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uliathomas/Desktop/Analysis Projects/Crowdfunding Analysis/"/>
    </mc:Choice>
  </mc:AlternateContent>
  <xr:revisionPtr revIDLastSave="0" documentId="8_{A09D81DC-4C9A-C647-8136-27FFDDD3B8DA}" xr6:coauthVersionLast="47" xr6:coauthVersionMax="47" xr10:uidLastSave="{00000000-0000-0000-0000-000000000000}"/>
  <bookViews>
    <workbookView xWindow="0" yWindow="520" windowWidth="28800" windowHeight="16360" firstSheet="1" activeTab="8" xr2:uid="{00000000-000D-0000-FFFF-FFFF00000000}"/>
  </bookViews>
  <sheets>
    <sheet name="Kickstarter" sheetId="1" r:id="rId1"/>
    <sheet name="Descriptive Statistics" sheetId="13" r:id="rId2"/>
    <sheet name="Edinburg Research" sheetId="10" r:id="rId3"/>
    <sheet name="Category Statisitcs" sheetId="3" r:id="rId4"/>
    <sheet name="Subcategory Statistics" sheetId="4" r:id="rId5"/>
    <sheet name="Outcomes Based on Launch Date" sheetId="9" r:id="rId6"/>
    <sheet name="Successful US Kickstarters" sheetId="11" r:id="rId7"/>
    <sheet name="Failed US Kickstarters" sheetId="12" r:id="rId8"/>
    <sheet name="GB Musicals" sheetId="17" r:id="rId9"/>
  </sheets>
  <definedNames>
    <definedName name="_xlnm._FilterDatabase" localSheetId="0" hidden="1">Kickstarter!$A$1:$T$4116</definedName>
    <definedName name="_xlchart.v1.0" hidden="1">Kickstarter!$D$1</definedName>
    <definedName name="_xlchart.v1.1" hidden="1">Kickstarter!$D$2:$D$4116</definedName>
    <definedName name="_xlchart.v1.10" hidden="1">Kickstarter!$E$1</definedName>
    <definedName name="_xlchart.v1.11" hidden="1">Kickstarter!$E$2:$E$4116</definedName>
    <definedName name="_xlchart.v1.2" hidden="1">Kickstarter!$E$1</definedName>
    <definedName name="_xlchart.v1.3" hidden="1">Kickstarter!$E$2:$E$4116</definedName>
    <definedName name="_xlchart.v1.4" hidden="1">Kickstarter!$D$1</definedName>
    <definedName name="_xlchart.v1.5" hidden="1">Kickstarter!$D$2:$D$4116</definedName>
    <definedName name="_xlchart.v1.6" hidden="1">Kickstarter!$E$1</definedName>
    <definedName name="_xlchart.v1.7" hidden="1">Kickstarter!$E$2:$E$4116</definedName>
    <definedName name="_xlchart.v1.8" hidden="1">Kickstarter!$D$1</definedName>
    <definedName name="_xlchart.v1.9" hidden="1">Kickstarter!$D$2:$D$4116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13" l="1"/>
  <c r="C13" i="13"/>
  <c r="C12" i="13"/>
  <c r="C11" i="13"/>
  <c r="C7" i="13"/>
  <c r="C6" i="13"/>
  <c r="C5" i="13"/>
  <c r="C4" i="13"/>
  <c r="B14" i="13"/>
  <c r="B12" i="13"/>
  <c r="B13" i="13"/>
  <c r="B11" i="13"/>
  <c r="B4" i="13"/>
  <c r="B7" i="13"/>
  <c r="B6" i="13"/>
  <c r="B5" i="13"/>
  <c r="C10" i="13"/>
  <c r="B10" i="13"/>
  <c r="C9" i="13"/>
  <c r="B9" i="13"/>
  <c r="C3" i="13"/>
  <c r="B3" i="13"/>
  <c r="C2" i="13"/>
  <c r="B2" i="13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10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10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10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10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10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F2" i="10"/>
  <c r="P2" i="1"/>
  <c r="O2" i="1"/>
  <c r="F3" i="10"/>
  <c r="F4" i="10"/>
  <c r="F5" i="10"/>
  <c r="F6" i="10"/>
  <c r="D2" i="10"/>
  <c r="D3" i="10"/>
  <c r="D4" i="10"/>
  <c r="D5" i="10"/>
  <c r="D6" i="10"/>
  <c r="C3" i="10"/>
  <c r="C4" i="10"/>
  <c r="C5" i="10"/>
  <c r="C6" i="10"/>
  <c r="C2" i="10"/>
  <c r="B3" i="10"/>
  <c r="B4" i="10"/>
  <c r="B5" i="10"/>
  <c r="B6" i="10"/>
  <c r="B2" i="10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2" i="1"/>
  <c r="O52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4116" i="1"/>
  <c r="O2016" i="1"/>
</calcChain>
</file>

<file path=xl/sharedStrings.xml><?xml version="1.0" encoding="utf-8"?>
<sst xmlns="http://schemas.openxmlformats.org/spreadsheetml/2006/main" count="38341" uniqueCount="8402">
  <si>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</si>
  <si>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</si>
  <si>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</si>
  <si>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</si>
  <si>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</si>
  <si>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</si>
  <si>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</si>
  <si>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</si>
  <si>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</si>
  <si>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</si>
  <si>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</si>
  <si>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</si>
  <si>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</si>
  <si>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</si>
  <si>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</si>
  <si>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</si>
  <si>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</si>
  <si>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</si>
  <si>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</si>
  <si>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</si>
  <si>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</si>
  <si>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</si>
  <si>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</si>
  <si>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</si>
  <si>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</si>
  <si>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</si>
  <si>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</si>
  <si>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</si>
  <si>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</si>
  <si>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</si>
  <si>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</si>
  <si>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</si>
  <si>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</si>
  <si>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</si>
  <si>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</si>
  <si>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</si>
  <si>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</si>
  <si>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</si>
  <si>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</si>
  <si>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</si>
  <si>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</si>
  <si>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</si>
  <si>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</si>
  <si>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</si>
  <si>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</si>
  <si>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</si>
  <si>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</si>
  <si>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</si>
  <si>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</si>
  <si>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</si>
  <si>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</si>
  <si>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</si>
  <si>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</si>
  <si>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</si>
  <si>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</si>
  <si>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</si>
  <si>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</si>
  <si>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</si>
  <si>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</si>
  <si>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</si>
  <si>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</si>
  <si>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</si>
  <si>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</si>
  <si>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</si>
  <si>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</si>
  <si>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</si>
  <si>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</si>
  <si>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</si>
  <si>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</si>
  <si>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</si>
  <si>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</si>
  <si>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</si>
  <si>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</si>
  <si>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</si>
  <si>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</si>
  <si>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</si>
  <si>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</si>
  <si>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</si>
  <si>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</si>
  <si>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</si>
  <si>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</si>
  <si>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</si>
  <si>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</si>
  <si>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</si>
  <si>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</si>
  <si>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</si>
  <si>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</si>
  <si>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</si>
  <si>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</si>
  <si>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</si>
  <si>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</si>
  <si>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</si>
  <si>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</si>
  <si>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</si>
  <si>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</si>
  <si>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</si>
  <si>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</si>
  <si>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</si>
  <si>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</si>
  <si>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</si>
  <si>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</si>
  <si>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</si>
  <si>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</si>
  <si>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</si>
  <si>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</si>
  <si>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</si>
  <si>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</si>
  <si>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</si>
  <si>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</si>
  <si>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</si>
  <si>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</si>
  <si>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</si>
  <si>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</si>
  <si>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</si>
  <si>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</si>
  <si>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</si>
  <si>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</si>
  <si>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</si>
  <si>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</si>
  <si>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</si>
  <si>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</si>
  <si>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</si>
  <si>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</si>
  <si>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</si>
  <si>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</si>
  <si>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</si>
  <si>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</si>
  <si>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</si>
  <si>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</si>
  <si>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</si>
  <si>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</si>
  <si>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</si>
  <si>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</si>
  <si>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</si>
  <si>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</si>
  <si>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</si>
  <si>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</si>
  <si>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</si>
  <si>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</si>
  <si>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</si>
  <si>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</si>
  <si>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</si>
  <si>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</si>
  <si>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</si>
  <si>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</si>
  <si>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</si>
  <si>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</si>
  <si>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</si>
  <si>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</si>
  <si>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</si>
  <si>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</si>
  <si>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</si>
  <si>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</si>
  <si>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</si>
  <si>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</si>
  <si>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</si>
  <si>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</si>
  <si>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</si>
  <si>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</si>
  <si>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</si>
  <si>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</si>
  <si>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</si>
  <si>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</si>
  <si>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</si>
  <si>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</si>
  <si>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</si>
  <si>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</si>
  <si>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</si>
  <si>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</si>
  <si>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</si>
  <si>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</si>
  <si>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</si>
  <si>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</si>
  <si>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</si>
  <si>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</si>
  <si>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</si>
  <si>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</si>
  <si>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</si>
  <si>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</si>
  <si>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</si>
  <si>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</si>
  <si>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</si>
  <si>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</si>
  <si>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</si>
  <si>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</si>
  <si>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</si>
  <si>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</si>
  <si>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</si>
  <si>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</si>
  <si>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</si>
  <si>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</si>
  <si>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</si>
  <si>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</si>
  <si>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</si>
  <si>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</si>
  <si>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</si>
  <si>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</si>
  <si>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</si>
  <si>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</si>
  <si>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</si>
  <si>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</si>
  <si>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</si>
  <si>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</si>
  <si>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</si>
  <si>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</si>
  <si>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</si>
  <si>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</si>
  <si>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</si>
  <si>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</si>
  <si>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</si>
  <si>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</si>
  <si>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</si>
  <si>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</si>
  <si>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</si>
  <si>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</si>
  <si>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</si>
  <si>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</si>
  <si>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</si>
  <si>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</si>
  <si>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</si>
  <si>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</si>
  <si>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</si>
  <si>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</si>
  <si>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</si>
  <si>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</si>
  <si>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</si>
  <si>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</si>
  <si>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</si>
  <si>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</si>
  <si>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</si>
  <si>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</si>
  <si>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</si>
  <si>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</si>
  <si>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</si>
  <si>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</si>
  <si>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</si>
  <si>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</si>
  <si>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</si>
  <si>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</si>
  <si>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</si>
  <si>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</si>
  <si>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</si>
  <si>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</si>
  <si>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</si>
  <si>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</si>
  <si>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</si>
  <si>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</si>
  <si>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</si>
  <si>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</si>
  <si>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</si>
  <si>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</si>
  <si>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</si>
  <si>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</si>
  <si>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</si>
  <si>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</si>
  <si>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</si>
  <si>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</si>
  <si>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</si>
  <si>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</si>
  <si>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</si>
  <si>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</si>
  <si>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</si>
  <si>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</si>
  <si>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</si>
  <si>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</si>
  <si>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</si>
  <si>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</si>
  <si>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</si>
  <si>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</si>
  <si>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</si>
  <si>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</si>
  <si>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</si>
  <si>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</si>
  <si>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</si>
  <si>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</si>
  <si>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</si>
  <si>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</si>
  <si>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</si>
  <si>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</si>
  <si>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</si>
  <si>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</si>
  <si>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</si>
  <si>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</si>
  <si>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</si>
  <si>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</si>
  <si>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</si>
  <si>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</si>
  <si>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</si>
  <si>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</si>
  <si>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</si>
  <si>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</si>
  <si>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</si>
  <si>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</si>
  <si>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</si>
  <si>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</si>
  <si>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</si>
  <si>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</si>
  <si>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</si>
  <si>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</si>
  <si>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</si>
  <si>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</si>
  <si>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</si>
  <si>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</si>
  <si>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</si>
  <si>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</si>
  <si>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</si>
  <si>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</si>
  <si>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</si>
  <si>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</si>
  <si>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</si>
  <si>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</si>
  <si>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</si>
  <si>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</si>
  <si>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</si>
  <si>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</si>
  <si>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</si>
  <si>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</si>
  <si>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</si>
  <si>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</si>
  <si>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</si>
  <si>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</si>
  <si>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</si>
  <si>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</si>
  <si>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</si>
  <si>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</si>
  <si>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</si>
  <si>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</si>
  <si>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</si>
  <si>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</si>
  <si>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</si>
  <si>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</si>
  <si>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</si>
  <si>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</si>
  <si>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</si>
  <si>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</si>
  <si>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</si>
  <si>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</si>
  <si>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</si>
  <si>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</si>
  <si>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</si>
  <si>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</si>
  <si>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</si>
  <si>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</si>
  <si>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</si>
  <si>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</si>
  <si>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</si>
  <si>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</si>
  <si>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</si>
  <si>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</si>
  <si>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</si>
  <si>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</si>
  <si>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</si>
  <si>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</si>
  <si>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</si>
  <si>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</si>
  <si>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</si>
  <si>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</si>
  <si>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</si>
  <si>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</si>
  <si>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</si>
  <si>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</si>
  <si>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</si>
  <si>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</si>
  <si>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</si>
  <si>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</si>
  <si>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</si>
  <si>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</si>
  <si>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</si>
  <si>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</si>
  <si>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</si>
  <si>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</si>
  <si>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</si>
  <si>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</si>
  <si>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</si>
  <si>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</si>
  <si>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</si>
  <si>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</si>
  <si>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</si>
  <si>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</si>
  <si>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</si>
  <si>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</si>
  <si>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</si>
  <si>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</si>
  <si>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</si>
  <si>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</si>
  <si>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</si>
  <si>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</si>
  <si>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</si>
  <si>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</si>
  <si>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</si>
  <si>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</si>
  <si>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</si>
  <si>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</si>
  <si>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</si>
  <si>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</si>
  <si>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</si>
  <si>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</si>
  <si>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</si>
  <si>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</si>
  <si>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</si>
  <si>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</si>
  <si>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</si>
  <si>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</si>
  <si>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</si>
  <si>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</si>
  <si>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</si>
  <si>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</si>
  <si>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</si>
  <si>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</si>
  <si>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</si>
  <si>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</si>
  <si>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</si>
  <si>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</si>
  <si>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</si>
  <si>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</si>
  <si>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</si>
  <si>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</si>
  <si>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</si>
  <si>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</si>
  <si>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</si>
  <si>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</si>
  <si>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</si>
  <si>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</si>
  <si>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</si>
  <si>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</si>
  <si>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</si>
  <si>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</si>
  <si>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</si>
  <si>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</si>
  <si>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</si>
  <si>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</si>
  <si>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</si>
  <si>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</si>
  <si>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</si>
  <si>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</si>
  <si>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</si>
  <si>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</si>
  <si>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</si>
  <si>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</si>
  <si>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</si>
  <si>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</si>
  <si>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</si>
  <si>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</si>
  <si>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</si>
  <si>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</si>
  <si>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</si>
  <si>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</si>
  <si>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</si>
  <si>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</si>
  <si>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</si>
  <si>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</si>
  <si>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</si>
  <si>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</si>
  <si>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</si>
  <si>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</si>
  <si>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</si>
  <si>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</si>
  <si>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</si>
  <si>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</si>
  <si>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</si>
  <si>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</si>
  <si>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</si>
  <si>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</si>
  <si>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</si>
  <si>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</si>
  <si>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</si>
  <si>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</si>
  <si>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</si>
  <si>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</si>
  <si>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</si>
  <si>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</si>
  <si>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</si>
  <si>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</si>
  <si>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</si>
  <si>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</si>
  <si>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</si>
  <si>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</si>
  <si>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</si>
  <si>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</si>
  <si>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</si>
  <si>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</si>
  <si>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</si>
  <si>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</si>
  <si>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</si>
  <si>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</si>
  <si>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</si>
  <si>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</si>
  <si>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</si>
  <si>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</si>
  <si>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</si>
  <si>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</si>
  <si>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</si>
  <si>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</si>
  <si>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</si>
  <si>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</si>
  <si>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</si>
  <si>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</si>
  <si>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</si>
  <si>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</si>
  <si>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</si>
  <si>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</si>
  <si>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</si>
  <si>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</si>
  <si>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</si>
  <si>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</si>
  <si>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</si>
  <si>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</si>
  <si>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</si>
  <si>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</si>
  <si>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</si>
  <si>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</si>
  <si>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</si>
  <si>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</si>
  <si>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</si>
  <si>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</si>
  <si>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</si>
  <si>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</si>
  <si>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</si>
  <si>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</si>
  <si>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</si>
  <si>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</si>
  <si>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</si>
  <si>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</si>
  <si>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</si>
  <si>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</si>
  <si>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</si>
  <si>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</si>
  <si>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</si>
  <si>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</si>
  <si>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</si>
  <si>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</si>
  <si>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</si>
  <si>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</si>
  <si>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</si>
  <si>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</si>
  <si>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</si>
  <si>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</si>
  <si>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</si>
  <si>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</si>
  <si>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</si>
  <si>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</si>
  <si>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</si>
  <si>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</si>
  <si>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</si>
  <si>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</si>
  <si>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</si>
  <si>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</si>
  <si>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</si>
  <si>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</si>
  <si>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</si>
  <si>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</si>
  <si>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</si>
  <si>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</si>
  <si>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</si>
  <si>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</si>
  <si>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</si>
  <si>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</si>
  <si>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</si>
  <si>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</si>
  <si>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</si>
  <si>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</si>
  <si>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</si>
  <si>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</si>
  <si>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</si>
  <si>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</si>
  <si>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</si>
  <si>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</si>
  <si>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</si>
  <si>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</si>
  <si>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</si>
  <si>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</si>
  <si>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</si>
  <si>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</si>
  <si>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</si>
  <si>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</si>
  <si>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</si>
  <si>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</si>
  <si>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</si>
  <si>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</si>
  <si>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</si>
  <si>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</si>
  <si>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</si>
  <si>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</si>
  <si>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</si>
  <si>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</si>
  <si>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</si>
  <si>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</si>
  <si>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</si>
  <si>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</si>
  <si>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</si>
  <si>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</si>
  <si>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</si>
  <si>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</si>
  <si>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</si>
  <si>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</si>
  <si>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</si>
  <si>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</si>
  <si>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</si>
  <si>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</si>
  <si>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</si>
  <si>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</si>
  <si>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</si>
  <si>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</si>
  <si>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</si>
  <si>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</si>
  <si>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</si>
  <si>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</si>
  <si>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</si>
  <si>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</si>
  <si>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</si>
  <si>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</si>
  <si>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</si>
  <si>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</si>
  <si>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</si>
  <si>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</si>
  <si>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</si>
  <si>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</si>
  <si>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</si>
  <si>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</si>
  <si>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</si>
  <si>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</si>
  <si>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</si>
  <si>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</si>
  <si>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</si>
  <si>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</si>
  <si>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</si>
  <si>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</si>
  <si>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</si>
  <si>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</si>
  <si>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</si>
  <si>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</si>
  <si>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</si>
  <si>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</si>
  <si>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</si>
  <si>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</si>
  <si>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</si>
  <si>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</si>
  <si>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</si>
  <si>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</si>
  <si>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</si>
  <si>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</si>
  <si>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</si>
  <si>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</si>
  <si>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</si>
  <si>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</si>
  <si>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</si>
  <si>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</si>
  <si>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</si>
  <si>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</si>
  <si>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</si>
  <si>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</si>
  <si>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</si>
  <si>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</si>
  <si>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</si>
  <si>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</si>
  <si>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</si>
  <si>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</si>
  <si>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</si>
  <si>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</si>
  <si>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</si>
  <si>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</si>
  <si>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</si>
  <si>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</si>
  <si>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</si>
  <si>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</si>
  <si>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</si>
  <si>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</si>
  <si>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</si>
  <si>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</si>
  <si>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</si>
  <si>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</si>
  <si>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</si>
  <si>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</si>
  <si>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</si>
  <si>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</si>
  <si>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</si>
  <si>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</si>
  <si>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</si>
  <si>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</si>
  <si>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</si>
  <si>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</si>
  <si>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</si>
  <si>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</si>
  <si>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</si>
  <si>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</si>
  <si>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</si>
  <si>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</si>
  <si>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</si>
  <si>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</si>
  <si>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</si>
  <si>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</si>
  <si>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</si>
  <si>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</si>
  <si>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</si>
  <si>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</si>
  <si>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</si>
  <si>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</si>
  <si>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</si>
  <si>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</si>
  <si>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</si>
  <si>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</si>
  <si>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</si>
  <si>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</si>
  <si>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</si>
  <si>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</si>
  <si>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</si>
  <si>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</si>
  <si>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</si>
  <si>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</si>
  <si>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</si>
  <si>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</si>
  <si>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</si>
  <si>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</si>
  <si>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</si>
  <si>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</si>
  <si>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</si>
  <si>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</si>
  <si>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</si>
  <si>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</si>
  <si>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</si>
  <si>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</si>
  <si>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</si>
  <si>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</si>
  <si>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</si>
  <si>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</si>
  <si>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</si>
  <si>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</si>
  <si>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</si>
  <si>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</si>
  <si>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</si>
  <si>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</si>
  <si>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</si>
  <si>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</si>
  <si>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</si>
  <si>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</si>
  <si>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</si>
  <si>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</si>
  <si>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</si>
  <si>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</si>
  <si>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</si>
  <si>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</si>
  <si>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</si>
  <si>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</si>
  <si>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</si>
  <si>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</si>
  <si>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</si>
  <si>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</si>
  <si>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</si>
  <si>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</si>
  <si>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</si>
  <si>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</si>
  <si>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</si>
  <si>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</si>
  <si>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</si>
  <si>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</si>
  <si>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</si>
  <si>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</si>
  <si>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</si>
  <si>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</si>
  <si>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</si>
  <si>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</si>
  <si>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</si>
  <si>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</si>
  <si>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</si>
  <si>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</si>
  <si>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</si>
  <si>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</si>
  <si>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</si>
  <si>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</si>
  <si>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</si>
  <si>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</si>
  <si>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</si>
  <si>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</si>
  <si>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</si>
  <si>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</si>
  <si>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</si>
  <si>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</si>
  <si>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</si>
  <si>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</si>
  <si>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</si>
  <si>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</si>
  <si>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</si>
  <si>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</si>
  <si>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</si>
  <si>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</si>
  <si>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</si>
  <si>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</si>
  <si>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</si>
  <si>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</si>
  <si>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</si>
  <si>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</si>
  <si>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</si>
  <si>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</si>
  <si>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</si>
  <si>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</si>
  <si>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</si>
  <si>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</si>
  <si>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</si>
  <si>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</si>
  <si>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</si>
  <si>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</si>
  <si>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</si>
  <si>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</si>
  <si>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</si>
  <si>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</si>
  <si>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</si>
  <si>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</si>
  <si>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</si>
  <si>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</si>
  <si>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</si>
  <si>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</si>
  <si>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</si>
  <si>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</si>
  <si>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</si>
  <si>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</si>
  <si>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</si>
  <si>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</si>
  <si>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</si>
  <si>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</si>
  <si>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</si>
  <si>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</si>
  <si>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</si>
  <si>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</si>
  <si>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</si>
  <si>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</si>
  <si>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</si>
  <si>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</si>
  <si>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</si>
  <si>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</si>
  <si>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</si>
  <si>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</si>
  <si>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</si>
  <si>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</si>
  <si>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</si>
  <si>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</si>
  <si>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</si>
  <si>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</si>
  <si>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</si>
  <si>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</si>
  <si>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</si>
  <si>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</si>
  <si>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</si>
  <si>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</si>
  <si>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</si>
  <si>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</si>
  <si>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</si>
  <si>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</si>
  <si>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</si>
  <si>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</si>
  <si>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</si>
  <si>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</si>
  <si>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</si>
  <si>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</si>
  <si>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</si>
  <si>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</si>
  <si>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</si>
  <si>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</si>
  <si>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</si>
  <si>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</si>
  <si>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</si>
  <si>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</si>
  <si>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</si>
  <si>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</si>
  <si>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</si>
  <si>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</si>
  <si>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</si>
  <si>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</si>
  <si>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</si>
  <si>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</si>
  <si>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</si>
  <si>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</si>
  <si>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</si>
  <si>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</si>
  <si>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</si>
  <si>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</si>
  <si>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</si>
  <si>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</si>
  <si>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</si>
  <si>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</si>
  <si>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</si>
  <si>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</si>
  <si>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</si>
  <si>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</si>
  <si>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</si>
  <si>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</si>
  <si>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</si>
  <si>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</si>
  <si>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</si>
  <si>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</si>
  <si>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</si>
  <si>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</si>
  <si>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</si>
  <si>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</si>
  <si>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</si>
  <si>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</si>
  <si>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</si>
  <si>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</si>
  <si>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</si>
  <si>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</si>
  <si>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</si>
  <si>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</si>
  <si>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</si>
  <si>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</si>
  <si>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</si>
  <si>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</si>
  <si>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</si>
  <si>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</si>
  <si>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</si>
  <si>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</si>
  <si>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</si>
  <si>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</si>
  <si>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</si>
  <si>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</si>
  <si>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</si>
  <si>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</si>
  <si>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</si>
  <si>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</si>
  <si>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</si>
  <si>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</si>
  <si>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</si>
  <si>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</si>
  <si>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</si>
  <si>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</si>
  <si>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</si>
  <si>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</si>
  <si>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</si>
  <si>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</si>
  <si>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</si>
  <si>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</si>
  <si>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</si>
  <si>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</si>
  <si>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</si>
  <si>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</si>
  <si>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</si>
  <si>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</si>
  <si>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</si>
  <si>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</si>
  <si>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</si>
  <si>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</si>
  <si>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</si>
  <si>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</si>
  <si>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</si>
  <si>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</si>
  <si>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</si>
  <si>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</si>
  <si>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</si>
  <si>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</si>
  <si>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</si>
  <si>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</si>
  <si>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</si>
  <si>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</si>
  <si>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</si>
  <si>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</si>
  <si>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</si>
  <si>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</si>
  <si>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</si>
  <si>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</si>
  <si>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</si>
  <si>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</si>
  <si>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</si>
  <si>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</si>
  <si>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</si>
  <si>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</si>
  <si>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</si>
  <si>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</si>
  <si>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</si>
  <si>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</si>
  <si>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</si>
  <si>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</si>
  <si>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</si>
  <si>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</si>
  <si>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</si>
  <si>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</si>
  <si>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</si>
  <si>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</si>
  <si>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</si>
  <si>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</si>
  <si>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</si>
  <si>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</si>
  <si>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</si>
  <si>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</si>
  <si>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</si>
  <si>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</si>
  <si>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</si>
  <si>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</si>
  <si>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</si>
  <si>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</si>
  <si>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</si>
  <si>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</si>
  <si>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</si>
  <si>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</si>
  <si>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</si>
  <si>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</si>
  <si>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</si>
  <si>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</si>
  <si>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</si>
  <si>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</si>
  <si>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</si>
  <si>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</si>
  <si>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</si>
  <si>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</si>
  <si>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</si>
  <si>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</si>
  <si>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</si>
  <si>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</si>
  <si>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</si>
  <si>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</si>
  <si>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</si>
  <si>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</si>
  <si>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</si>
  <si>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</si>
  <si>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</si>
  <si>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</si>
  <si>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</si>
  <si>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</si>
  <si>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</si>
  <si>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</si>
  <si>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</si>
  <si>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</si>
  <si>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</si>
  <si>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</si>
  <si>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</si>
  <si>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</si>
  <si>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</si>
  <si>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</si>
  <si>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</si>
  <si>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</si>
  <si>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</si>
  <si>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</si>
  <si>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</si>
  <si>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</si>
  <si>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</si>
  <si>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</si>
  <si>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</si>
  <si>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</si>
  <si>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</si>
  <si>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</si>
  <si>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</si>
  <si>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</si>
  <si>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</si>
  <si>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</si>
  <si>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</si>
  <si>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</si>
  <si>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</si>
  <si>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</si>
  <si>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</si>
  <si>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</si>
  <si>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</si>
  <si>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</si>
  <si>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</si>
  <si>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</si>
  <si>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</si>
  <si>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</si>
  <si>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</si>
  <si>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</si>
  <si>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</si>
  <si>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</si>
  <si>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</si>
  <si>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</si>
  <si>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</si>
  <si>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</si>
  <si>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</si>
  <si>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</si>
  <si>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</si>
  <si>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</si>
  <si>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</si>
  <si>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</si>
  <si>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</si>
  <si>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</si>
  <si>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</si>
  <si>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</si>
  <si>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</si>
  <si>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</si>
  <si>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</si>
  <si>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</si>
  <si>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</si>
  <si>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</si>
  <si>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</si>
  <si>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</si>
  <si>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</si>
  <si>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</si>
  <si>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</si>
  <si>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</si>
  <si>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</si>
  <si>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</si>
  <si>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</si>
  <si>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</si>
  <si>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</si>
  <si>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</si>
  <si>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</si>
  <si>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</si>
  <si>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</si>
  <si>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</si>
  <si>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</si>
  <si>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</si>
  <si>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</si>
  <si>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</si>
  <si>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</si>
  <si>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</si>
  <si>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</si>
  <si>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</si>
  <si>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</si>
  <si>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</si>
  <si>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</si>
  <si>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</si>
  <si>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</si>
  <si>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</si>
  <si>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</si>
  <si>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</si>
  <si>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</si>
  <si>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</si>
  <si>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</si>
  <si>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</si>
  <si>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</si>
  <si>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</si>
  <si>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</si>
  <si>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</si>
  <si>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</si>
  <si>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</si>
  <si>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</si>
  <si>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</si>
  <si>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</si>
  <si>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</si>
  <si>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</si>
  <si>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</si>
  <si>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</si>
  <si>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</si>
  <si>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</si>
  <si>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</si>
  <si>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</si>
  <si>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</si>
  <si>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</si>
  <si>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</si>
  <si>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</si>
  <si>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</si>
  <si>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</si>
  <si>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</si>
  <si>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</si>
  <si>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</si>
  <si>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</si>
  <si>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</si>
  <si>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</si>
  <si>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</si>
  <si>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</si>
  <si>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</si>
  <si>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</si>
  <si>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</si>
  <si>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</si>
  <si>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</si>
  <si>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</si>
  <si>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</si>
  <si>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</si>
  <si>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</si>
  <si>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</si>
  <si>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</si>
  <si>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</si>
  <si>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</si>
  <si>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</si>
  <si>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</si>
  <si>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</si>
  <si>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</si>
  <si>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</si>
  <si>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</si>
  <si>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</si>
  <si>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</si>
  <si>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</si>
  <si>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</si>
  <si>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</si>
  <si>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</si>
  <si>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</si>
  <si>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</si>
  <si>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</si>
  <si>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</si>
  <si>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</si>
  <si>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</si>
  <si>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</si>
  <si>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</si>
  <si>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</si>
  <si>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</si>
  <si>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</si>
  <si>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</si>
  <si>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</si>
  <si>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</si>
  <si>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</si>
  <si>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</si>
  <si>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</si>
  <si>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</si>
  <si>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</si>
  <si>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</si>
  <si>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</si>
  <si>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</si>
  <si>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</si>
  <si>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</si>
  <si>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</si>
  <si>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</si>
  <si>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</si>
  <si>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</si>
  <si>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</si>
  <si>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</si>
  <si>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</si>
  <si>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</si>
  <si>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</si>
  <si>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</si>
  <si>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</si>
  <si>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</si>
  <si>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</si>
  <si>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</si>
  <si>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</si>
  <si>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</si>
  <si>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</si>
  <si>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</si>
  <si>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</si>
  <si>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</si>
  <si>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</si>
  <si>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</si>
  <si>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</si>
  <si>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</si>
  <si>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</si>
  <si>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</si>
  <si>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</si>
  <si>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</si>
  <si>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</si>
  <si>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</si>
  <si>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</si>
  <si>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</si>
  <si>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</si>
  <si>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</si>
  <si>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</si>
  <si>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</si>
  <si>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</si>
  <si>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</si>
  <si>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</si>
  <si>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</si>
  <si>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</si>
  <si>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</si>
  <si>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</si>
  <si>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</si>
  <si>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</si>
  <si>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</si>
  <si>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</si>
  <si>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</si>
  <si>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</si>
  <si>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</si>
  <si>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</si>
  <si>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</si>
  <si>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</si>
  <si>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</si>
  <si>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</si>
  <si>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</si>
  <si>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</si>
  <si>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</si>
  <si>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</si>
  <si>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</si>
  <si>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</si>
  <si>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</si>
  <si>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</si>
  <si>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</si>
  <si>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</si>
  <si>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</si>
  <si>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</si>
  <si>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</si>
  <si>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</si>
  <si>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</si>
  <si>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</si>
  <si>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</si>
  <si>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</si>
  <si>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</si>
  <si>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</si>
  <si>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</si>
  <si>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</si>
  <si>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</si>
  <si>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</si>
  <si>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</si>
  <si>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</si>
  <si>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</si>
  <si>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</si>
  <si>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</si>
  <si>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</si>
  <si>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</si>
  <si>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</si>
  <si>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</si>
  <si>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</si>
  <si>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</si>
  <si>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</si>
  <si>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</si>
  <si>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</si>
  <si>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</si>
  <si>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</si>
  <si>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</si>
  <si>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</si>
  <si>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</si>
  <si>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</si>
  <si>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</si>
  <si>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</si>
  <si>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</si>
  <si>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</si>
  <si>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</si>
  <si>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</si>
  <si>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</si>
  <si>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</si>
  <si>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</si>
  <si>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</si>
  <si>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</si>
  <si>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</si>
  <si>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</si>
  <si>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</si>
  <si>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</si>
  <si>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</si>
  <si>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</si>
  <si>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</si>
  <si>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</si>
  <si>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</si>
  <si>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</si>
  <si>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</si>
  <si>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</si>
  <si>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</si>
  <si>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</si>
  <si>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</si>
  <si>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</si>
  <si>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</si>
  <si>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</si>
  <si>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</si>
  <si>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</si>
  <si>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</si>
  <si>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</si>
  <si>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</si>
  <si>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</si>
  <si>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</si>
  <si>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</si>
  <si>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</si>
  <si>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</si>
  <si>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</si>
  <si>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</si>
  <si>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</si>
  <si>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</si>
  <si>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</si>
  <si>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</si>
  <si>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</si>
  <si>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</si>
  <si>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</si>
  <si>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</si>
  <si>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</si>
  <si>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</si>
  <si>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</si>
  <si>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</si>
  <si>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</si>
  <si>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</si>
  <si>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</si>
  <si>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</si>
  <si>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</si>
  <si>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</si>
  <si>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</si>
  <si>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</si>
  <si>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</si>
  <si>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</si>
  <si>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</si>
  <si>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</si>
  <si>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</si>
  <si>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</si>
  <si>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</si>
  <si>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</si>
  <si>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</si>
  <si>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</si>
  <si>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</si>
  <si>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</si>
  <si>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</si>
  <si>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</si>
  <si>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</si>
  <si>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</si>
  <si>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</si>
  <si>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</si>
  <si>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</si>
  <si>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</si>
  <si>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</si>
  <si>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</si>
  <si>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</si>
  <si>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</si>
  <si>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</si>
  <si>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</si>
  <si>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</si>
  <si>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</si>
  <si>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</si>
  <si>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</si>
  <si>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</si>
  <si>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</si>
  <si>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</si>
  <si>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</si>
  <si>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</si>
  <si>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</si>
  <si>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</si>
  <si>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</si>
  <si>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</si>
  <si>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</si>
  <si>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</si>
  <si>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</si>
  <si>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</si>
  <si>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</si>
  <si>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</si>
  <si>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</si>
  <si>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</si>
  <si>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</si>
  <si>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</si>
  <si>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</si>
  <si>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</si>
  <si>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</si>
  <si>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</si>
  <si>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</si>
  <si>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</si>
  <si>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</si>
  <si>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</si>
  <si>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</si>
  <si>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</si>
  <si>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</si>
  <si>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</si>
  <si>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</si>
  <si>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</si>
  <si>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</si>
  <si>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</si>
  <si>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</si>
  <si>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</si>
  <si>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</si>
  <si>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</si>
  <si>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</si>
  <si>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</si>
  <si>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</si>
  <si>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</si>
  <si>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</si>
  <si>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</si>
  <si>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</si>
  <si>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</si>
  <si>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</si>
  <si>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</si>
  <si>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</si>
  <si>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</si>
  <si>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</si>
  <si>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</si>
  <si>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</si>
  <si>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</si>
  <si>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</si>
  <si>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</si>
  <si>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</si>
  <si>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</si>
  <si>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</si>
  <si>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</si>
  <si>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</si>
  <si>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</si>
  <si>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</si>
  <si>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</si>
  <si>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</si>
  <si>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</si>
  <si>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</si>
  <si>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</si>
  <si>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</si>
  <si>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</si>
  <si>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</si>
  <si>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</si>
  <si>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</si>
  <si>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</si>
  <si>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</si>
  <si>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</si>
  <si>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</si>
  <si>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</si>
  <si>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</si>
  <si>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</si>
  <si>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</si>
  <si>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</si>
  <si>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</si>
  <si>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</si>
  <si>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</si>
  <si>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</si>
  <si>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</si>
  <si>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</si>
  <si>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</si>
  <si>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</si>
  <si>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</si>
  <si>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</si>
  <si>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</si>
  <si>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</si>
  <si>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</si>
  <si>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</si>
  <si>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</si>
  <si>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</si>
  <si>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</si>
  <si>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</si>
  <si>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</si>
  <si>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</si>
  <si>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</si>
  <si>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</si>
  <si>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</si>
  <si>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</si>
  <si>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</si>
  <si>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</si>
  <si>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</si>
  <si>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</si>
  <si>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</si>
  <si>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</si>
  <si>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</si>
  <si>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</si>
  <si>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</si>
  <si>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</si>
  <si>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</si>
  <si>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</si>
  <si>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</si>
  <si>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</si>
  <si>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</si>
  <si>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</si>
  <si>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</si>
  <si>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</si>
  <si>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</si>
  <si>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</si>
  <si>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</si>
  <si>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</si>
  <si>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</si>
  <si>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</si>
  <si>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</si>
  <si>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</si>
  <si>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</si>
  <si>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</si>
  <si>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</si>
  <si>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</si>
  <si>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</si>
  <si>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</si>
  <si>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</si>
  <si>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</si>
  <si>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</si>
  <si>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</si>
  <si>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</si>
  <si>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</si>
  <si>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</si>
  <si>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</si>
  <si>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</si>
  <si>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</si>
  <si>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</si>
  <si>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</si>
  <si>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</si>
  <si>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</si>
  <si>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</si>
  <si>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</si>
  <si>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</si>
  <si>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</si>
  <si>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</si>
  <si>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</si>
  <si>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</si>
  <si>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</si>
  <si>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</si>
  <si>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</si>
  <si>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</si>
  <si>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</si>
  <si>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</si>
  <si>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</si>
  <si>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</si>
  <si>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</si>
  <si>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</si>
  <si>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</si>
  <si>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</si>
  <si>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</si>
  <si>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</si>
  <si>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</si>
  <si>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</si>
  <si>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</si>
  <si>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</si>
  <si>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</si>
  <si>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</si>
  <si>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</si>
  <si>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</si>
  <si>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</si>
  <si>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</si>
  <si>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</si>
  <si>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</si>
  <si>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</si>
  <si>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</si>
  <si>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</si>
  <si>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</si>
  <si>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</si>
  <si>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</si>
  <si>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</si>
  <si>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</si>
  <si>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</si>
  <si>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</si>
  <si>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</si>
  <si>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</si>
  <si>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</si>
  <si>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</si>
  <si>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</si>
  <si>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</si>
  <si>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</si>
  <si>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</si>
  <si>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</si>
  <si>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</si>
  <si>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</si>
  <si>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</si>
  <si>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</si>
  <si>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</si>
  <si>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</si>
  <si>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</si>
  <si>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</si>
  <si>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</si>
  <si>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</si>
  <si>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</si>
  <si>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</si>
  <si>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</si>
  <si>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</si>
  <si>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</si>
  <si>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</si>
  <si>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</si>
  <si>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</si>
  <si>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</si>
  <si>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</si>
  <si>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</si>
  <si>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</si>
  <si>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</si>
  <si>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</si>
  <si>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</si>
  <si>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</si>
  <si>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</si>
  <si>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</si>
  <si>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</si>
  <si>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</si>
  <si>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</si>
  <si>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</si>
  <si>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</si>
  <si>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</si>
  <si>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</si>
  <si>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</si>
  <si>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</si>
  <si>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</si>
  <si>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</si>
  <si>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</si>
  <si>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</si>
  <si>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</si>
  <si>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</si>
  <si>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</si>
  <si>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</si>
  <si>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</si>
  <si>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</si>
  <si>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</si>
  <si>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</si>
  <si>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</si>
  <si>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</si>
  <si>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</si>
  <si>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</si>
  <si>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</si>
  <si>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</si>
  <si>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</si>
  <si>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</si>
  <si>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</si>
  <si>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</si>
  <si>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</si>
  <si>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</si>
  <si>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</si>
  <si>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</si>
  <si>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</si>
  <si>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</si>
  <si>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</si>
  <si>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</si>
  <si>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</si>
  <si>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</si>
  <si>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</si>
  <si>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</si>
  <si>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</si>
  <si>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</si>
  <si>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</si>
  <si>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</si>
  <si>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</si>
  <si>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</si>
  <si>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</si>
  <si>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</si>
  <si>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</si>
  <si>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</si>
  <si>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</si>
  <si>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</si>
  <si>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</si>
  <si>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</si>
  <si>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</si>
  <si>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</si>
  <si>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</si>
  <si>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</si>
  <si>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</si>
  <si>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</si>
  <si>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</si>
  <si>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</si>
  <si>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</si>
  <si>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</si>
  <si>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</si>
  <si>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</si>
  <si>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</si>
  <si>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</si>
  <si>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</si>
  <si>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</si>
  <si>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</si>
  <si>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</si>
  <si>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</si>
  <si>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</si>
  <si>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</si>
  <si>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</si>
  <si>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</si>
  <si>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</si>
  <si>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</si>
  <si>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</si>
  <si>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</si>
  <si>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</si>
  <si>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</si>
  <si>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</si>
  <si>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</si>
  <si>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</si>
  <si>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</si>
  <si>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</si>
  <si>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</si>
  <si>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</si>
  <si>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</si>
  <si>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</si>
  <si>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</si>
  <si>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</si>
  <si>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</si>
  <si>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</si>
  <si>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</si>
  <si>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</si>
  <si>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</si>
  <si>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</si>
  <si>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</si>
  <si>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</si>
  <si>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</si>
  <si>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</si>
  <si>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</si>
  <si>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</si>
  <si>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</si>
  <si>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</si>
  <si>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</si>
  <si>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</si>
  <si>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</si>
  <si>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</si>
  <si>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</si>
  <si>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</si>
  <si>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</si>
  <si>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</si>
  <si>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</si>
  <si>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</si>
  <si>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</si>
  <si>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</si>
  <si>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</si>
  <si>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</si>
  <si>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</si>
  <si>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</si>
  <si>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</si>
  <si>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</si>
  <si>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</si>
  <si>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</si>
  <si>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</si>
  <si>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</si>
  <si>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</si>
  <si>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</si>
  <si>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</si>
  <si>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</si>
  <si>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</si>
  <si>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</si>
  <si>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</si>
  <si>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</si>
  <si>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</si>
  <si>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</si>
  <si>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</si>
  <si>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</si>
  <si>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</si>
  <si>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</si>
  <si>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</si>
  <si>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</si>
  <si>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</si>
  <si>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</si>
  <si>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</si>
  <si>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</si>
  <si>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</si>
  <si>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</si>
  <si>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</si>
  <si>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</si>
  <si>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</si>
  <si>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</si>
  <si>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</si>
  <si>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</si>
  <si>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</si>
  <si>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</si>
  <si>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</si>
  <si>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</si>
  <si>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</si>
  <si>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</si>
  <si>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</si>
  <si>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</si>
  <si>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</si>
  <si>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</si>
  <si>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</si>
  <si>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</si>
  <si>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</si>
  <si>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</si>
  <si>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</si>
  <si>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</si>
  <si>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</si>
  <si>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</si>
  <si>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</si>
  <si>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</si>
  <si>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</si>
  <si>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</si>
  <si>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</si>
  <si>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</si>
  <si>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</si>
  <si>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</si>
  <si>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</si>
  <si>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</si>
  <si>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</si>
  <si>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</si>
  <si>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</si>
  <si>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</si>
  <si>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</si>
  <si>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</si>
  <si>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</si>
  <si>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</si>
  <si>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</si>
  <si>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</si>
  <si>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</si>
  <si>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</si>
  <si>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</si>
  <si>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</si>
  <si>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</si>
  <si>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</si>
  <si>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</si>
  <si>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</si>
  <si>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</si>
  <si>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</si>
  <si>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</si>
  <si>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</si>
  <si>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</si>
  <si>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</si>
  <si>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</si>
  <si>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</si>
  <si>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</si>
  <si>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</si>
  <si>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</si>
  <si>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</si>
  <si>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</si>
  <si>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</si>
  <si>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</si>
  <si>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</si>
  <si>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</si>
  <si>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</si>
  <si>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</si>
  <si>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</si>
  <si>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</si>
  <si>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</si>
  <si>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</si>
  <si>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</si>
  <si>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</si>
  <si>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</si>
  <si>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</si>
  <si>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</si>
  <si>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</si>
  <si>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</si>
  <si>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</si>
  <si>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</si>
  <si>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</si>
  <si>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</si>
  <si>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</si>
  <si>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</si>
  <si>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</si>
  <si>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</si>
  <si>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</si>
  <si>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</si>
  <si>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</si>
  <si>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</si>
  <si>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</si>
  <si>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</si>
  <si>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</si>
  <si>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</si>
  <si>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</si>
  <si>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</si>
  <si>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</si>
  <si>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</si>
  <si>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</si>
  <si>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</si>
  <si>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</si>
  <si>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</si>
  <si>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</si>
  <si>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</si>
  <si>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</si>
  <si>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</si>
  <si>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</si>
  <si>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</si>
  <si>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</si>
  <si>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</si>
  <si>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</si>
  <si>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</si>
  <si>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</si>
  <si>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</si>
  <si>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</si>
  <si>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</si>
  <si>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</si>
  <si>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</si>
  <si>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</si>
  <si>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</si>
  <si>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</si>
  <si>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</si>
  <si>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</si>
  <si>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</si>
  <si>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</si>
  <si>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</si>
  <si>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</si>
  <si>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</si>
  <si>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</si>
  <si>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</si>
  <si>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</si>
  <si>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</si>
  <si>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</si>
  <si>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</si>
  <si>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</si>
  <si>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</si>
  <si>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</si>
  <si>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</si>
  <si>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</si>
  <si>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</si>
  <si>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</si>
  <si>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</si>
  <si>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</si>
  <si>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</si>
  <si>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</si>
  <si>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</si>
  <si>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</si>
  <si>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</si>
  <si>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</si>
  <si>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</si>
  <si>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</si>
  <si>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</si>
  <si>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</si>
  <si>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</si>
  <si>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</si>
  <si>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</si>
  <si>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</si>
  <si>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</si>
  <si>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</si>
  <si>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</si>
  <si>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</si>
  <si>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</si>
  <si>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</si>
  <si>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</si>
  <si>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</si>
  <si>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</si>
  <si>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</si>
  <si>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</si>
  <si>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</si>
  <si>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</si>
  <si>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</si>
  <si>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</si>
  <si>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</si>
  <si>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</si>
  <si>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</si>
  <si>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</si>
  <si>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</si>
  <si>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</si>
  <si>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</si>
  <si>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</si>
  <si>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</si>
  <si>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</si>
  <si>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</si>
  <si>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</si>
  <si>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</si>
  <si>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</si>
  <si>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</si>
  <si>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</si>
  <si>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</si>
  <si>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</si>
  <si>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</si>
  <si>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</si>
  <si>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</si>
  <si>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</si>
  <si>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</si>
  <si>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</si>
  <si>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</si>
  <si>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</si>
  <si>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</si>
  <si>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</si>
  <si>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</si>
  <si>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</si>
  <si>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</si>
  <si>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</si>
  <si>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</si>
  <si>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</si>
  <si>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</si>
  <si>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</si>
  <si>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</si>
  <si>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</si>
  <si>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</si>
  <si>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</si>
  <si>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</si>
  <si>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</si>
  <si>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</si>
  <si>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</si>
  <si>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</si>
  <si>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</si>
  <si>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</si>
  <si>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</si>
  <si>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</si>
  <si>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</si>
  <si>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</si>
  <si>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</si>
  <si>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</si>
  <si>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</si>
  <si>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</si>
  <si>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</si>
  <si>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</si>
  <si>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</si>
  <si>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</si>
  <si>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</si>
  <si>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</si>
  <si>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</si>
  <si>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</si>
  <si>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</si>
  <si>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</si>
  <si>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</si>
  <si>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</si>
  <si>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</si>
  <si>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</si>
  <si>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</si>
  <si>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</si>
  <si>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</si>
  <si>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</si>
  <si>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</si>
  <si>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</si>
  <si>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</si>
  <si>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</si>
  <si>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</si>
  <si>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</si>
  <si>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</si>
  <si>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</si>
  <si>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</si>
  <si>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</si>
  <si>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</si>
  <si>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</si>
  <si>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</si>
  <si>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</si>
  <si>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</si>
  <si>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</si>
  <si>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</si>
  <si>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</si>
  <si>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</si>
  <si>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</si>
  <si>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</si>
  <si>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</si>
  <si>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</si>
  <si>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</si>
  <si>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</si>
  <si>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</si>
  <si>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</si>
  <si>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</si>
  <si>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</si>
  <si>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</si>
  <si>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</si>
  <si>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</si>
  <si>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</si>
  <si>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</si>
  <si>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</si>
  <si>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</si>
  <si>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</si>
  <si>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</si>
  <si>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</si>
  <si>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</si>
  <si>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</si>
  <si>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</si>
  <si>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</si>
  <si>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</si>
  <si>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</si>
  <si>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</si>
  <si>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</si>
  <si>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</si>
  <si>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</si>
  <si>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</si>
  <si>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</si>
  <si>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</si>
  <si>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</si>
  <si>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</si>
  <si>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</si>
  <si>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</si>
  <si>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</si>
  <si>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</si>
  <si>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</si>
  <si>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</si>
  <si>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</si>
  <si>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</si>
  <si>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</si>
  <si>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</si>
  <si>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</si>
  <si>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</si>
  <si>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</si>
  <si>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</si>
  <si>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</si>
  <si>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</si>
  <si>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</si>
  <si>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</si>
  <si>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</si>
  <si>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</si>
  <si>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</si>
  <si>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</si>
  <si>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</si>
  <si>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</si>
  <si>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</si>
  <si>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</si>
  <si>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</si>
  <si>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</si>
  <si>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</si>
  <si>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</si>
  <si>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</si>
  <si>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</si>
  <si>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</si>
  <si>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</si>
  <si>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</si>
  <si>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</si>
  <si>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</si>
  <si>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</si>
  <si>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</si>
  <si>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</si>
  <si>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</si>
  <si>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</si>
  <si>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</si>
  <si>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</si>
  <si>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</si>
  <si>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</si>
  <si>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</si>
  <si>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</si>
  <si>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</si>
  <si>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</si>
  <si>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</si>
  <si>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</si>
  <si>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</si>
  <si>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</si>
  <si>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</si>
  <si>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</si>
  <si>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</si>
  <si>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</si>
  <si>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</si>
  <si>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</si>
  <si>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</si>
  <si>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</si>
  <si>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</si>
  <si>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</si>
  <si>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</si>
  <si>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</si>
  <si>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</si>
  <si>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</si>
  <si>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</si>
  <si>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</si>
  <si>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</si>
  <si>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</si>
  <si>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</si>
  <si>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</si>
  <si>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</si>
  <si>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</si>
  <si>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</si>
  <si>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</si>
  <si>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</si>
  <si>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</si>
  <si>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</si>
  <si>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</si>
  <si>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</si>
  <si>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</si>
  <si>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</si>
  <si>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</si>
  <si>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</si>
  <si>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</si>
  <si>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</si>
  <si>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</si>
  <si>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</si>
  <si>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</si>
  <si>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</si>
  <si>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</si>
  <si>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</si>
  <si>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</si>
  <si>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</si>
  <si>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</si>
  <si>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</si>
  <si>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</si>
  <si>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</si>
  <si>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</si>
  <si>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</si>
  <si>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</si>
  <si>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</si>
  <si>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</si>
  <si>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</si>
  <si>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</si>
  <si>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</si>
  <si>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</si>
  <si>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</si>
  <si>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</si>
  <si>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</si>
  <si>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</si>
  <si>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</si>
  <si>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</si>
  <si>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</si>
  <si>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</si>
  <si>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</si>
  <si>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</si>
  <si>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</si>
  <si>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</si>
  <si>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</si>
  <si>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</si>
  <si>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</si>
  <si>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</si>
  <si>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</si>
  <si>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</si>
  <si>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</si>
  <si>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</si>
  <si>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</si>
  <si>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</si>
  <si>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</si>
  <si>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</si>
  <si>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</si>
  <si>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</si>
  <si>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</si>
  <si>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</si>
  <si>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</si>
  <si>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</si>
  <si>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</si>
  <si>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</si>
  <si>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</si>
  <si>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</si>
  <si>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</si>
  <si>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</si>
  <si>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</si>
  <si>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</si>
  <si>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</si>
  <si>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</si>
  <si>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</si>
  <si>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</si>
  <si>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</si>
  <si>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</si>
  <si>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</si>
  <si>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</si>
  <si>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</si>
  <si>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</si>
  <si>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</si>
  <si>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</si>
  <si>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</si>
  <si>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</si>
  <si>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</si>
  <si>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</si>
  <si>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</si>
  <si>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</si>
  <si>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</si>
  <si>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</si>
  <si>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</si>
  <si>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</si>
  <si>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</si>
  <si>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</si>
  <si>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</si>
  <si>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</si>
  <si>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</si>
  <si>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</si>
  <si>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</si>
  <si>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</si>
  <si>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</si>
  <si>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</si>
  <si>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</si>
  <si>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</si>
  <si>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</si>
  <si>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</si>
  <si>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</si>
  <si>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</si>
  <si>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</si>
  <si>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</si>
  <si>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</si>
  <si>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</si>
  <si>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</si>
  <si>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</si>
  <si>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</si>
  <si>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</si>
  <si>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</si>
  <si>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</si>
  <si>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</si>
  <si>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</si>
  <si>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</si>
  <si>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</si>
  <si>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</si>
  <si>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</si>
  <si>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</si>
  <si>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</si>
  <si>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</si>
  <si>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</si>
  <si>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</si>
  <si>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</si>
  <si>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</si>
  <si>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</si>
  <si>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</si>
  <si>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</si>
  <si>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</si>
  <si>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</si>
  <si>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</si>
  <si>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</si>
  <si>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</si>
  <si>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</si>
  <si>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</si>
  <si>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</si>
  <si>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</si>
  <si>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</si>
  <si>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</si>
  <si>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</si>
  <si>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</si>
  <si>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</si>
  <si>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</si>
  <si>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</si>
  <si>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</si>
  <si>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</si>
  <si>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</si>
  <si>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</si>
  <si>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</si>
  <si>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</si>
  <si>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</si>
  <si>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</si>
  <si>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</si>
  <si>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</si>
  <si>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</si>
  <si>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</si>
  <si>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</si>
  <si>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</si>
  <si>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</si>
  <si>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</si>
  <si>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</si>
  <si>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</si>
  <si>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</si>
  <si>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</si>
  <si>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</si>
  <si>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</si>
  <si>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</si>
  <si>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</si>
  <si>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</si>
  <si>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</si>
  <si>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</si>
  <si>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</si>
  <si>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</si>
  <si>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</si>
  <si>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</si>
  <si>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</si>
  <si>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</si>
  <si>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</si>
  <si>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</si>
  <si>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</si>
  <si>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</si>
  <si>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</si>
  <si>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</si>
  <si>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</si>
  <si>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</si>
  <si>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</si>
  <si>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</si>
  <si>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</si>
  <si>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</si>
  <si>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</si>
  <si>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</si>
  <si>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</si>
  <si>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</si>
  <si>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</si>
  <si>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</si>
  <si>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</si>
  <si>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</si>
  <si>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</si>
  <si>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</si>
  <si>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</si>
  <si>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</si>
  <si>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</si>
  <si>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</si>
  <si>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</si>
  <si>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</si>
  <si>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</si>
  <si>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</si>
  <si>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</si>
  <si>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</si>
  <si>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</si>
  <si>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</si>
  <si>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</si>
  <si>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</si>
  <si>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</si>
  <si>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</si>
  <si>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</si>
  <si>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</si>
  <si>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</si>
  <si>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</si>
  <si>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</si>
  <si>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</si>
  <si>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</si>
  <si>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</si>
  <si>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</si>
  <si>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</si>
  <si>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</si>
  <si>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</si>
  <si>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</si>
  <si>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</si>
  <si>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</si>
  <si>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</si>
  <si>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</si>
  <si>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</si>
  <si>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</si>
  <si>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</si>
  <si>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</si>
  <si>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</si>
  <si>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</si>
  <si>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</si>
  <si>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</si>
  <si>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</si>
  <si>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</si>
  <si>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</si>
  <si>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</si>
  <si>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</si>
  <si>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</si>
  <si>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</si>
  <si>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</si>
  <si>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</si>
  <si>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</si>
  <si>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</si>
  <si>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</si>
  <si>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</si>
  <si>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</si>
  <si>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</si>
  <si>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</si>
  <si>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</si>
  <si>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</si>
  <si>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</si>
  <si>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</si>
  <si>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</si>
  <si>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</si>
  <si>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</si>
  <si>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</si>
  <si>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</si>
  <si>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</si>
  <si>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</si>
  <si>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</si>
  <si>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</si>
  <si>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</si>
  <si>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</si>
  <si>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</si>
  <si>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</si>
  <si>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</si>
  <si>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</si>
  <si>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</si>
  <si>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</si>
  <si>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</si>
  <si>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</si>
  <si>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</si>
  <si>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</si>
  <si>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</si>
  <si>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</si>
  <si>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</si>
  <si>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</si>
  <si>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</si>
  <si>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</si>
  <si>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</si>
  <si>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</si>
  <si>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</si>
  <si>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</si>
  <si>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</si>
  <si>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</si>
  <si>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</si>
  <si>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</si>
  <si>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</si>
  <si>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</si>
  <si>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</si>
  <si>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</si>
  <si>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</si>
  <si>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</si>
  <si>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</si>
  <si>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</si>
  <si>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</si>
  <si>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</si>
  <si>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</si>
  <si>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</si>
  <si>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</si>
  <si>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</si>
  <si>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</si>
  <si>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</si>
  <si>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</si>
  <si>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</si>
  <si>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</si>
  <si>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</si>
  <si>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</si>
  <si>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</si>
  <si>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</si>
  <si>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</si>
  <si>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</si>
  <si>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</si>
  <si>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</si>
  <si>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</si>
  <si>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</si>
  <si>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</si>
  <si>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</si>
  <si>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</si>
  <si>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</si>
  <si>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</si>
  <si>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</si>
  <si>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</si>
  <si>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</si>
  <si>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</si>
  <si>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</si>
  <si>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</si>
  <si>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</si>
  <si>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</si>
  <si>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</si>
  <si>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</si>
  <si>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</si>
  <si>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</si>
  <si>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</si>
  <si>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</si>
  <si>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</si>
  <si>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</si>
  <si>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</si>
  <si>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</si>
  <si>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</si>
  <si>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</si>
  <si>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</si>
  <si>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</si>
  <si>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</si>
  <si>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</si>
  <si>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</si>
  <si>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</si>
  <si>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</si>
  <si>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</si>
  <si>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</si>
  <si>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</si>
  <si>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</si>
  <si>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</si>
  <si>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</si>
  <si>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</si>
  <si>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</si>
  <si>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</si>
  <si>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</si>
  <si>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</si>
  <si>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</si>
  <si>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</si>
  <si>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</si>
  <si>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</si>
  <si>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</si>
  <si>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</si>
  <si>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</si>
  <si>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</si>
  <si>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</si>
  <si>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</si>
  <si>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</si>
  <si>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</si>
  <si>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</si>
  <si>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</si>
  <si>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</si>
  <si>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</si>
  <si>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</si>
  <si>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</si>
  <si>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</si>
  <si>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</si>
  <si>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</si>
  <si>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</si>
  <si>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</si>
  <si>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</si>
  <si>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</si>
  <si>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</si>
  <si>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</si>
  <si>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</si>
  <si>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</si>
  <si>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</si>
  <si>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</si>
  <si>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</si>
  <si>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</si>
  <si>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</si>
  <si>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</si>
  <si>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</si>
  <si>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</si>
  <si>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</si>
  <si>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</si>
  <si>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</si>
  <si>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</si>
  <si>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</si>
  <si>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</si>
  <si>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</si>
  <si>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</si>
  <si>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</si>
  <si>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</si>
  <si>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</si>
  <si>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</si>
  <si>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</si>
  <si>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</si>
  <si>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</si>
  <si>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</si>
  <si>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</si>
  <si>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</si>
  <si>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</si>
  <si>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</si>
  <si>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</si>
  <si>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</si>
  <si>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</si>
  <si>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</si>
  <si>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</si>
  <si>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</si>
  <si>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</si>
  <si>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</si>
  <si>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</si>
  <si>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</si>
  <si>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</si>
  <si>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</si>
  <si>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</si>
  <si>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</si>
  <si>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</si>
  <si>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</si>
  <si>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</si>
  <si>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</si>
  <si>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</si>
  <si>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</si>
  <si>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</si>
  <si>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</si>
  <si>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</si>
  <si>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</si>
  <si>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</si>
  <si>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</si>
  <si>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</si>
  <si>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</si>
  <si>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</si>
  <si>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</si>
  <si>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</si>
  <si>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</si>
  <si>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</si>
  <si>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</si>
  <si>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</si>
  <si>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</si>
  <si>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</si>
  <si>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</si>
  <si>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</si>
  <si>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</si>
  <si>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</si>
  <si>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</si>
  <si>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</si>
  <si>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</si>
  <si>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</si>
  <si>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</si>
  <si>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</si>
  <si>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</si>
  <si>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</si>
  <si>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</si>
  <si>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</si>
  <si>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</si>
  <si>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</si>
  <si>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</si>
  <si>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</si>
  <si>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</si>
  <si>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</si>
  <si>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</si>
  <si>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</si>
  <si>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</si>
  <si>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</si>
  <si>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</si>
  <si>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</si>
  <si>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</si>
  <si>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</si>
  <si>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</si>
  <si>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</si>
  <si>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</si>
  <si>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</si>
  <si>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</si>
  <si>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</si>
  <si>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</si>
  <si>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</si>
  <si>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</si>
  <si>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</si>
  <si>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</si>
  <si>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</si>
  <si>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</si>
  <si>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</si>
  <si>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</si>
  <si>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</si>
  <si>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</si>
  <si>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</si>
  <si>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</si>
  <si>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</si>
  <si>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</si>
  <si>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</si>
  <si>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</si>
  <si>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</si>
  <si>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</si>
  <si>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</si>
  <si>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</si>
  <si>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</si>
  <si>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</si>
  <si>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</si>
  <si>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</si>
  <si>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</si>
  <si>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</si>
  <si>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</si>
  <si>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</si>
  <si>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</si>
  <si>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</si>
  <si>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</si>
  <si>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</si>
  <si>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</si>
  <si>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</si>
  <si>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</si>
  <si>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</si>
  <si>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</si>
  <si>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</si>
  <si>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</si>
  <si>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</si>
  <si>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</si>
  <si>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</si>
  <si>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</si>
  <si>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</si>
  <si>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</si>
  <si>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</si>
  <si>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</si>
  <si>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</si>
  <si>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</si>
  <si>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</si>
  <si>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</si>
  <si>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</si>
  <si>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</si>
  <si>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</si>
  <si>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</si>
  <si>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</si>
  <si>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</si>
  <si>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</si>
  <si>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</si>
  <si>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</si>
  <si>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</si>
  <si>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</si>
  <si>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</si>
  <si>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</si>
  <si>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</si>
  <si>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</si>
  <si>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</si>
  <si>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</si>
  <si>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</si>
  <si>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</si>
  <si>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</si>
  <si>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</si>
  <si>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</si>
  <si>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</si>
  <si>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</si>
  <si>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</si>
  <si>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</si>
  <si>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</si>
  <si>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</si>
  <si>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</si>
  <si>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</si>
  <si>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</si>
  <si>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</si>
  <si>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</si>
  <si>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</si>
  <si>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</si>
  <si>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</si>
  <si>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</si>
  <si>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</si>
  <si>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</si>
  <si>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</si>
  <si>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</si>
  <si>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</si>
  <si>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</si>
  <si>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</si>
  <si>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</si>
  <si>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</si>
  <si>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</si>
  <si>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</si>
  <si>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</si>
  <si>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</si>
  <si>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</si>
  <si>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</si>
  <si>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</si>
  <si>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</si>
  <si>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</si>
  <si>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</si>
  <si>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</si>
  <si>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</si>
  <si>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</si>
  <si>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</si>
  <si>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</si>
  <si>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</si>
  <si>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</si>
  <si>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</si>
  <si>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</si>
  <si>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</si>
  <si>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</si>
  <si>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</si>
  <si>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</si>
  <si>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</si>
  <si>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</si>
  <si>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</si>
  <si>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</si>
  <si>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</si>
  <si>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</si>
  <si>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</si>
  <si>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</si>
  <si>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</si>
  <si>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</si>
  <si>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</si>
  <si>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</si>
  <si>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</si>
  <si>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</si>
  <si>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</si>
  <si>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</si>
  <si>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</si>
  <si>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</si>
  <si>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</si>
  <si>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</si>
  <si>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</si>
  <si>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</si>
  <si>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</si>
  <si>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</si>
  <si>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</si>
  <si>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</si>
  <si>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</si>
  <si>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</si>
  <si>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</si>
  <si>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</si>
  <si>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</si>
  <si>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</si>
  <si>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</si>
  <si>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</si>
  <si>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</si>
  <si>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</si>
  <si>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</si>
  <si>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</si>
  <si>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</si>
  <si>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</si>
  <si>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</si>
  <si>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</si>
  <si>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</si>
  <si>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</si>
  <si>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</si>
  <si>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</si>
  <si>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</si>
  <si>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</si>
  <si>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</si>
  <si>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</si>
  <si>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</si>
  <si>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</si>
  <si>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</si>
  <si>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</si>
  <si>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</si>
  <si>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</si>
  <si>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</si>
  <si>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</si>
  <si>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</si>
  <si>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</si>
  <si>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</si>
  <si>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</si>
  <si>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</si>
  <si>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</si>
  <si>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</si>
  <si>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</si>
  <si>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</si>
  <si>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</si>
  <si>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</si>
  <si>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</si>
  <si>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</si>
  <si>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</si>
  <si>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</si>
  <si>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</si>
  <si>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</si>
  <si>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</si>
  <si>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</si>
  <si>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</si>
  <si>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</si>
  <si>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</si>
  <si>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</si>
  <si>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</si>
  <si>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</si>
  <si>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</si>
  <si>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</si>
  <si>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</si>
  <si>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</si>
  <si>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</si>
  <si>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</si>
  <si>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</si>
  <si>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</si>
  <si>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</si>
  <si>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</si>
  <si>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</si>
  <si>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</si>
  <si>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</si>
  <si>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</si>
  <si>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</si>
  <si>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</si>
  <si>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</si>
  <si>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</si>
  <si>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</si>
  <si>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</si>
  <si>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</si>
  <si>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</si>
  <si>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</si>
  <si>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</si>
  <si>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</si>
  <si>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</si>
  <si>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</si>
  <si>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</si>
  <si>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</si>
  <si>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</si>
  <si>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</si>
  <si>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</si>
  <si>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</si>
  <si>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</si>
  <si>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</si>
  <si>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</si>
  <si>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</si>
  <si>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</si>
  <si>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</si>
  <si>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</si>
  <si>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</si>
  <si>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</si>
  <si>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</si>
  <si>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</si>
  <si>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</si>
  <si>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</si>
  <si>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</si>
  <si>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</si>
  <si>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</si>
  <si>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</si>
  <si>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</si>
  <si>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</si>
  <si>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</si>
  <si>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</si>
  <si>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</si>
  <si>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</si>
  <si>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</si>
  <si>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</si>
  <si>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</si>
  <si>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</si>
  <si>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</si>
  <si>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</si>
  <si>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</si>
  <si>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</si>
  <si>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</si>
  <si>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</si>
  <si>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</si>
  <si>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</si>
  <si>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</si>
  <si>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</si>
  <si>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</si>
  <si>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</si>
  <si>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</si>
  <si>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</si>
  <si>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</si>
  <si>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</si>
  <si>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</si>
  <si>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</si>
  <si>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</si>
  <si>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</si>
  <si>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</si>
  <si>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</si>
  <si>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</si>
  <si>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</si>
  <si>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</si>
  <si>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</si>
  <si>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</si>
  <si>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</si>
  <si>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</si>
  <si>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</si>
  <si>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</si>
  <si>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</si>
  <si>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</si>
  <si>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</si>
  <si>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</si>
  <si>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</si>
  <si>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</si>
  <si>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</si>
  <si>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</si>
  <si>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</si>
  <si>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</si>
  <si>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</si>
  <si>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</si>
  <si>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</si>
  <si>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</si>
  <si>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</si>
  <si>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</si>
  <si>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</si>
  <si>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</si>
  <si>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</si>
  <si>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</si>
  <si>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</si>
  <si>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</si>
  <si>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</si>
  <si>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</si>
  <si>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</si>
  <si>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</si>
  <si>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</si>
  <si>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</si>
  <si>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</si>
  <si>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</si>
  <si>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</si>
  <si>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</si>
  <si>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</si>
  <si>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</si>
  <si>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</si>
  <si>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</si>
  <si>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</si>
  <si>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</si>
  <si>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</si>
  <si>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</si>
  <si>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</si>
  <si>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</si>
  <si>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</si>
  <si>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</si>
  <si>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</si>
  <si>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</si>
  <si>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</si>
  <si>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</si>
  <si>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</si>
  <si>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</si>
  <si>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</si>
  <si>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</si>
  <si>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</si>
  <si>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</si>
  <si>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</si>
  <si>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</si>
  <si>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</si>
  <si>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</si>
  <si>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</si>
  <si>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</si>
  <si>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</si>
  <si>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</si>
  <si>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</si>
  <si>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</si>
  <si>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</si>
  <si>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</si>
  <si>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</si>
  <si>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</si>
  <si>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</si>
  <si>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</si>
  <si>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</si>
  <si>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</si>
  <si>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</si>
  <si>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</si>
  <si>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</si>
  <si>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</si>
  <si>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</si>
  <si>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</si>
  <si>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</si>
  <si>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</si>
  <si>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</si>
  <si>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</si>
  <si>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</si>
  <si>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</si>
  <si>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</si>
  <si>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</si>
  <si>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</si>
  <si>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</si>
  <si>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</si>
  <si>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</si>
  <si>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</si>
  <si>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</si>
  <si>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</si>
  <si>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</si>
  <si>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</si>
  <si>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</si>
  <si>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</si>
  <si>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</si>
  <si>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</si>
  <si>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</si>
  <si>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</si>
  <si>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</si>
  <si>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</si>
  <si>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</si>
  <si>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</si>
  <si>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</si>
  <si>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</si>
  <si>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</si>
  <si>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</si>
  <si>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</si>
  <si>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</si>
  <si>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</si>
  <si>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</si>
  <si>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</si>
  <si>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</si>
  <si>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</si>
  <si>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</si>
  <si>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</si>
  <si>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</si>
  <si>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</si>
  <si>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</si>
  <si>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</si>
  <si>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</si>
  <si>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</si>
  <si>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</si>
  <si>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</si>
  <si>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</si>
  <si>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</si>
  <si>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</si>
  <si>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</si>
  <si>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</si>
  <si>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</si>
  <si>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</si>
  <si>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</si>
  <si>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</si>
  <si>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</si>
  <si>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</si>
  <si>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</si>
  <si>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</si>
  <si>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</si>
  <si>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</si>
  <si>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</si>
  <si>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</si>
  <si>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</si>
  <si>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</si>
  <si>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</si>
  <si>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</si>
  <si>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</si>
  <si>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</si>
  <si>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</si>
  <si>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</si>
  <si>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</si>
  <si>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</si>
  <si>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</si>
  <si>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</si>
  <si>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</si>
  <si>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</si>
  <si>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</si>
  <si>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</si>
  <si>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</si>
  <si>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</si>
  <si>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</si>
  <si>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</si>
  <si>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</si>
  <si>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</si>
  <si>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</si>
  <si>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</si>
  <si>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</si>
  <si>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</si>
  <si>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</si>
  <si>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</si>
  <si>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</si>
  <si>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</si>
  <si>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</si>
  <si>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</si>
  <si>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</si>
  <si>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</si>
  <si>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</si>
  <si>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</si>
  <si>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</si>
  <si>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</si>
  <si>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</si>
  <si>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</si>
  <si>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</si>
  <si>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</si>
  <si>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</si>
  <si>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</si>
  <si>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</si>
  <si>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</si>
  <si>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</si>
  <si>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</si>
  <si>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</si>
  <si>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</si>
  <si>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</si>
  <si>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</si>
  <si>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</si>
  <si>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</si>
  <si>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</si>
  <si>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</si>
  <si>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</si>
  <si>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</si>
  <si>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</si>
  <si>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</si>
  <si>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</si>
  <si>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</si>
  <si>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</si>
  <si>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</si>
  <si>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</si>
  <si>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</si>
  <si>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</si>
  <si>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</si>
  <si>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</si>
  <si>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</si>
  <si>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</si>
  <si>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</si>
  <si>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</si>
  <si>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</si>
  <si>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</si>
  <si>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</si>
  <si>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</si>
  <si>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</si>
  <si>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</si>
  <si>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</si>
  <si>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</si>
  <si>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</si>
  <si>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</si>
  <si>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</si>
  <si>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</si>
  <si>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</si>
  <si>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</si>
  <si>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</si>
  <si>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</si>
  <si>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</si>
  <si>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</si>
  <si>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</si>
  <si>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</si>
  <si>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</si>
  <si>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</si>
  <si>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</si>
  <si>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</si>
  <si>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</si>
  <si>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</si>
  <si>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</si>
  <si>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</si>
  <si>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</si>
  <si>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</si>
  <si>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</si>
  <si>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</si>
  <si>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</si>
  <si>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</si>
  <si>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</si>
  <si>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</si>
  <si>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</si>
  <si>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</si>
  <si>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</si>
  <si>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</si>
  <si>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</si>
  <si>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</si>
  <si>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</si>
  <si>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</si>
  <si>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</si>
  <si>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</si>
  <si>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</si>
  <si>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</si>
  <si>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</si>
  <si>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</si>
  <si>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</si>
  <si>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</si>
  <si>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</si>
  <si>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</si>
  <si>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</si>
  <si>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</si>
  <si>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</si>
  <si>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</si>
  <si>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</si>
  <si>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</si>
  <si>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</si>
  <si>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</si>
  <si>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</si>
  <si>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</si>
  <si>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</si>
  <si>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</si>
  <si>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</si>
  <si>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</si>
  <si>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</si>
  <si>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</si>
  <si>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</si>
  <si>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</si>
  <si>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</si>
  <si>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</si>
  <si>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</si>
  <si>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</si>
  <si>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</si>
  <si>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</si>
  <si>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</si>
  <si>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</si>
  <si>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</si>
  <si>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</si>
  <si>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</si>
  <si>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</si>
  <si>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</si>
  <si>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</si>
  <si>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</si>
  <si>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</si>
  <si>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</si>
  <si>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</si>
  <si>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</si>
  <si>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</si>
  <si>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</si>
  <si>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</si>
  <si>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</si>
  <si>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</si>
  <si>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</si>
  <si>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</si>
  <si>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</si>
  <si>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</si>
  <si>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</si>
  <si>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</si>
  <si>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</si>
  <si>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</si>
  <si>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</si>
  <si>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</si>
  <si>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</si>
  <si>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</si>
  <si>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</si>
  <si>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</si>
  <si>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</si>
  <si>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</si>
  <si>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</si>
  <si>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</si>
  <si>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</si>
  <si>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</si>
  <si>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</si>
  <si>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</si>
  <si>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</si>
  <si>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</si>
  <si>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</si>
  <si>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</si>
  <si>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</si>
  <si>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</si>
  <si>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</si>
  <si>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</si>
  <si>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</si>
  <si>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</si>
  <si>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</si>
  <si>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</si>
  <si>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</si>
  <si>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</si>
  <si>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</si>
  <si>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</si>
  <si>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</si>
  <si>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</si>
  <si>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</si>
  <si>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</si>
  <si>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</si>
  <si>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</si>
  <si>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</si>
  <si>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</si>
  <si>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</si>
  <si>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</si>
  <si>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</si>
  <si>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</si>
  <si>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</si>
  <si>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</si>
  <si>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</si>
  <si>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</si>
  <si>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</si>
  <si>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</si>
  <si>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</si>
  <si>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</si>
  <si>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</si>
  <si>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</si>
  <si>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</si>
  <si>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</si>
  <si>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</si>
  <si>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</si>
  <si>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</si>
  <si>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</si>
  <si>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</si>
  <si>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</si>
  <si>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</si>
  <si>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</si>
  <si>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</si>
  <si>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</si>
  <si>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</si>
  <si>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</si>
  <si>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</si>
  <si>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</si>
  <si>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</si>
  <si>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</si>
  <si>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</si>
  <si>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</si>
  <si>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</si>
  <si>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</si>
  <si>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</si>
  <si>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</si>
  <si>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</si>
  <si>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</si>
  <si>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</si>
  <si>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</si>
  <si>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</si>
  <si>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</si>
  <si>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</si>
  <si>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</si>
  <si>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</si>
  <si>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</si>
  <si>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</si>
  <si>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</si>
  <si>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</si>
  <si>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</si>
  <si>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</si>
  <si>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</si>
  <si>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</si>
  <si>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</si>
  <si>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</si>
  <si>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</si>
  <si>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</si>
  <si>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</si>
  <si>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</si>
  <si>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</si>
  <si>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</si>
  <si>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</si>
  <si>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</si>
  <si>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</si>
  <si>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</si>
  <si>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</si>
  <si>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</si>
  <si>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</si>
  <si>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</si>
  <si>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</si>
  <si>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</si>
  <si>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</si>
  <si>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</si>
  <si>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</si>
  <si>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</si>
  <si>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</si>
  <si>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</si>
  <si>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</si>
  <si>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</si>
  <si>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</si>
  <si>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</si>
  <si>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</si>
  <si>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</si>
  <si>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</si>
  <si>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</si>
  <si>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</si>
  <si>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</si>
  <si>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</si>
  <si>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</si>
  <si>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</si>
  <si>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</si>
  <si>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</si>
  <si>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</si>
  <si>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</si>
  <si>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</si>
  <si>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</si>
  <si>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</si>
  <si>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</si>
  <si>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</si>
  <si>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</si>
  <si>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</si>
  <si>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</si>
  <si>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</si>
  <si>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</si>
  <si>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</si>
  <si>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</si>
  <si>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</si>
  <si>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</si>
  <si>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</si>
  <si>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</si>
  <si>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</si>
  <si>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</si>
  <si>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</si>
  <si>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</si>
  <si>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</si>
  <si>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</si>
  <si>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</si>
  <si>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</si>
  <si>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</si>
  <si>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</si>
  <si>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</si>
  <si>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</si>
  <si>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</si>
  <si>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</si>
  <si>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</si>
  <si>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</si>
  <si>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</si>
  <si>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</si>
  <si>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</si>
  <si>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</si>
  <si>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</si>
  <si>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</si>
  <si>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</si>
  <si>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</si>
  <si>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</si>
  <si>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</si>
  <si>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</si>
  <si>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</si>
  <si>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</si>
  <si>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</si>
  <si>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</si>
  <si>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</si>
  <si>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</si>
  <si>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</si>
  <si>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</si>
  <si>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</si>
  <si>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</si>
  <si>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</si>
  <si>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</si>
  <si>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</si>
  <si>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</si>
  <si>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</si>
  <si>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</si>
  <si>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</si>
  <si>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</si>
  <si>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</si>
  <si>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</si>
  <si>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</si>
  <si>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</si>
  <si>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</si>
  <si>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</si>
  <si>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</si>
  <si>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</si>
  <si>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</si>
  <si>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</si>
  <si>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</si>
  <si>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</si>
  <si>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</si>
  <si>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</si>
  <si>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</si>
  <si>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</si>
  <si>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</si>
  <si>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</si>
  <si>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</si>
  <si>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</si>
  <si>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</si>
  <si>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</si>
  <si>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</si>
  <si>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</si>
  <si>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</si>
  <si>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</si>
  <si>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</si>
  <si>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</si>
  <si>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</si>
  <si>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</si>
  <si>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</si>
  <si>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</si>
  <si>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</si>
  <si>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</si>
  <si>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</si>
  <si>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</si>
  <si>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</si>
  <si>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</si>
  <si>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</si>
  <si>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</si>
  <si>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</si>
  <si>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</si>
  <si>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</si>
  <si>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</si>
  <si>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</si>
  <si>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</si>
  <si>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</si>
  <si>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</si>
  <si>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</si>
  <si>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</si>
  <si>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</si>
  <si>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</si>
  <si>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</si>
  <si>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</si>
  <si>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</si>
  <si>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</si>
  <si>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</si>
  <si>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</si>
  <si>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</si>
  <si>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</si>
  <si>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</si>
  <si>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</si>
  <si>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</si>
  <si>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</si>
  <si>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</si>
  <si>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</si>
  <si>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</si>
  <si>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</si>
  <si>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</si>
  <si>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</si>
  <si>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</si>
  <si>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</si>
  <si>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</si>
  <si>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</si>
  <si>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</si>
  <si>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</si>
  <si>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</si>
  <si>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</si>
  <si>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</si>
  <si>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</si>
  <si>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</si>
  <si>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</si>
  <si>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</si>
  <si>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</si>
  <si>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</si>
  <si>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</si>
  <si>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</si>
  <si>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</si>
  <si>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</si>
  <si>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</si>
  <si>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</si>
  <si>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</si>
  <si>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</si>
  <si>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</si>
  <si>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</si>
  <si>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</si>
  <si>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</si>
  <si>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</si>
  <si>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</si>
  <si>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</si>
  <si>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</si>
  <si>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</si>
  <si>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</si>
  <si>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</si>
  <si>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</si>
  <si>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</si>
  <si>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</si>
  <si>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</si>
  <si>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</si>
  <si>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</si>
  <si>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</si>
  <si>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</si>
  <si>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</si>
  <si>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</si>
  <si>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</si>
  <si>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</si>
  <si>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</si>
  <si>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</si>
  <si>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</si>
  <si>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</si>
  <si>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</si>
  <si>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</si>
  <si>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</si>
  <si>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</si>
  <si>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</si>
  <si>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</si>
  <si>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</si>
  <si>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</si>
  <si>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</si>
  <si>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</si>
  <si>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</si>
  <si>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</si>
  <si>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</si>
  <si>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</si>
  <si>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</si>
  <si>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</si>
  <si>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</si>
  <si>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</si>
  <si>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</si>
  <si>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</si>
  <si>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</si>
  <si>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</si>
  <si>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</si>
  <si>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</si>
  <si>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</si>
  <si>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</si>
  <si>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</si>
  <si>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</si>
  <si>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</si>
  <si>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</si>
  <si>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</si>
  <si>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</si>
  <si>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</si>
  <si>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</si>
  <si>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</si>
  <si>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</si>
  <si>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</si>
  <si>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</si>
  <si>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</si>
  <si>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</si>
  <si>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</si>
  <si>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</si>
  <si>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</si>
  <si>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</si>
  <si>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</si>
  <si>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</si>
  <si>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</si>
  <si>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</si>
  <si>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</si>
  <si>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</si>
  <si>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</si>
  <si>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</si>
  <si>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</si>
  <si>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</si>
  <si>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</si>
  <si>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</si>
  <si>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</si>
  <si>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</si>
  <si>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</si>
  <si>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</si>
  <si>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</si>
  <si>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</si>
  <si>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</si>
  <si>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</si>
  <si>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</si>
  <si>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</si>
  <si>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</si>
  <si>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</si>
  <si>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</si>
  <si>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</si>
  <si>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</si>
  <si>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</si>
  <si>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</si>
  <si>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</si>
  <si>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</si>
  <si>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</si>
  <si>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</si>
  <si>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</si>
  <si>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</si>
  <si>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</si>
  <si>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</si>
  <si>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</si>
  <si>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</si>
  <si>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</si>
  <si>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</si>
  <si>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</si>
  <si>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</si>
  <si>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</si>
  <si>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</si>
  <si>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</si>
  <si>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</si>
  <si>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</si>
  <si>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</si>
  <si>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</si>
  <si>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</si>
  <si>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</si>
  <si>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</si>
  <si>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</si>
  <si>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</si>
  <si>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</si>
  <si>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</si>
  <si>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</si>
  <si>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</si>
  <si>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</si>
  <si>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</si>
  <si>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</si>
  <si>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</si>
  <si>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</si>
  <si>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</si>
  <si>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</si>
  <si>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</si>
  <si>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</si>
  <si>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</si>
  <si>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</si>
  <si>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</si>
  <si>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</si>
  <si>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</si>
  <si>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</si>
  <si>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</si>
  <si>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</si>
  <si>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</si>
  <si>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</si>
  <si>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</si>
  <si>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</si>
  <si>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</si>
  <si>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</si>
  <si>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</si>
  <si>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</si>
  <si>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</si>
  <si>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</si>
  <si>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</si>
  <si>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</si>
  <si>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</si>
  <si>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</si>
  <si>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</si>
  <si>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</si>
  <si>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</si>
  <si>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</si>
  <si>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</si>
  <si>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</si>
  <si>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</si>
  <si>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</si>
  <si>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</si>
  <si>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</si>
  <si>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</si>
  <si>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</si>
  <si>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</si>
  <si>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</si>
  <si>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</si>
  <si>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</si>
  <si>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</si>
  <si>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</si>
  <si>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</si>
  <si>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</si>
  <si>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</si>
  <si>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</si>
  <si>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</si>
  <si>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</si>
  <si>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</si>
  <si>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</si>
  <si>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</si>
  <si>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</si>
  <si>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</si>
  <si>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</si>
  <si>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</si>
  <si>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</si>
  <si>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</si>
  <si>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</si>
  <si>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</si>
  <si>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</si>
  <si>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</si>
  <si>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</si>
  <si>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</si>
  <si>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</si>
  <si>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</si>
  <si>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</si>
  <si>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</si>
  <si>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</si>
  <si>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</si>
  <si>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</si>
  <si>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</si>
  <si>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</si>
  <si>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</si>
  <si>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</si>
  <si>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</si>
  <si>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</si>
  <si>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</si>
  <si>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</si>
  <si>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</si>
  <si>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</si>
  <si>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</si>
  <si>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</si>
  <si>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</si>
  <si>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</si>
  <si>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</si>
  <si>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</si>
  <si>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</si>
  <si>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</si>
  <si>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</si>
  <si>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</si>
  <si>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</si>
  <si>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</si>
  <si>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</si>
  <si>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</si>
  <si>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</si>
  <si>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</si>
  <si>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</si>
  <si>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</si>
  <si>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</si>
  <si>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</si>
  <si>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</si>
  <si>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</si>
  <si>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</si>
  <si>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</si>
  <si>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</si>
  <si>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</si>
  <si>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</si>
  <si>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</si>
  <si>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</si>
  <si>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</si>
  <si>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</si>
  <si>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</si>
  <si>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</si>
  <si>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</si>
  <si>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</si>
  <si>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</si>
  <si>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</si>
  <si>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</si>
  <si>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</si>
  <si>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</si>
  <si>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</si>
  <si>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</si>
  <si>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</si>
  <si>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</si>
  <si>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</si>
  <si>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</si>
  <si>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</si>
  <si>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</si>
  <si>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</si>
  <si>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</si>
  <si>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</si>
  <si>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</si>
  <si>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</si>
  <si>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</si>
  <si>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</si>
  <si>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</si>
  <si>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</si>
  <si>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</si>
  <si>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</si>
  <si>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</si>
  <si>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</si>
  <si>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</si>
  <si>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</si>
  <si>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</si>
  <si>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</si>
  <si>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</si>
  <si>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</si>
  <si>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</si>
  <si>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</si>
  <si>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</si>
  <si>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</si>
  <si>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</si>
  <si>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</si>
  <si>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</si>
  <si>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</si>
  <si>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</si>
  <si>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</si>
  <si>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</si>
  <si>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</si>
  <si>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</si>
  <si>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</si>
  <si>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</si>
  <si>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</si>
  <si>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</si>
  <si>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</si>
  <si>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</si>
  <si>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</si>
  <si>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</si>
  <si>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</si>
  <si>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</si>
  <si>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</si>
  <si>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</si>
  <si>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</si>
  <si>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</si>
  <si>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</si>
  <si>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</si>
  <si>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</si>
  <si>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</si>
  <si>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</si>
  <si>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</si>
  <si>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</si>
  <si>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</si>
  <si>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</si>
  <si>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</si>
  <si>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</si>
  <si>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</si>
  <si>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</si>
  <si>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</si>
  <si>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</si>
  <si>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</si>
  <si>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</si>
  <si>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</si>
  <si>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</si>
  <si>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</si>
  <si>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</si>
  <si>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</si>
  <si>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</si>
  <si>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</si>
  <si>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</si>
  <si>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</si>
  <si>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</si>
  <si>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</si>
  <si>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</si>
  <si>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</si>
  <si>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</si>
  <si>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</si>
  <si>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</si>
  <si>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</si>
  <si>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</si>
  <si>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</si>
  <si>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</si>
  <si>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</si>
  <si>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</si>
  <si>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</si>
  <si>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</si>
  <si>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</si>
  <si>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</si>
  <si>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</si>
  <si>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</si>
  <si>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</si>
  <si>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</si>
  <si>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</si>
  <si>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</si>
  <si>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</si>
  <si>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</si>
  <si>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</si>
  <si>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</si>
  <si>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</si>
  <si>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</si>
  <si>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</si>
  <si>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</si>
  <si>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</si>
  <si>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</si>
  <si>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</si>
  <si>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</si>
  <si>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</si>
  <si>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</si>
  <si>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</si>
  <si>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</si>
  <si>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</si>
  <si>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</si>
  <si>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</si>
  <si>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</si>
  <si>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</si>
  <si>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</si>
  <si>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</si>
  <si>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</si>
  <si>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</si>
  <si>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</si>
  <si>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</si>
  <si>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</si>
  <si>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</si>
  <si>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</si>
  <si>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</si>
  <si>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</si>
  <si>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</si>
  <si>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</si>
  <si>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</si>
  <si>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</si>
  <si>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</si>
  <si>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</si>
  <si>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</si>
  <si>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</si>
  <si>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</si>
  <si>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</si>
  <si>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</si>
  <si>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</si>
  <si>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</si>
  <si>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</si>
  <si>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</si>
  <si>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</si>
  <si>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</si>
  <si>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</si>
  <si>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</si>
  <si>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</si>
  <si>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</si>
  <si>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</si>
  <si>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</si>
  <si>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</si>
  <si>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</si>
  <si>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</si>
  <si>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</si>
  <si>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</si>
  <si>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</si>
  <si>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</si>
  <si>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</si>
  <si>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</si>
  <si>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</si>
  <si>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</si>
  <si>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</si>
  <si>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</si>
  <si>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</si>
  <si>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</si>
  <si>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</si>
  <si>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</si>
  <si>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</si>
  <si>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</si>
  <si>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</si>
  <si>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</si>
  <si>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</si>
  <si>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</si>
  <si>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</si>
  <si>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</si>
  <si>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</si>
  <si>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</si>
  <si>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</si>
  <si>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</si>
  <si>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</si>
  <si>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</si>
  <si>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</si>
  <si>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</si>
  <si>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</si>
  <si>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</si>
  <si>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</si>
  <si>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</si>
  <si>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</si>
  <si>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</si>
  <si>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</si>
  <si>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</si>
  <si>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</si>
  <si>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</si>
  <si>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</si>
  <si>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</si>
  <si>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</si>
  <si>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</si>
  <si>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</si>
  <si>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</si>
  <si>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</si>
  <si>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</si>
  <si>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</si>
  <si>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</si>
  <si>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</si>
  <si>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</si>
  <si>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</si>
  <si>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</si>
  <si>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</si>
  <si>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</si>
  <si>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</si>
  <si>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</si>
  <si>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</si>
  <si>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</si>
  <si>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</si>
  <si>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</si>
  <si>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</si>
  <si>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</si>
  <si>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</si>
  <si>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</si>
  <si>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</si>
  <si>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</si>
  <si>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</si>
  <si>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</si>
  <si>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</si>
  <si>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</si>
  <si>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</si>
  <si>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</si>
  <si>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</si>
  <si>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</si>
  <si>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</si>
  <si>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</si>
  <si>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</si>
  <si>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</si>
  <si>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</si>
  <si>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</si>
  <si>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</si>
  <si>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</si>
  <si>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</si>
  <si>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</si>
  <si>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</si>
  <si>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</si>
  <si>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</si>
  <si>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</si>
  <si>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</si>
  <si>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</si>
  <si>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</si>
  <si>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</si>
  <si>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</si>
  <si>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</si>
  <si>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</si>
  <si>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</si>
  <si>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</si>
  <si>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</si>
  <si>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</si>
  <si>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</si>
  <si>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</si>
  <si>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</si>
  <si>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</si>
  <si>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</si>
  <si>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</si>
  <si>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</si>
  <si>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</si>
  <si>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</si>
  <si>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</si>
  <si>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</si>
  <si>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</si>
  <si>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</si>
  <si>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</si>
  <si>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</si>
  <si>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</si>
  <si>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</si>
  <si>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</si>
  <si>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</si>
  <si>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</si>
  <si>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</si>
  <si>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</si>
  <si>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</si>
  <si>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</si>
  <si>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</si>
  <si>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</si>
  <si>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</si>
  <si>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</si>
  <si>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</si>
  <si>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</si>
  <si>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</si>
  <si>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</si>
  <si>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</si>
  <si>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</si>
  <si>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</si>
  <si>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</si>
  <si>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</si>
  <si>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</si>
  <si>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</si>
  <si>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</si>
  <si>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</si>
  <si>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</si>
  <si>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</si>
  <si>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</si>
  <si>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</si>
  <si>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</si>
  <si>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</si>
  <si>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</si>
  <si>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</si>
  <si>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</si>
  <si>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</si>
  <si>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</si>
  <si>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</si>
  <si>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</si>
  <si>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</si>
  <si>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</si>
  <si>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</si>
  <si>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</si>
  <si>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</si>
  <si>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</si>
  <si>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</si>
  <si>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</si>
  <si>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</si>
  <si>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</si>
  <si>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</si>
  <si>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</si>
  <si>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</si>
  <si>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</si>
  <si>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</si>
  <si>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</si>
  <si>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</si>
  <si>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</si>
  <si>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</si>
  <si>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</si>
  <si>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</si>
  <si>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</si>
  <si>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</si>
  <si>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</si>
  <si>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</si>
  <si>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</si>
  <si>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</si>
  <si>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</si>
  <si>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</si>
  <si>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</si>
  <si>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</si>
  <si>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</si>
  <si>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</si>
  <si>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</si>
  <si>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</si>
  <si>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</si>
  <si>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</si>
  <si>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</si>
  <si>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</si>
  <si>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</si>
  <si>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</si>
  <si>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</si>
  <si>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</si>
  <si>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</si>
  <si>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</si>
  <si>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</si>
  <si>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</si>
  <si>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</si>
  <si>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</si>
  <si>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</si>
  <si>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</si>
  <si>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</si>
  <si>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</si>
  <si>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</si>
  <si>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</si>
  <si>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</si>
  <si>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</si>
  <si>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</si>
  <si>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</si>
  <si>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</si>
  <si>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</si>
  <si>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</si>
  <si>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</si>
  <si>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</si>
  <si>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</si>
  <si>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</si>
  <si>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</si>
  <si>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</si>
  <si>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</si>
  <si>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</si>
  <si>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</si>
  <si>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</si>
  <si>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</si>
  <si>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</si>
  <si>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</si>
  <si>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</si>
  <si>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</si>
  <si>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</si>
  <si>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</si>
  <si>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</si>
  <si>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</si>
  <si>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</si>
  <si>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</si>
  <si>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</si>
  <si>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</si>
  <si>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</si>
  <si>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</si>
  <si>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</si>
  <si>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</si>
  <si>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</si>
  <si>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</si>
  <si>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</si>
  <si>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</si>
  <si>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</si>
  <si>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</si>
  <si>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</si>
  <si>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</si>
  <si>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</si>
  <si>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</si>
  <si>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</si>
  <si>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</si>
  <si>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</si>
  <si>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</si>
  <si>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</si>
  <si>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</si>
  <si>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</si>
  <si>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</si>
  <si>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</si>
  <si>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</si>
  <si>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</si>
  <si>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</si>
  <si>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</si>
  <si>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</si>
  <si>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</si>
  <si>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</si>
  <si>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</si>
  <si>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</si>
  <si>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</si>
  <si>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</si>
  <si>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</si>
  <si>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</si>
  <si>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</si>
  <si>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</si>
  <si>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</si>
  <si>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</si>
  <si>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</si>
  <si>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</si>
  <si>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</si>
  <si>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</si>
  <si>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</si>
  <si>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</si>
  <si>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</si>
  <si>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</si>
  <si>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</si>
  <si>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</si>
  <si>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</si>
  <si>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</si>
  <si>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</si>
  <si>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</si>
  <si>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</si>
  <si>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</si>
  <si>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</si>
  <si>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</si>
  <si>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</si>
  <si>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</si>
  <si>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</si>
  <si>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</si>
  <si>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</si>
  <si>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</si>
  <si>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</si>
  <si>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</si>
  <si>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</si>
  <si>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</si>
  <si>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</si>
  <si>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</si>
  <si>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</si>
  <si>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</si>
  <si>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</si>
  <si>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</si>
  <si>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</si>
  <si>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</si>
  <si>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</si>
  <si>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</si>
  <si>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</si>
  <si>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</si>
  <si>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</si>
  <si>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</si>
  <si>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</si>
  <si>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</si>
  <si>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</si>
  <si>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</si>
  <si>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</si>
  <si>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</si>
  <si>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</si>
  <si>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</si>
  <si>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</si>
  <si>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</si>
  <si>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</si>
  <si>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</si>
  <si>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</si>
  <si>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</si>
  <si>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</si>
  <si>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</si>
  <si>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</si>
  <si>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</si>
  <si>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</si>
  <si>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</si>
  <si>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</si>
  <si>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</si>
  <si>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</si>
  <si>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</si>
  <si>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</si>
  <si>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</si>
  <si>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</si>
  <si>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</si>
  <si>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</si>
  <si>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</si>
  <si>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</si>
  <si>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</si>
  <si>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</si>
  <si>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</si>
  <si>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</si>
  <si>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</si>
  <si>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</si>
  <si>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</si>
  <si>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</si>
  <si>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</si>
  <si>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</si>
  <si>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</si>
  <si>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</si>
  <si>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</si>
  <si>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</si>
  <si>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</si>
  <si>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</si>
  <si>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</si>
  <si>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</si>
  <si>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</si>
  <si>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</si>
  <si>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</si>
  <si>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</si>
  <si>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</si>
  <si>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</si>
  <si>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</si>
  <si>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</si>
  <si>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</si>
  <si>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</si>
  <si>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</si>
  <si>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</si>
  <si>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</si>
  <si>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</si>
  <si>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</si>
  <si>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</si>
  <si>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</si>
  <si>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</si>
  <si>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</si>
  <si>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</si>
  <si>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</si>
  <si>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</si>
  <si>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</si>
  <si>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</si>
  <si>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</si>
  <si>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</si>
  <si>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</si>
  <si>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</si>
  <si>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</si>
  <si>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</si>
  <si>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</si>
  <si>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</si>
  <si>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</si>
  <si>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</si>
  <si>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</si>
  <si>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</si>
  <si>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</si>
  <si>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</si>
  <si>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</si>
  <si>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</si>
  <si>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</si>
  <si>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</si>
  <si>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</si>
  <si>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</si>
  <si>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</si>
  <si>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</si>
  <si>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</si>
  <si>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</si>
  <si>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</si>
  <si>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</si>
  <si>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</si>
  <si>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</si>
  <si>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</si>
  <si>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</si>
  <si>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</si>
  <si>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</si>
  <si>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</si>
  <si>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</si>
  <si>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</si>
  <si>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</si>
  <si>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</si>
  <si>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</si>
  <si>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</si>
  <si>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</si>
  <si>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</si>
  <si>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</si>
  <si>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</si>
  <si>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</si>
  <si>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</si>
  <si>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</si>
  <si>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</si>
  <si>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</si>
  <si>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</si>
  <si>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</si>
  <si>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</si>
  <si>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</si>
  <si>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</si>
  <si>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</si>
  <si>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</si>
  <si>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</si>
  <si>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</si>
  <si>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</si>
  <si>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</si>
  <si>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</si>
  <si>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</si>
  <si>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</si>
  <si>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</si>
  <si>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</si>
  <si>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</si>
  <si>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</si>
  <si>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</si>
  <si>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</si>
  <si>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</si>
  <si>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</si>
  <si>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</si>
  <si>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</si>
  <si>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</si>
  <si>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</si>
  <si>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</si>
  <si>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</si>
  <si>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</si>
  <si>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</si>
  <si>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</si>
  <si>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</si>
  <si>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</si>
  <si>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</si>
  <si>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</si>
  <si>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</si>
  <si>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</si>
  <si>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</si>
  <si>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</si>
  <si>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</si>
  <si>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</si>
  <si>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</si>
  <si>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</si>
  <si>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</si>
  <si>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</si>
  <si>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</si>
  <si>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</si>
  <si>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</si>
  <si>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</si>
  <si>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</si>
  <si>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</si>
  <si>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</si>
  <si>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</si>
  <si>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</si>
  <si>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</si>
  <si>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</si>
  <si>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</si>
  <si>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</si>
  <si>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</si>
  <si>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</si>
  <si>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</si>
  <si>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</si>
  <si>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</si>
  <si>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</si>
  <si>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</si>
  <si>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</si>
  <si>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</si>
  <si>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</si>
  <si>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</si>
  <si>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</si>
  <si>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</si>
  <si>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</si>
  <si>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</si>
  <si>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</si>
  <si>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</si>
  <si>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</si>
  <si>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</si>
  <si>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</si>
  <si>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</si>
  <si>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</si>
  <si>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</si>
  <si>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</si>
  <si>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</si>
  <si>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</si>
  <si>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</si>
  <si>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</si>
  <si>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</si>
  <si>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</si>
  <si>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</si>
  <si>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</si>
  <si>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</si>
  <si>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</si>
  <si>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</si>
  <si>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</si>
  <si>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</si>
  <si>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</si>
  <si>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</si>
  <si>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</si>
  <si>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</si>
  <si>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</si>
  <si>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</si>
  <si>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</si>
  <si>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</si>
  <si>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</si>
  <si>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</si>
  <si>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</si>
  <si>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</si>
  <si>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</si>
  <si>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</si>
  <si>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</si>
  <si>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</si>
  <si>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</si>
  <si>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</si>
  <si>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</si>
  <si>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</si>
  <si>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</si>
  <si>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</si>
  <si>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</si>
  <si>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</si>
  <si>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</si>
  <si>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</si>
  <si>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</si>
  <si>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</si>
  <si>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</si>
  <si>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</si>
  <si>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</si>
  <si>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</si>
  <si>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</si>
  <si>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</si>
  <si>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</si>
  <si>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</si>
  <si>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</si>
  <si>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</si>
  <si>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</si>
  <si>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</si>
  <si>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</si>
  <si>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</si>
  <si>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</si>
  <si>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</si>
  <si>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</si>
  <si>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</si>
  <si>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</si>
  <si>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</si>
  <si>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</si>
  <si>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</si>
  <si>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</si>
  <si>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</si>
  <si>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</si>
  <si>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</si>
  <si>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</si>
  <si>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</si>
  <si>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</si>
  <si>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</si>
  <si>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</si>
  <si>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</si>
  <si>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</si>
  <si>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</si>
  <si>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</si>
  <si>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</si>
  <si>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</si>
  <si>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</si>
  <si>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</si>
  <si>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</si>
  <si>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</si>
  <si>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</si>
  <si>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</si>
  <si>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</si>
  <si>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</si>
  <si>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</si>
  <si>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</si>
  <si>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</si>
  <si>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</si>
  <si>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</si>
  <si>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</si>
  <si>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</si>
  <si>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</si>
  <si>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</si>
  <si>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</si>
  <si>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</si>
  <si>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</si>
  <si>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</si>
  <si>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</si>
  <si>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</si>
  <si>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</si>
  <si>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</si>
  <si>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</si>
  <si>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</si>
  <si>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</si>
  <si>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</si>
  <si>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</si>
  <si>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</si>
  <si>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</si>
  <si>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</si>
  <si>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</si>
  <si>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</si>
  <si>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</si>
  <si>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</si>
  <si>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</si>
  <si>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</si>
  <si>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</si>
  <si>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</si>
  <si>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</si>
  <si>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</si>
  <si>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</si>
  <si>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</si>
  <si>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</si>
  <si>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</si>
  <si>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</si>
  <si>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</si>
  <si>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</si>
  <si>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</si>
  <si>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</si>
  <si>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</si>
  <si>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</si>
  <si>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</si>
  <si>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</si>
  <si>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</si>
  <si>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</si>
  <si>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</si>
  <si>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</si>
  <si>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</si>
  <si>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</si>
  <si>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</si>
  <si>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</si>
  <si>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</si>
  <si>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</si>
  <si>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</si>
  <si>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</si>
  <si>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</si>
  <si>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</si>
  <si>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</si>
  <si>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</si>
  <si>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</si>
  <si>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</si>
  <si>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</si>
  <si>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</si>
  <si>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</si>
  <si>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</si>
  <si>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</si>
  <si>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</si>
  <si>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</si>
  <si>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</si>
  <si>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</si>
  <si>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</si>
  <si>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</si>
  <si>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</si>
  <si>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</si>
  <si>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</si>
  <si>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</si>
  <si>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</si>
  <si>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</si>
  <si>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</si>
  <si>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</si>
  <si>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</si>
  <si>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</si>
  <si>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</si>
  <si>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</si>
  <si>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</si>
  <si>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</si>
  <si>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</si>
  <si>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</si>
  <si>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</si>
  <si>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</si>
  <si>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</si>
  <si>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</si>
  <si>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</si>
  <si>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</si>
  <si>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</si>
  <si>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</si>
  <si>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</si>
  <si>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</si>
  <si>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</si>
  <si>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</si>
  <si>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</si>
  <si>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</si>
  <si>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</si>
  <si>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</si>
  <si>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</si>
  <si>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</si>
  <si>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</si>
  <si>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</si>
  <si>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</si>
  <si>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</si>
  <si>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</si>
  <si>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</si>
  <si>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</si>
  <si>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</si>
  <si>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</si>
  <si>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</si>
  <si>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</si>
  <si>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</si>
  <si>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</si>
  <si>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</si>
  <si>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</si>
  <si>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</si>
  <si>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</si>
  <si>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</si>
  <si>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</si>
  <si>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</si>
  <si>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</si>
  <si>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</si>
  <si>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</si>
  <si>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</si>
  <si>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</si>
  <si>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</si>
  <si>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</si>
  <si>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</si>
  <si>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</si>
  <si>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</si>
  <si>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</si>
  <si>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</si>
  <si>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</si>
  <si>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</si>
  <si>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</si>
  <si>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</si>
  <si>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</si>
  <si>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</si>
  <si>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</si>
  <si>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</si>
  <si>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</si>
  <si>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</si>
  <si>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</si>
  <si>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</si>
  <si>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</si>
  <si>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</si>
  <si>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</si>
  <si>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</si>
  <si>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</si>
  <si>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</si>
  <si>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</si>
  <si>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</si>
  <si>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</si>
  <si>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</si>
  <si>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</si>
  <si>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</si>
  <si>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</si>
  <si>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</si>
  <si>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</si>
  <si>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</si>
  <si>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</si>
  <si>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</si>
  <si>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</si>
  <si>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</si>
  <si>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</si>
  <si>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</si>
  <si>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</si>
  <si>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</si>
  <si>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</si>
  <si>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</si>
  <si>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</si>
  <si>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</si>
  <si>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</si>
  <si>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</si>
  <si>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</si>
  <si>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</si>
  <si>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</si>
  <si>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</si>
  <si>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</si>
  <si>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</si>
  <si>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</si>
  <si>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</si>
  <si>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</si>
  <si>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</si>
  <si>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</si>
  <si>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</si>
  <si>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</si>
  <si>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</si>
  <si>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</si>
  <si>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</si>
  <si>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</si>
  <si>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</si>
  <si>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</si>
  <si>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</si>
  <si>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</si>
  <si>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</si>
  <si>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</si>
  <si>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</si>
  <si>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</si>
  <si>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</si>
  <si>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</si>
  <si>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</si>
  <si>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</si>
  <si>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</si>
  <si>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</si>
  <si>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</si>
  <si>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</si>
  <si>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</si>
  <si>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</si>
  <si>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</si>
  <si>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</si>
  <si>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</si>
  <si>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</si>
  <si>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</si>
  <si>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</si>
  <si>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</si>
  <si>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</si>
  <si>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</si>
  <si>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</si>
  <si>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</si>
  <si>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</si>
  <si>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</si>
  <si>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</si>
  <si>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</si>
  <si>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</si>
  <si>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</si>
  <si>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</si>
  <si>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</si>
  <si>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</si>
  <si>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</si>
  <si>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</si>
  <si>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</si>
  <si>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</si>
  <si>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</si>
  <si>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</si>
  <si>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</si>
  <si>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</si>
  <si>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</si>
  <si>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</si>
  <si>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</si>
  <si>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</si>
  <si>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</si>
  <si>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</si>
  <si>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</si>
  <si>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</si>
  <si>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</si>
  <si>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</si>
  <si>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</si>
  <si>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</si>
  <si>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</si>
  <si>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</si>
  <si>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</si>
  <si>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</si>
  <si>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</si>
  <si>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</si>
  <si>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</si>
  <si>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</si>
  <si>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</si>
  <si>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</si>
  <si>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</si>
  <si>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</si>
  <si>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</si>
  <si>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</si>
  <si>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</si>
  <si>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</si>
  <si>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</si>
  <si>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</si>
  <si>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</si>
  <si>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</si>
  <si>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</si>
  <si>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</si>
  <si>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</si>
  <si>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</si>
  <si>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</si>
  <si>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</si>
  <si>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</si>
  <si>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</si>
  <si>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</si>
  <si>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</si>
  <si>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</si>
  <si>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</si>
  <si>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</si>
  <si>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</si>
  <si>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</si>
  <si>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</si>
  <si>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</si>
  <si>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</si>
  <si>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</si>
  <si>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</si>
  <si>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</si>
  <si>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</si>
  <si>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</si>
  <si>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</si>
  <si>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</si>
  <si>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</si>
  <si>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</si>
  <si>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</si>
  <si>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</si>
  <si>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</si>
  <si>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</si>
  <si>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</si>
  <si>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</si>
  <si>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</si>
  <si>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</si>
  <si>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</si>
  <si>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</si>
  <si>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</si>
  <si>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</si>
  <si>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</si>
  <si>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</si>
  <si>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</si>
  <si>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</si>
  <si>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</si>
  <si>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</si>
  <si>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</si>
  <si>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</si>
  <si>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</si>
  <si>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</si>
  <si>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</si>
  <si>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</si>
  <si>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</si>
  <si>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</si>
  <si>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</si>
  <si>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</si>
  <si>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</si>
  <si>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</si>
  <si>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</si>
  <si>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</si>
  <si>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</si>
  <si>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</si>
  <si>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</si>
  <si>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</si>
  <si>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</si>
  <si>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</si>
  <si>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</si>
  <si>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</si>
  <si>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</si>
  <si>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</si>
  <si>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</si>
  <si>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</si>
  <si>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</si>
  <si>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</si>
  <si>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</si>
  <si>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</si>
  <si>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</si>
  <si>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</si>
  <si>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</si>
  <si>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</si>
  <si>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</si>
  <si>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</si>
  <si>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</si>
  <si>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</si>
  <si>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</si>
  <si>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</si>
  <si>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</si>
  <si>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</si>
  <si>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</si>
  <si>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</si>
  <si>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</si>
  <si>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</si>
  <si>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</si>
  <si>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</si>
  <si>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</si>
  <si>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</si>
  <si>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</si>
  <si>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</si>
  <si>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</si>
  <si>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</si>
  <si>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</si>
  <si>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</si>
  <si>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</si>
  <si>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</si>
  <si>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</si>
  <si>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</si>
  <si>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</si>
  <si>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</si>
  <si>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</si>
  <si>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</si>
  <si>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</si>
  <si>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</si>
  <si>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</si>
  <si>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</si>
  <si>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</si>
  <si>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</si>
  <si>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</si>
  <si>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</si>
  <si>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</si>
  <si>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</si>
  <si>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</si>
  <si>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</si>
  <si>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</si>
  <si>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</si>
  <si>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</si>
  <si>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</si>
  <si>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</si>
  <si>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</si>
  <si>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</si>
  <si>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</si>
  <si>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</si>
  <si>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</si>
  <si>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</si>
  <si>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</si>
  <si>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</si>
  <si>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</si>
  <si>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</si>
  <si>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</si>
  <si>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</si>
  <si>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</si>
  <si>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</si>
  <si>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</si>
  <si>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</si>
  <si>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</si>
  <si>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</si>
  <si>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</si>
  <si>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</si>
  <si>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</si>
  <si>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</si>
  <si>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</si>
  <si>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</si>
  <si>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</si>
  <si>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</si>
  <si>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</si>
  <si>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</si>
  <si>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</si>
  <si>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</si>
  <si>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</si>
  <si>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</si>
  <si>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</si>
  <si>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</si>
  <si>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</si>
  <si>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</si>
  <si>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</si>
  <si>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</si>
  <si>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</si>
  <si>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</si>
  <si>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</si>
  <si>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</si>
  <si>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</si>
  <si>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</si>
  <si>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</si>
  <si>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</si>
  <si>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</si>
  <si>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</si>
  <si>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</si>
  <si>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</si>
  <si>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</si>
  <si>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</si>
  <si>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</si>
  <si>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</si>
  <si>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</si>
  <si>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</si>
  <si>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</si>
  <si>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</si>
  <si>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</si>
  <si>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</si>
  <si>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</si>
  <si>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</si>
  <si>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</si>
  <si>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</si>
  <si>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</si>
  <si>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</si>
  <si>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</si>
  <si>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</si>
  <si>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</si>
  <si>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</si>
  <si>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</si>
  <si>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</si>
  <si>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</si>
  <si>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</si>
  <si>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</si>
  <si>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</si>
  <si>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</si>
  <si>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</si>
  <si>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</si>
  <si>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</si>
  <si>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</si>
  <si>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</si>
  <si>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</si>
  <si>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</si>
  <si>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</si>
  <si>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</si>
  <si>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</si>
  <si>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</si>
  <si>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</si>
  <si>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</si>
  <si>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</si>
  <si>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</si>
  <si>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</si>
  <si>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</si>
  <si>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</si>
  <si>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</si>
  <si>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</si>
  <si>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</si>
  <si>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</si>
  <si>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</si>
  <si>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</si>
  <si>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</si>
  <si>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</si>
  <si>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</si>
  <si>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</si>
  <si>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</si>
  <si>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</si>
  <si>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</si>
  <si>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</si>
  <si>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</si>
  <si>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</si>
  <si>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</si>
  <si>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</si>
  <si>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</si>
  <si>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</si>
  <si>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</si>
  <si>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</si>
  <si>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</si>
  <si>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</si>
  <si>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</si>
  <si>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</si>
  <si>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</si>
  <si>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</si>
  <si>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</si>
  <si>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</si>
  <si>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</si>
  <si>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</si>
  <si>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</si>
  <si>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</si>
  <si>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</si>
  <si>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</si>
  <si>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</si>
  <si>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</si>
  <si>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</si>
  <si>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</si>
  <si>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</si>
  <si>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</si>
  <si>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</si>
  <si>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</si>
  <si>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</si>
  <si>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</si>
  <si>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</si>
  <si>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</si>
  <si>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</si>
  <si>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</si>
  <si>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</si>
  <si>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</si>
  <si>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</si>
  <si>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</si>
  <si>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</si>
  <si>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</si>
  <si>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</si>
  <si>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</si>
  <si>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</si>
  <si>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</si>
  <si>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</si>
  <si>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</si>
  <si>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</si>
  <si>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</si>
  <si>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</si>
  <si>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</si>
  <si>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</si>
  <si>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</si>
  <si>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</si>
  <si>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</si>
  <si>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</si>
  <si>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</si>
  <si>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</si>
  <si>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</si>
  <si>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</si>
  <si>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</si>
  <si>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</si>
  <si>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</si>
  <si>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</si>
  <si>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</si>
  <si>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</si>
  <si>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</si>
  <si>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</si>
  <si>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</si>
  <si>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</si>
  <si>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</si>
  <si>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</si>
  <si>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</si>
  <si>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</si>
  <si>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</si>
  <si>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</si>
  <si>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</si>
  <si>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</si>
  <si>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</si>
  <si>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</si>
  <si>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</si>
  <si>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</si>
  <si>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</si>
  <si>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</si>
  <si>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</si>
  <si>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</si>
  <si>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</si>
  <si>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</si>
  <si>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</si>
  <si>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</si>
  <si>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</si>
  <si>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</si>
  <si>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</si>
  <si>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</si>
  <si>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</si>
  <si>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</si>
  <si>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</si>
  <si>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</si>
  <si>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</si>
  <si>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</si>
  <si>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</si>
  <si>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</si>
  <si>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</si>
  <si>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</si>
  <si>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</si>
  <si>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</si>
  <si>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</si>
  <si>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</si>
  <si>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</si>
  <si>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</si>
  <si>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</si>
  <si>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</si>
  <si>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</si>
  <si>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</si>
  <si>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</si>
  <si>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</si>
  <si>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</si>
  <si>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</si>
  <si>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</si>
  <si>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</si>
  <si>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</si>
  <si>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</si>
  <si>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</si>
  <si>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</si>
  <si>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</si>
  <si>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</si>
  <si>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</si>
  <si>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</si>
  <si>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</si>
  <si>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</si>
  <si>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</si>
  <si>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</si>
  <si>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</si>
  <si>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</si>
  <si>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</si>
  <si>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</si>
  <si>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</si>
  <si>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</si>
  <si>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</si>
  <si>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</si>
  <si>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</si>
  <si>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</si>
  <si>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</si>
  <si>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</si>
  <si>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</si>
  <si>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</si>
  <si>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</si>
  <si>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</si>
  <si>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</si>
  <si>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</si>
  <si>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</si>
  <si>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</si>
  <si>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</si>
  <si>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</si>
  <si>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</si>
  <si>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</si>
  <si>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</si>
  <si>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</si>
  <si>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</si>
  <si>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</si>
  <si>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</si>
  <si>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</si>
  <si>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</si>
  <si>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</si>
  <si>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</si>
  <si>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</si>
  <si>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</si>
  <si>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</si>
  <si>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</si>
  <si>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</si>
  <si>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</si>
  <si>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</si>
  <si>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</si>
  <si>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</si>
  <si>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</si>
  <si>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</si>
  <si>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</si>
  <si>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</si>
  <si>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</si>
  <si>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</si>
  <si>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</si>
  <si>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</si>
  <si>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</si>
  <si>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</si>
  <si>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</si>
  <si>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</si>
  <si>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</si>
  <si>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</si>
  <si>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</si>
  <si>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</si>
  <si>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</si>
  <si>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</si>
  <si>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</si>
  <si>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</si>
  <si>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</si>
  <si>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</si>
  <si>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</si>
  <si>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</si>
  <si>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</si>
  <si>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</si>
  <si>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</si>
  <si>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</si>
  <si>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</si>
  <si>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</si>
  <si>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</si>
  <si>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</si>
  <si>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</si>
  <si>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</si>
  <si>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</si>
  <si>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</si>
  <si>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</si>
  <si>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</si>
  <si>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</si>
  <si>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</si>
  <si>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</si>
  <si>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</si>
  <si>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</si>
  <si>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</si>
  <si>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</si>
  <si>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</si>
  <si>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</si>
  <si>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</si>
  <si>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</si>
  <si>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</si>
  <si>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</si>
  <si>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</si>
  <si>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</si>
  <si>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</si>
  <si>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</si>
  <si>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</si>
  <si>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</si>
  <si>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</si>
  <si>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</si>
  <si>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</si>
  <si>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</si>
  <si>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</si>
  <si>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</si>
  <si>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</si>
  <si>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</si>
  <si>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</si>
  <si>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</si>
  <si>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</si>
  <si>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</si>
  <si>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</si>
  <si>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</si>
  <si>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</si>
  <si>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</si>
  <si>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</si>
  <si>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</si>
  <si>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</si>
  <si>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</si>
  <si>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</si>
  <si>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</si>
  <si>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</si>
  <si>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</si>
  <si>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</si>
  <si>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</si>
  <si>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</si>
  <si>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</si>
  <si>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</si>
  <si>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</si>
  <si>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</si>
  <si>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</si>
  <si>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</si>
  <si>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</si>
  <si>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</si>
  <si>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</si>
  <si>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</si>
  <si>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</si>
  <si>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</si>
  <si>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</si>
  <si>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</si>
  <si>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</si>
  <si>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</si>
  <si>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</si>
  <si>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</si>
  <si>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</si>
  <si>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</si>
  <si>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</si>
  <si>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</si>
  <si>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</si>
  <si>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</si>
  <si>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</si>
  <si>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</si>
  <si>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</si>
  <si>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</si>
  <si>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</si>
  <si>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</si>
  <si>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</si>
  <si>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</si>
  <si>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</si>
  <si>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</si>
  <si>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</si>
  <si>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</si>
  <si>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</si>
  <si>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</si>
  <si>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</si>
  <si>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</si>
  <si>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</si>
  <si>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</si>
  <si>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</si>
  <si>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</si>
  <si>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</si>
  <si>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</si>
  <si>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</si>
  <si>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</si>
  <si>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</si>
  <si>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</si>
  <si>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</si>
  <si>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</si>
  <si>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</si>
  <si>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</si>
  <si>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</si>
  <si>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</si>
  <si>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</si>
  <si>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</si>
  <si>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</si>
  <si>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</si>
  <si>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</si>
  <si>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</si>
  <si>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</si>
  <si>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</si>
  <si>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</si>
  <si>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</si>
  <si>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</si>
  <si>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</si>
  <si>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</si>
  <si>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</si>
  <si>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</si>
  <si>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</si>
  <si>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</si>
  <si>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</si>
  <si>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</si>
  <si>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</si>
  <si>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</si>
  <si>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</si>
  <si>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</si>
  <si>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</si>
  <si>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</si>
  <si>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</si>
  <si>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</si>
  <si>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</si>
  <si>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</si>
  <si>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</si>
  <si>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</si>
  <si>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</si>
  <si>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</si>
  <si>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</si>
  <si>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</si>
  <si>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</si>
  <si>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</si>
  <si>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</si>
  <si>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</si>
  <si>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</si>
  <si>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</si>
  <si>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</si>
  <si>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</si>
  <si>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</si>
  <si>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</si>
  <si>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</si>
  <si>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</si>
  <si>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</si>
  <si>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</si>
  <si>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</si>
  <si>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</si>
  <si>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</si>
  <si>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</si>
  <si>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</si>
  <si>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</si>
  <si>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</si>
  <si>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</si>
  <si>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</si>
  <si>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</si>
  <si>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</si>
  <si>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</si>
  <si>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</si>
  <si>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</si>
  <si>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</si>
  <si>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</si>
  <si>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</si>
  <si>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</si>
  <si>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</si>
  <si>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</si>
  <si>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</si>
  <si>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</si>
  <si>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</si>
  <si>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</si>
  <si>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</si>
  <si>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</si>
  <si>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</si>
  <si>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</si>
  <si>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</si>
  <si>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</si>
  <si>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</si>
  <si>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</si>
  <si>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</si>
  <si>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</si>
  <si>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</si>
  <si>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</si>
  <si>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</si>
  <si>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</si>
  <si>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</si>
  <si>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</si>
  <si>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</si>
  <si>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</si>
  <si>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</si>
  <si>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</si>
  <si>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</si>
  <si>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</si>
  <si>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</si>
  <si>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</si>
  <si>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</si>
  <si>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</si>
  <si>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</si>
  <si>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</si>
  <si>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</si>
  <si>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</si>
  <si>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</si>
  <si>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</si>
  <si>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</si>
  <si>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</si>
  <si>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</si>
  <si>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</si>
  <si>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</si>
  <si>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</si>
  <si>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</si>
  <si>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</si>
  <si>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</si>
  <si>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</si>
  <si>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</si>
  <si>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</si>
  <si>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</si>
  <si>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</si>
  <si>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</si>
  <si>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</si>
  <si>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</si>
  <si>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</si>
  <si>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</si>
  <si>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</si>
  <si>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</si>
  <si>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</si>
  <si>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</si>
  <si>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</si>
  <si>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</si>
  <si>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</si>
  <si>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</si>
  <si>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</si>
  <si>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</si>
  <si>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</si>
  <si>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</si>
  <si>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</si>
  <si>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</si>
  <si>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</si>
  <si>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</si>
  <si>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</si>
  <si>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</si>
  <si>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</si>
  <si>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</si>
  <si>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</si>
  <si>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</si>
  <si>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</si>
  <si>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</si>
  <si>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</si>
  <si>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</si>
  <si>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</si>
  <si>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</si>
  <si>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</si>
  <si>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</si>
  <si>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</si>
  <si>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</si>
  <si>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</si>
  <si>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</si>
  <si>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</si>
  <si>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</si>
  <si>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</si>
  <si>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</si>
  <si>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</si>
  <si>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</si>
  <si>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</si>
  <si>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</si>
  <si>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</si>
  <si>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</si>
  <si>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</si>
  <si>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</si>
  <si>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</si>
  <si>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</si>
  <si>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</si>
  <si>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</si>
  <si>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</si>
  <si>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</si>
  <si>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</si>
  <si>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</si>
  <si>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</si>
  <si>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</si>
  <si>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</si>
  <si>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</si>
  <si>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</si>
  <si>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</si>
  <si>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</si>
  <si>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</si>
  <si>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</si>
  <si>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</si>
  <si>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</si>
  <si>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</si>
  <si>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</si>
  <si>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</si>
  <si>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</si>
  <si>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</si>
  <si>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</si>
  <si>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</si>
  <si>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</si>
  <si>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</si>
  <si>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</si>
  <si>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</si>
  <si>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</si>
  <si>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</si>
  <si>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</si>
  <si>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</si>
  <si>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</si>
  <si>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</si>
  <si>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</si>
  <si>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</si>
  <si>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</si>
  <si>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</si>
  <si>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</si>
  <si>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</si>
  <si>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</si>
  <si>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</si>
  <si>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</si>
  <si>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</si>
  <si>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</si>
  <si>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</si>
  <si>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</si>
  <si>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</si>
  <si>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</si>
  <si>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</si>
  <si>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</si>
  <si>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</si>
  <si>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</si>
  <si>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</si>
  <si>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</si>
  <si>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</si>
  <si>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</si>
  <si>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</si>
  <si>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</si>
  <si>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</si>
  <si>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</si>
  <si>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</si>
  <si>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</si>
  <si>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</si>
  <si>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</si>
  <si>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</si>
  <si>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</si>
  <si>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</si>
  <si>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</si>
  <si>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</si>
  <si>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</si>
  <si>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</si>
  <si>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</si>
  <si>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</si>
  <si>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</si>
  <si>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</si>
  <si>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</si>
  <si>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</si>
  <si>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</si>
  <si>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</si>
  <si>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</si>
  <si>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</si>
  <si>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</si>
  <si>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</si>
  <si>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</si>
  <si>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</si>
  <si>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</si>
  <si>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</si>
  <si>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</si>
  <si>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</si>
  <si>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</si>
  <si>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</si>
  <si>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</si>
  <si>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</si>
  <si>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</si>
  <si>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</si>
  <si>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</si>
  <si>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</si>
  <si>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</si>
  <si>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</si>
  <si>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</si>
  <si>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</si>
  <si>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</si>
  <si>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</si>
  <si>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</si>
  <si>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</si>
  <si>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</si>
  <si>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</si>
  <si>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</si>
  <si>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</si>
  <si>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</si>
  <si>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</si>
  <si>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</si>
  <si>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</si>
  <si>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</si>
  <si>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</si>
  <si>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</si>
  <si>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</si>
  <si>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</si>
  <si>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</si>
  <si>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</si>
  <si>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</si>
  <si>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</si>
  <si>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</si>
  <si>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</si>
  <si>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</si>
  <si>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</si>
  <si>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</si>
  <si>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</si>
  <si>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</si>
  <si>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</si>
  <si>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</si>
  <si>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</si>
  <si>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</si>
  <si>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</si>
  <si>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</si>
  <si>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</si>
  <si>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</si>
  <si>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</si>
  <si>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</si>
  <si>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</si>
  <si>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</si>
  <si>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</si>
  <si>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</si>
  <si>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</si>
  <si>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</si>
  <si>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</si>
  <si>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</si>
  <si>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</si>
  <si>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</si>
  <si>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</si>
  <si>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</si>
  <si>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</si>
  <si>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</si>
  <si>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</si>
  <si>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</si>
  <si>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</si>
  <si>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</si>
  <si>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</si>
  <si>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</si>
  <si>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</si>
  <si>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</si>
  <si>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</si>
  <si>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</si>
  <si>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</si>
  <si>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</si>
  <si>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</si>
  <si>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</si>
  <si>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</si>
  <si>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</si>
  <si>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</si>
  <si>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</si>
  <si>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</si>
  <si>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</si>
  <si>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</si>
  <si>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</si>
  <si>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</si>
  <si>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</si>
  <si>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</si>
  <si>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</si>
  <si>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</si>
  <si>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</si>
  <si>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</si>
  <si>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</si>
  <si>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</si>
  <si>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</si>
  <si>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</si>
  <si>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</si>
  <si>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</si>
  <si>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</si>
  <si>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</si>
  <si>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</si>
  <si>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</si>
  <si>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</si>
  <si>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</si>
  <si>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</si>
  <si>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</si>
  <si>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</si>
  <si>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</si>
  <si>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</si>
  <si>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</si>
  <si>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</si>
  <si>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</si>
  <si>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</si>
  <si>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</si>
  <si>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</si>
  <si>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</si>
  <si>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</si>
  <si>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</si>
  <si>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</si>
  <si>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</si>
  <si>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</si>
  <si>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</si>
  <si>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</si>
  <si>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</si>
  <si>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</si>
  <si>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</si>
  <si>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</si>
  <si>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</si>
  <si>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</si>
  <si>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</si>
  <si>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</si>
  <si>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</si>
  <si>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</si>
  <si>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</si>
  <si>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</si>
  <si>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</si>
  <si>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</si>
  <si>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</si>
  <si>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</si>
  <si>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</si>
  <si>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</si>
  <si>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</si>
  <si>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</si>
  <si>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</si>
  <si>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</si>
  <si>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</si>
  <si>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</si>
  <si>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</si>
  <si>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</si>
  <si>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</si>
  <si>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</si>
  <si>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</si>
  <si>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</si>
  <si>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</si>
  <si>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</si>
  <si>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</si>
  <si>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</si>
  <si>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</si>
  <si>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</si>
  <si>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</si>
  <si>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</si>
  <si>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</si>
  <si>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</si>
  <si>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</si>
  <si>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</si>
  <si>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</si>
  <si>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</si>
  <si>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</si>
  <si>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</si>
  <si>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</si>
  <si>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</si>
  <si>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</si>
  <si>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</si>
  <si>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</si>
  <si>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</si>
  <si>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</si>
  <si>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</si>
  <si>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</si>
  <si>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</si>
  <si>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</si>
  <si>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</si>
  <si>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</si>
  <si>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</si>
  <si>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</si>
  <si>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</si>
  <si>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</si>
  <si>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</si>
  <si>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</si>
  <si>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</si>
  <si>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</si>
  <si>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</si>
  <si>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</si>
  <si>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</si>
  <si>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</si>
  <si>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</si>
  <si>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</si>
  <si>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</si>
  <si>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</si>
  <si>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</si>
  <si>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</si>
  <si>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</si>
  <si>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</si>
  <si>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</si>
  <si>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</si>
  <si>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</si>
  <si>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</si>
  <si>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</si>
  <si>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</si>
  <si>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</si>
  <si>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</si>
  <si>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</si>
  <si>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</si>
  <si>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</si>
  <si>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</si>
  <si>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</si>
  <si>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</si>
  <si>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</si>
  <si>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</si>
  <si>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</si>
  <si>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</si>
  <si>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</si>
  <si>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</si>
  <si>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</si>
  <si>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</si>
  <si>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</si>
  <si>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</si>
  <si>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</si>
  <si>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</si>
  <si>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</si>
  <si>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</si>
  <si>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</si>
  <si>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</si>
  <si>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</si>
  <si>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</si>
  <si>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</si>
  <si>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</si>
  <si>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</si>
  <si>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</si>
  <si>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</si>
  <si>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</si>
  <si>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</si>
  <si>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</si>
  <si>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</si>
  <si>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</si>
  <si>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</si>
  <si>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</si>
  <si>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</si>
  <si>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</si>
  <si>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</si>
  <si>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</si>
  <si>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</si>
  <si>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</si>
  <si>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</si>
  <si>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</si>
  <si>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</si>
  <si>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</si>
  <si>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</si>
  <si>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</si>
  <si>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</si>
  <si>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</si>
  <si>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</si>
  <si>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</si>
  <si>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</si>
  <si>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</si>
  <si>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</si>
  <si>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</si>
  <si>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</si>
  <si>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</si>
  <si>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</si>
  <si>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</si>
  <si>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</si>
  <si>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</si>
  <si>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</si>
  <si>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</si>
  <si>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</si>
  <si>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</si>
  <si>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</si>
  <si>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</si>
  <si>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</si>
  <si>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</si>
  <si>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</si>
  <si>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</si>
  <si>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</si>
  <si>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</si>
  <si>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</si>
  <si>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</si>
  <si>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</si>
  <si>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</si>
  <si>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</si>
  <si>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</si>
  <si>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</si>
  <si>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</si>
  <si>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</si>
  <si>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</si>
  <si>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</si>
  <si>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</si>
  <si>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</si>
  <si>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</si>
  <si>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</si>
  <si>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</si>
  <si>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</si>
  <si>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</si>
  <si>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</si>
  <si>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</si>
  <si>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</si>
  <si>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</si>
  <si>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</si>
  <si>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</si>
  <si>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</si>
  <si>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</si>
  <si>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</si>
  <si>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</si>
  <si>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</si>
  <si>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</si>
  <si>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</si>
  <si>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</si>
  <si>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</si>
  <si>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</si>
  <si>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</si>
  <si>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</si>
  <si>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</si>
  <si>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</si>
  <si>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</si>
  <si>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</si>
  <si>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</si>
  <si>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</si>
  <si>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</si>
  <si>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</si>
  <si>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</si>
  <si>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</si>
  <si>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</si>
  <si>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</si>
  <si>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</si>
  <si>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</si>
  <si>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</si>
  <si>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</si>
  <si>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</si>
  <si>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</si>
  <si>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</si>
  <si>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</si>
  <si>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</si>
  <si>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</si>
  <si>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</si>
  <si>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</si>
  <si>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</si>
  <si>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</si>
  <si>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</si>
  <si>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</si>
  <si>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</si>
  <si>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</si>
  <si>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</si>
  <si>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</si>
  <si>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</si>
  <si>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</si>
  <si>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</si>
  <si>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</si>
  <si>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</si>
  <si>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</si>
  <si>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</si>
  <si>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</si>
  <si>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</si>
  <si>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</si>
  <si>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</si>
  <si>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</si>
  <si>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</si>
  <si>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</si>
  <si>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</si>
  <si>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</si>
  <si>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</si>
  <si>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</si>
  <si>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</si>
  <si>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</si>
  <si>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</si>
  <si>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</si>
  <si>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</si>
  <si>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</si>
  <si>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</si>
  <si>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</si>
  <si>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</si>
  <si>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</si>
  <si>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</si>
  <si>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</si>
  <si>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</si>
  <si>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</si>
  <si>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</si>
  <si>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</si>
  <si>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</si>
  <si>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</si>
  <si>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</si>
  <si>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</si>
  <si>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</si>
  <si>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</si>
  <si>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</si>
  <si>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</si>
  <si>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</si>
  <si>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</si>
  <si>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</si>
  <si>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</si>
  <si>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</si>
  <si>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</si>
  <si>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</si>
  <si>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</si>
  <si>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</si>
  <si>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</si>
  <si>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</si>
  <si>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</si>
  <si>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</si>
  <si>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</si>
  <si>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</si>
  <si>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</si>
  <si>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</si>
  <si>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</si>
  <si>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</si>
  <si>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</si>
  <si>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</si>
  <si>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</si>
  <si>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</si>
  <si>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</si>
  <si>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</si>
  <si>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</si>
  <si>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</si>
  <si>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</si>
  <si>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</si>
  <si>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</si>
  <si>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</si>
  <si>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</si>
  <si>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</si>
  <si>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</si>
  <si>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</si>
  <si>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</si>
  <si>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</si>
  <si>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</si>
  <si>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</si>
  <si>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</si>
  <si>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</si>
  <si>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</si>
  <si>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</si>
  <si>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</si>
  <si>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</si>
  <si>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</si>
  <si>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</si>
  <si>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</si>
  <si>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</si>
  <si>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</si>
  <si>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</si>
  <si>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</si>
  <si>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</si>
  <si>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</si>
  <si>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</si>
  <si>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</si>
  <si>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</si>
  <si>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</si>
  <si>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</si>
  <si>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</si>
  <si>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</si>
  <si>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</si>
  <si>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</si>
  <si>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</si>
  <si>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</si>
  <si>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</si>
  <si>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</si>
  <si>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</si>
  <si>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</si>
  <si>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</si>
  <si>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</si>
  <si>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</si>
  <si>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</si>
  <si>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</si>
  <si>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</si>
  <si>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</si>
  <si>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</si>
  <si>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</si>
  <si>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</si>
  <si>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</si>
  <si>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</si>
  <si>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</si>
  <si>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</si>
  <si>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</si>
  <si>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</si>
  <si>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</si>
  <si>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</si>
  <si>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</si>
  <si>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</si>
  <si>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</si>
  <si>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</si>
  <si>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</si>
  <si>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</si>
  <si>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</si>
  <si>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</si>
  <si>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</si>
  <si>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</si>
  <si>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</si>
  <si>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</si>
  <si>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</si>
  <si>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</si>
  <si>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</si>
  <si>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</si>
  <si>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</si>
  <si>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</si>
  <si>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</si>
  <si>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</si>
  <si>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</si>
  <si>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</si>
  <si>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</si>
  <si>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</si>
  <si>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</si>
  <si>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</si>
  <si>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</si>
  <si>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</si>
  <si>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</si>
  <si>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</si>
  <si>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</si>
  <si>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</si>
  <si>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</si>
  <si>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</si>
  <si>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</si>
  <si>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</si>
  <si>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</si>
  <si>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</si>
  <si>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</si>
  <si>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</si>
  <si>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</si>
  <si>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</si>
  <si>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</si>
  <si>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</si>
  <si>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</si>
  <si>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</si>
  <si>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</si>
  <si>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</si>
  <si>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</si>
  <si>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</si>
  <si>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</si>
  <si>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</si>
  <si>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</si>
  <si>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</si>
  <si>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</si>
  <si>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</si>
  <si>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</si>
  <si>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</si>
  <si>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</si>
  <si>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</si>
  <si>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</si>
  <si>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</si>
  <si>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</si>
  <si>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</si>
  <si>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</si>
  <si>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</si>
  <si>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</si>
  <si>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</si>
  <si>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</si>
  <si>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</si>
  <si>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</si>
  <si>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</si>
  <si>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</si>
  <si>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</si>
  <si>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</si>
  <si>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</si>
  <si>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</si>
  <si>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</si>
  <si>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</si>
  <si>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</si>
  <si>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</si>
  <si>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</si>
  <si>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</si>
  <si>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</si>
  <si>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</si>
  <si>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</si>
  <si>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</si>
  <si>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</si>
  <si>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</si>
  <si>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</si>
  <si>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</si>
  <si>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</si>
  <si>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</si>
  <si>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</si>
  <si>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</si>
  <si>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</si>
  <si>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</si>
  <si>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</si>
  <si>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</si>
  <si>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</si>
  <si>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</si>
  <si>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</si>
  <si>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</si>
  <si>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</si>
  <si>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</si>
  <si>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</si>
  <si>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</si>
  <si>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</si>
  <si>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</si>
  <si>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</si>
  <si>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</si>
  <si>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</si>
  <si>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</si>
  <si>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</si>
  <si>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</si>
  <si>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</si>
  <si>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</si>
  <si>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</si>
  <si>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</si>
  <si>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</si>
  <si>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</si>
  <si>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</si>
  <si>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</si>
  <si>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</si>
  <si>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</si>
  <si>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</si>
  <si>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</si>
  <si>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</si>
  <si>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</si>
  <si>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</si>
  <si>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</si>
  <si>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</si>
  <si>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</si>
  <si>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</si>
  <si>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</si>
  <si>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</si>
  <si>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</si>
  <si>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</si>
  <si>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</si>
  <si>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</si>
  <si>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</si>
  <si>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</si>
  <si>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</si>
  <si>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</si>
  <si>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</si>
  <si>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</si>
  <si>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</si>
  <si>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</si>
  <si>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</si>
  <si>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</si>
  <si>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</si>
  <si>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</si>
  <si>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</si>
  <si>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</si>
  <si>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</si>
  <si>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</si>
  <si>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</si>
  <si>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</si>
  <si>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</si>
  <si>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</si>
  <si>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</si>
  <si>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</si>
  <si>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</si>
  <si>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</si>
  <si>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</si>
  <si>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</si>
  <si>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</si>
  <si>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</si>
  <si>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</si>
  <si>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</si>
  <si>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</si>
  <si>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</si>
  <si>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</si>
  <si>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</si>
  <si>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</si>
  <si>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</si>
  <si>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</si>
  <si>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</si>
  <si>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</si>
  <si>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</si>
  <si>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</si>
  <si>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</si>
  <si>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</si>
  <si>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</si>
  <si>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</si>
  <si>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</si>
  <si>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</si>
  <si>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</si>
  <si>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</si>
  <si>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</si>
  <si>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</si>
  <si>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</si>
  <si>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</si>
  <si>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</si>
  <si>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</si>
  <si>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</si>
  <si>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</si>
  <si>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</si>
  <si>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</si>
  <si>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</si>
  <si>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</si>
  <si>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</si>
  <si>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</si>
  <si>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</si>
  <si>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</si>
  <si>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</si>
  <si>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</si>
  <si>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</si>
  <si>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</si>
  <si>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</si>
  <si>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</si>
  <si>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</si>
  <si>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</si>
  <si>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</si>
  <si>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</si>
  <si>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</si>
  <si>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</si>
  <si>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</si>
  <si>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</si>
  <si>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</si>
  <si>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</si>
  <si>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</si>
  <si>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</si>
  <si>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</si>
  <si>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</si>
  <si>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</si>
  <si>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</si>
  <si>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</si>
  <si>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</si>
  <si>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</si>
  <si>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</si>
  <si>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</si>
  <si>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</si>
  <si>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</si>
  <si>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</si>
  <si>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</si>
  <si>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</si>
  <si>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</si>
  <si>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</si>
  <si>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</si>
  <si>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</si>
  <si>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</si>
  <si>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</si>
  <si>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</si>
  <si>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</si>
  <si>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</si>
  <si>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</si>
  <si>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</si>
  <si>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</si>
  <si>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</si>
  <si>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</si>
  <si>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</si>
  <si>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</si>
  <si>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</si>
  <si>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</si>
  <si>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</si>
  <si>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</si>
  <si>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</si>
  <si>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</si>
  <si>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</si>
  <si>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</si>
  <si>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</si>
  <si>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</si>
  <si>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</si>
  <si>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</si>
  <si>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</si>
  <si>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</si>
  <si>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</si>
  <si>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</si>
  <si>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</si>
  <si>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</si>
  <si>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</si>
  <si>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</si>
  <si>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</si>
  <si>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</si>
  <si>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</si>
  <si>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</si>
  <si>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</si>
  <si>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</si>
  <si>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</si>
  <si>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</si>
  <si>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</si>
  <si>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</si>
  <si>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</si>
  <si>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</si>
  <si>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</si>
  <si>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</si>
  <si>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</si>
  <si>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</si>
  <si>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</si>
  <si>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</si>
  <si>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</si>
  <si>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</si>
  <si>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</si>
  <si>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</si>
  <si>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</si>
  <si>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</si>
  <si>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</si>
  <si>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</si>
  <si>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</si>
  <si>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</si>
  <si>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</si>
  <si>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</si>
  <si>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</si>
  <si>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</si>
  <si>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</si>
  <si>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</si>
  <si>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</si>
  <si>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</si>
  <si>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</si>
  <si>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</si>
  <si>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</si>
  <si>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</si>
  <si>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</si>
  <si>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</si>
  <si>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</si>
  <si>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</si>
  <si>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</si>
  <si>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</si>
  <si>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</si>
  <si>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</si>
  <si>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</si>
  <si>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</si>
  <si>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</si>
  <si>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</si>
  <si>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</si>
  <si>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</si>
  <si>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</si>
  <si>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</si>
  <si>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</si>
  <si>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</si>
  <si>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</si>
  <si>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</si>
  <si>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</si>
  <si>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</si>
  <si>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</si>
  <si>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</si>
  <si>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</si>
  <si>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</si>
  <si>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</si>
  <si>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</si>
  <si>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</si>
  <si>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</si>
  <si>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</si>
  <si>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</si>
  <si>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</si>
  <si>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</si>
  <si>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</si>
  <si>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</si>
  <si>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</si>
  <si>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</si>
  <si>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</si>
  <si>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</si>
  <si>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</si>
  <si>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</si>
  <si>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</si>
  <si>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</si>
  <si>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</si>
  <si>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</si>
  <si>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</si>
  <si>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</si>
  <si>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</si>
  <si>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</si>
  <si>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</si>
  <si>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</si>
  <si>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</si>
  <si>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</si>
  <si>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</si>
  <si>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</si>
  <si>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</si>
  <si>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</si>
  <si>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</si>
  <si>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</si>
  <si>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</si>
  <si>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</si>
  <si>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</si>
  <si>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</si>
  <si>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</si>
  <si>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</si>
  <si>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</si>
  <si>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</si>
  <si>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</si>
  <si>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</si>
  <si>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</si>
  <si>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</si>
  <si>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</si>
  <si>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</si>
  <si>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</si>
  <si>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</si>
  <si>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</si>
  <si>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</si>
  <si>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</si>
  <si>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</si>
  <si>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</si>
  <si>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</si>
  <si>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</si>
  <si>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</si>
  <si>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</si>
  <si>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</si>
  <si>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</si>
  <si>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</si>
  <si>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</si>
  <si>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</si>
  <si>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</si>
  <si>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</si>
  <si>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</si>
  <si>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</si>
  <si>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</si>
  <si>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</si>
  <si>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</si>
  <si>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</si>
  <si>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</si>
  <si>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</si>
  <si>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</si>
  <si>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</si>
  <si>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</si>
  <si>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</si>
  <si>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</si>
  <si>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</si>
  <si>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</si>
  <si>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</si>
  <si>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</si>
  <si>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</si>
  <si>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</si>
  <si>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</si>
  <si>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</si>
  <si>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</si>
  <si>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</si>
  <si>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</si>
  <si>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</si>
  <si>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</si>
  <si>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</si>
  <si>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</si>
  <si>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</si>
  <si>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</si>
  <si>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</si>
  <si>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</si>
  <si>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</si>
  <si>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</si>
  <si>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</si>
  <si>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</si>
  <si>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</si>
  <si>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</si>
  <si>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</si>
  <si>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</si>
  <si>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</si>
  <si>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</si>
  <si>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</si>
  <si>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</si>
  <si>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</si>
  <si>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</si>
  <si>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</si>
  <si>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</si>
  <si>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</si>
  <si>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</si>
  <si>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</si>
  <si>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</si>
  <si>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</si>
  <si>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</si>
  <si>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</si>
  <si>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</si>
  <si>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</si>
  <si>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</si>
  <si>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</si>
  <si>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</si>
  <si>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</si>
  <si>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</si>
  <si>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</si>
  <si>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</si>
  <si>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</si>
  <si>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</si>
  <si>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</si>
  <si>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</si>
  <si>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</si>
  <si>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</si>
  <si>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</si>
  <si>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</si>
  <si>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</si>
  <si>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</si>
  <si>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</si>
  <si>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</si>
  <si>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</si>
  <si>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</si>
  <si>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</si>
  <si>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</si>
  <si>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</si>
  <si>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</si>
  <si>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</si>
  <si>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</si>
  <si>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</si>
  <si>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</si>
  <si>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</si>
  <si>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</si>
  <si>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</si>
  <si>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</si>
  <si>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</si>
  <si>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</si>
  <si>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</si>
  <si>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</si>
  <si>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</si>
  <si>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</si>
  <si>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</si>
  <si>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</si>
  <si>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</si>
  <si>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</si>
  <si>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</si>
  <si>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</si>
  <si>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</si>
  <si>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</si>
  <si>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</si>
  <si>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</si>
  <si>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</si>
  <si>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</si>
  <si>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</si>
  <si>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</si>
  <si>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</si>
  <si>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</si>
  <si>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</si>
  <si>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</si>
  <si>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</si>
  <si>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</si>
  <si>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</si>
  <si>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</si>
  <si>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</si>
  <si>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</si>
  <si>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</si>
  <si>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</si>
  <si>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</si>
  <si>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</si>
  <si>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</si>
  <si>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</si>
  <si>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</si>
  <si>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</si>
  <si>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</si>
  <si>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</si>
  <si>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</si>
  <si>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</si>
  <si>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</si>
  <si>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</si>
  <si>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</si>
  <si>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</si>
  <si>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</si>
  <si>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</si>
  <si>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</si>
  <si>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</si>
  <si>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</si>
  <si>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</si>
  <si>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</si>
  <si>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</si>
  <si>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</si>
  <si>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</si>
  <si>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</si>
  <si>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</si>
  <si>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</si>
  <si>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</si>
  <si>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</si>
  <si>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</si>
  <si>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</si>
  <si>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</si>
  <si>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</si>
  <si>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</si>
  <si>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</si>
  <si>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</si>
  <si>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</si>
  <si>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</si>
  <si>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</si>
  <si>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</si>
  <si>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</si>
  <si>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</si>
  <si>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</si>
  <si>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</si>
  <si>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</si>
  <si>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</si>
  <si>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</si>
  <si>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</si>
  <si>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</si>
  <si>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</si>
  <si>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</si>
  <si>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</si>
  <si>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</si>
  <si>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</si>
  <si>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</si>
  <si>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</si>
  <si>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</si>
  <si>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</si>
  <si>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</si>
  <si>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</si>
  <si>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</si>
  <si>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</si>
  <si>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</si>
  <si>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</si>
  <si>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</si>
  <si>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</si>
  <si>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</si>
  <si>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</si>
  <si>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</si>
  <si>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</si>
  <si>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</si>
  <si>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</si>
  <si>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</si>
  <si>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</si>
  <si>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</si>
  <si>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</si>
  <si>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</si>
  <si>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</si>
  <si>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</si>
  <si>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</si>
  <si>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</si>
  <si>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</si>
  <si>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</si>
  <si>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</si>
  <si>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</si>
  <si>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</si>
  <si>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</si>
  <si>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</si>
  <si>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</si>
  <si>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</si>
  <si>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</si>
  <si>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</si>
  <si>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</si>
  <si>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</si>
  <si>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</si>
  <si>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</si>
  <si>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</si>
  <si>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</si>
  <si>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</si>
  <si>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</si>
  <si>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</si>
  <si>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</si>
  <si>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</si>
  <si>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</si>
  <si>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</si>
  <si>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</si>
  <si>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</si>
  <si>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</si>
  <si>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</si>
  <si>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</si>
  <si>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</si>
  <si>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</si>
  <si>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</si>
  <si>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</si>
  <si>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</si>
  <si>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</si>
  <si>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</si>
  <si>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</si>
  <si>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</si>
  <si>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</si>
  <si>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</si>
  <si>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</si>
  <si>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</si>
  <si>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</si>
  <si>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</si>
  <si>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</si>
  <si>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</si>
  <si>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</si>
  <si>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</si>
  <si>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</si>
  <si>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</si>
  <si>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</si>
  <si>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</si>
  <si>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</si>
  <si>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</si>
  <si>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</si>
  <si>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</si>
  <si>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</si>
  <si>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</si>
  <si>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</si>
  <si>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</si>
  <si>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</si>
  <si>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</si>
  <si>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</si>
  <si>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</si>
  <si>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</si>
  <si>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</si>
  <si>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</si>
  <si>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</si>
  <si>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</si>
  <si>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</si>
  <si>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</si>
  <si>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</si>
  <si>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</si>
  <si>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</si>
  <si>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</si>
  <si>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</si>
  <si>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</si>
  <si>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</si>
  <si>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</si>
  <si>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</si>
  <si>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</si>
  <si>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</si>
  <si>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</si>
  <si>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</si>
  <si>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</si>
  <si>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</si>
  <si>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</si>
  <si>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</si>
  <si>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</si>
  <si>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</si>
  <si>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</si>
  <si>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</si>
  <si>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</si>
  <si>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</si>
  <si>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</si>
  <si>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</si>
  <si>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</si>
  <si>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</si>
  <si>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</si>
  <si>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</si>
  <si>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</si>
  <si>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</si>
  <si>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</si>
  <si>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</si>
  <si>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</si>
  <si>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</si>
  <si>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</si>
  <si>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</si>
  <si>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</si>
  <si>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</si>
  <si>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</si>
  <si>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</si>
  <si>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</si>
  <si>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</si>
  <si>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</si>
  <si>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</si>
  <si>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</si>
  <si>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</si>
  <si>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</si>
  <si>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</si>
  <si>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</si>
  <si>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</si>
  <si>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</si>
  <si>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</si>
  <si>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</si>
  <si>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</si>
  <si>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</si>
  <si>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</si>
  <si>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</si>
  <si>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</si>
  <si>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</si>
  <si>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</si>
  <si>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</si>
  <si>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</si>
  <si>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</si>
  <si>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</si>
  <si>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</si>
  <si>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</si>
  <si>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</si>
  <si>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</si>
  <si>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</si>
  <si>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</si>
  <si>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</si>
  <si>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</si>
  <si>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</si>
  <si>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</si>
  <si>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</si>
  <si>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</si>
  <si>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</si>
  <si>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</si>
  <si>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</si>
  <si>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</si>
  <si>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</si>
  <si>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</si>
  <si>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</si>
  <si>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</si>
  <si>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</si>
  <si>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</si>
  <si>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</si>
  <si>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</si>
  <si>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</si>
  <si>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</si>
  <si>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</si>
  <si>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</si>
  <si>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</si>
  <si>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</si>
  <si>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</si>
  <si>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</si>
  <si>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</si>
  <si>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</si>
  <si>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</si>
  <si>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</si>
  <si>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</si>
  <si>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</si>
  <si>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</si>
  <si>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</si>
  <si>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</si>
  <si>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</si>
  <si>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</si>
  <si>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</si>
  <si>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</si>
  <si>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</si>
  <si>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</si>
  <si>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</si>
  <si>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</si>
  <si>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</si>
  <si>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</si>
  <si>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</si>
  <si>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</si>
  <si>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</si>
  <si>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</si>
  <si>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</si>
  <si>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</si>
  <si>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</si>
  <si>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</si>
  <si>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</si>
  <si>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</si>
  <si>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</si>
  <si>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</si>
  <si>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</si>
  <si>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</si>
  <si>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</si>
  <si>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</si>
  <si>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</si>
  <si>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</si>
  <si>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</si>
  <si>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</si>
  <si>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</si>
  <si>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</si>
  <si>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</si>
  <si>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</si>
  <si>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</si>
  <si>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</si>
  <si>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</si>
  <si>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</si>
  <si>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</si>
  <si>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</si>
  <si>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</si>
  <si>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</si>
  <si>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</si>
  <si>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</si>
  <si>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</si>
  <si>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</si>
  <si>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</si>
  <si>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</si>
  <si>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</si>
  <si>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</si>
  <si>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</si>
  <si>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</si>
  <si>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</si>
  <si>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</si>
  <si>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</si>
  <si>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</si>
  <si>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</si>
  <si>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</si>
  <si>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</si>
  <si>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</si>
  <si>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</si>
  <si>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</si>
  <si>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</si>
  <si>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</si>
  <si>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</si>
  <si>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</si>
  <si>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</si>
  <si>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</si>
  <si>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</si>
  <si>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</si>
  <si>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</si>
  <si>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</si>
  <si>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</si>
  <si>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</si>
  <si>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</si>
  <si>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</si>
  <si>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</si>
  <si>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</si>
  <si>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</si>
  <si>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</si>
  <si>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</si>
  <si>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</si>
  <si>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</si>
  <si>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</si>
  <si>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</si>
  <si>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</si>
  <si>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</si>
  <si>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</si>
  <si>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</si>
  <si>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</si>
  <si>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</si>
  <si>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</si>
  <si>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</si>
  <si>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</si>
  <si>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</si>
  <si>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</si>
  <si>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</si>
  <si>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</si>
  <si>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</si>
  <si>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</si>
  <si>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</si>
  <si>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</si>
  <si>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</si>
  <si>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</si>
  <si>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</si>
  <si>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</si>
  <si>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</si>
  <si>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</si>
  <si>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</si>
  <si>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</si>
  <si>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</si>
  <si>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</si>
  <si>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</si>
  <si>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</si>
  <si>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</si>
  <si>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</si>
  <si>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</si>
  <si>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</si>
  <si>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</si>
  <si>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</si>
  <si>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</si>
  <si>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</si>
  <si>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</si>
  <si>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</si>
  <si>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</si>
  <si>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</si>
  <si>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</si>
  <si>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</si>
  <si>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</si>
  <si>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</si>
  <si>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</si>
  <si>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</si>
  <si>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</si>
  <si>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</si>
  <si>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</si>
  <si>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</si>
  <si>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</si>
  <si>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</si>
  <si>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</si>
  <si>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</si>
  <si>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</si>
  <si>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</si>
  <si>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</si>
  <si>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</si>
  <si>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</si>
  <si>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</si>
  <si>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</si>
  <si>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</si>
  <si>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</si>
  <si>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</si>
  <si>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</si>
  <si>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</si>
  <si>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</si>
  <si>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</si>
  <si>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</si>
  <si>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</si>
  <si>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</si>
  <si>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</si>
  <si>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</si>
  <si>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</si>
  <si>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</si>
  <si>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</si>
  <si>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</si>
  <si>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</si>
  <si>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</si>
  <si>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</si>
  <si>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</si>
  <si>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</si>
  <si>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</si>
  <si>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</si>
  <si>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</si>
  <si>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</si>
  <si>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</si>
  <si>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</si>
  <si>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</si>
  <si>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</si>
  <si>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</si>
  <si>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</si>
  <si>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</si>
  <si>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</si>
  <si>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</si>
  <si>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</si>
  <si>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</si>
  <si>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</si>
  <si>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</si>
  <si>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</si>
  <si>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</si>
  <si>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</si>
  <si>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</si>
  <si>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</si>
  <si>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</si>
  <si>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</si>
  <si>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</si>
  <si>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</si>
  <si>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</si>
  <si>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</si>
  <si>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</si>
  <si>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</si>
  <si>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</si>
  <si>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</si>
  <si>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</si>
  <si>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</si>
  <si>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</si>
  <si>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</si>
  <si>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</si>
  <si>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</si>
  <si>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</si>
  <si>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</si>
  <si>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</si>
  <si>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</si>
  <si>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</si>
  <si>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</si>
  <si>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</si>
  <si>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</si>
  <si>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</si>
  <si>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</si>
  <si>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</si>
  <si>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</si>
  <si>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</si>
  <si>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</si>
  <si>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</si>
  <si>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</si>
  <si>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</si>
  <si>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</si>
  <si>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</si>
  <si>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</si>
  <si>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</si>
  <si>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</si>
  <si>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</si>
  <si>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</si>
  <si>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</si>
  <si>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</si>
  <si>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</si>
  <si>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</si>
  <si>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</si>
  <si>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</si>
  <si>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</si>
  <si>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</si>
  <si>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</si>
  <si>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</si>
  <si>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</si>
  <si>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</si>
  <si>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</si>
  <si>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</si>
  <si>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</si>
  <si>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</si>
  <si>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</si>
  <si>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</si>
  <si>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</si>
  <si>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</si>
  <si>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</si>
  <si>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</si>
  <si>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</si>
  <si>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</si>
  <si>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</si>
  <si>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</si>
  <si>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</si>
  <si>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</si>
  <si>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</si>
  <si>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</si>
  <si>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</si>
  <si>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</si>
  <si>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</si>
  <si>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</si>
  <si>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</si>
  <si>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</si>
  <si>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</si>
  <si>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</si>
  <si>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</si>
  <si>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</si>
  <si>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</si>
  <si>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</si>
  <si>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</si>
  <si>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</si>
  <si>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</si>
  <si>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</si>
  <si>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</si>
  <si>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</si>
  <si>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</si>
  <si>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</si>
  <si>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</si>
  <si>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</si>
  <si>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</si>
  <si>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</si>
  <si>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</si>
  <si>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</si>
  <si>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</si>
  <si>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</si>
  <si>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</si>
  <si>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</si>
  <si>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</si>
  <si>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</si>
  <si>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</si>
  <si>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</si>
  <si>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</si>
  <si>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</si>
  <si>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</si>
  <si>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</si>
  <si>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</si>
  <si>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</si>
  <si>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</si>
  <si>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</si>
  <si>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</si>
  <si>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</si>
  <si>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</si>
  <si>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</si>
  <si>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</si>
  <si>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</si>
  <si>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</si>
  <si>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</si>
  <si>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</si>
  <si>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</si>
  <si>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</si>
  <si>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</si>
  <si>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</si>
  <si>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</si>
  <si>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</si>
  <si>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</si>
  <si>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</si>
  <si>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</si>
  <si>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</si>
  <si>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</si>
  <si>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</si>
  <si>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</si>
  <si>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</si>
  <si>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</si>
  <si>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</si>
  <si>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</si>
  <si>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</si>
  <si>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</si>
  <si>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</si>
  <si>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</si>
  <si>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</si>
  <si>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</si>
  <si>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</si>
  <si>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</si>
  <si>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</si>
  <si>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</si>
  <si>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</si>
  <si>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</si>
  <si>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</si>
  <si>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</si>
  <si>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</si>
  <si>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</si>
  <si>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</si>
  <si>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</si>
  <si>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</si>
  <si>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</si>
  <si>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</si>
  <si>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</si>
  <si>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</si>
  <si>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</si>
  <si>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</si>
  <si>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</si>
  <si>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</si>
  <si>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</si>
  <si>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</si>
  <si>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</si>
  <si>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</si>
  <si>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</si>
  <si>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</si>
  <si>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</si>
  <si>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</si>
  <si>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</si>
  <si>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</si>
  <si>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</si>
  <si>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</si>
  <si>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</si>
  <si>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</si>
  <si>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</si>
  <si>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</si>
  <si>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</si>
  <si>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</si>
  <si>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</si>
  <si>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</si>
  <si>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</si>
  <si>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</si>
  <si>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</si>
  <si>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</si>
  <si>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</si>
  <si>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</si>
  <si>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</si>
  <si>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</si>
  <si>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</si>
  <si>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</si>
  <si>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</si>
  <si>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</si>
  <si>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</si>
  <si>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</si>
  <si>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</si>
  <si>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</si>
  <si>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</si>
  <si>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</si>
  <si>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</si>
  <si>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</si>
  <si>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</si>
  <si>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</si>
  <si>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</si>
  <si>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</si>
  <si>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</si>
  <si>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</si>
  <si>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</si>
  <si>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</si>
  <si>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</si>
  <si>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</si>
  <si>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</si>
  <si>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</si>
  <si>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</si>
  <si>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</si>
  <si>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</si>
  <si>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</si>
  <si>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</si>
  <si>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</si>
  <si>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</si>
  <si>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</si>
  <si>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</si>
  <si>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</si>
  <si>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</si>
  <si>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</si>
  <si>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</si>
  <si>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</si>
  <si>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</si>
  <si>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</si>
  <si>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</si>
  <si>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</si>
  <si>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</si>
  <si>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</si>
  <si>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</si>
  <si>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</si>
  <si>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</si>
  <si>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</si>
  <si>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</si>
  <si>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</si>
  <si>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</si>
  <si>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</si>
  <si>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</si>
  <si>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</si>
  <si>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</si>
  <si>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</si>
  <si>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</si>
  <si>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</si>
  <si>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</si>
  <si>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</si>
  <si>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</si>
  <si>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</si>
  <si>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</si>
  <si>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</si>
  <si>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</si>
  <si>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</si>
  <si>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</si>
  <si>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</si>
  <si>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</si>
  <si>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</si>
  <si>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</si>
  <si>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</si>
  <si>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</si>
  <si>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</si>
  <si>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</si>
  <si>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</si>
  <si>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</si>
  <si>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</si>
  <si>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</si>
  <si>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</si>
  <si>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</si>
  <si>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</si>
  <si>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</si>
  <si>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</si>
  <si>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</si>
  <si>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</si>
  <si>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</si>
  <si>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</si>
  <si>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</si>
  <si>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</si>
  <si>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</si>
  <si>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</si>
  <si>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</si>
  <si>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</si>
  <si>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</si>
  <si>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</si>
  <si>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</si>
  <si>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</si>
  <si>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</si>
  <si>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</si>
  <si>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</si>
  <si>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</si>
  <si>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</si>
  <si>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</si>
  <si>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</si>
  <si>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</si>
  <si>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</si>
  <si>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</si>
  <si>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</si>
  <si>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</si>
  <si>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</si>
  <si>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</si>
  <si>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</si>
  <si>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</si>
  <si>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</si>
  <si>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</si>
  <si>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</si>
  <si>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</si>
  <si>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</si>
  <si>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</si>
  <si>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</si>
  <si>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</si>
  <si>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</si>
  <si>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</si>
  <si>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</si>
  <si>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</si>
  <si>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</si>
  <si>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</si>
  <si>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</si>
  <si>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</si>
  <si>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</si>
  <si>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</si>
  <si>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</si>
  <si>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</si>
  <si>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</si>
  <si>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</si>
  <si>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</si>
  <si>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</si>
  <si>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</si>
  <si>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</si>
  <si>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</si>
  <si>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</si>
  <si>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</si>
  <si>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</si>
  <si>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</si>
  <si>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</si>
  <si>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</si>
  <si>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</si>
  <si>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</si>
  <si>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</si>
  <si>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</si>
  <si>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</si>
  <si>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</si>
  <si>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</si>
  <si>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</si>
  <si>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</si>
  <si>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</si>
  <si>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</si>
  <si>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</si>
  <si>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</si>
  <si>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</si>
  <si>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</si>
  <si>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</si>
  <si>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</si>
  <si>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</si>
  <si>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</si>
  <si>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</si>
  <si>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</si>
  <si>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</si>
  <si>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</si>
  <si>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</si>
  <si>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</si>
  <si>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</si>
  <si>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</si>
  <si>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</si>
  <si>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</si>
  <si>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</si>
  <si>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</si>
  <si>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</si>
  <si>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</si>
  <si>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</si>
  <si>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</si>
  <si>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</si>
  <si>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</si>
  <si>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</si>
  <si>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</si>
  <si>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</si>
  <si>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</si>
  <si>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</si>
  <si>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</si>
  <si>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</si>
  <si>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</si>
  <si>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</si>
  <si>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</si>
  <si>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</si>
  <si>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</si>
  <si>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</si>
  <si>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</si>
  <si>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</si>
  <si>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</si>
  <si>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</si>
  <si>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</si>
  <si>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</si>
  <si>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</si>
  <si>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</si>
  <si>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</si>
  <si>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</si>
  <si>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</si>
  <si>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</si>
  <si>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</si>
  <si>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</si>
  <si>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</si>
  <si>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</si>
  <si>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</si>
  <si>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</si>
  <si>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</si>
  <si>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</si>
  <si>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</si>
  <si>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</si>
  <si>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</si>
  <si>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</si>
  <si>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</si>
  <si>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</si>
  <si>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</si>
  <si>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</si>
  <si>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</si>
  <si>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</si>
  <si>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</si>
  <si>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</si>
  <si>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</si>
  <si>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</si>
  <si>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</si>
  <si>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</si>
  <si>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</si>
  <si>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</si>
  <si>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</si>
  <si>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</si>
  <si>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</si>
  <si>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</si>
  <si>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</si>
  <si>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</si>
  <si>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</si>
  <si>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</si>
  <si>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</si>
  <si>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</si>
  <si>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</si>
  <si>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</si>
  <si>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</si>
  <si>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</si>
  <si>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</si>
  <si>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</si>
  <si>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</si>
  <si>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</si>
  <si>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</si>
  <si>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</si>
  <si>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</si>
  <si>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</si>
  <si>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</si>
  <si>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</si>
  <si>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</si>
  <si>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</si>
  <si>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</si>
  <si>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</si>
  <si>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</si>
  <si>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</si>
  <si>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</si>
  <si>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</si>
  <si>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</si>
  <si>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</si>
  <si>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</si>
  <si>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</si>
  <si>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</si>
  <si>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</si>
  <si>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</si>
  <si>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</si>
  <si>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</si>
  <si>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</si>
  <si>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</si>
  <si>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</si>
  <si>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</si>
  <si>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</si>
  <si>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</si>
  <si>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</si>
  <si>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</si>
  <si>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</si>
  <si>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</si>
  <si>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</si>
  <si>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</si>
  <si>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</si>
  <si>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</si>
  <si>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</si>
  <si>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</si>
  <si>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</si>
  <si>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</si>
  <si>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</si>
  <si>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</si>
  <si>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</si>
  <si>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</si>
  <si>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</si>
  <si>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</si>
  <si>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</si>
  <si>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</si>
  <si>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</si>
  <si>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</si>
  <si>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</si>
  <si>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</si>
  <si>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</si>
  <si>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</si>
  <si>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</si>
  <si>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</si>
  <si>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</si>
  <si>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</si>
  <si>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</si>
  <si>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</si>
  <si>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</si>
  <si>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</si>
  <si>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</si>
  <si>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</si>
  <si>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</si>
  <si>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</si>
  <si>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</si>
  <si>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</si>
  <si>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</si>
  <si>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</si>
  <si>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</si>
  <si>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</si>
  <si>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</si>
  <si>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</si>
  <si>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</si>
  <si>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</si>
  <si>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</si>
  <si>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</si>
  <si>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</si>
  <si>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</si>
  <si>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</si>
  <si>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</si>
  <si>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</si>
  <si>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</si>
  <si>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</si>
  <si>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</si>
  <si>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</si>
  <si>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</si>
  <si>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</si>
  <si>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</si>
  <si>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</si>
  <si>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</si>
  <si>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</si>
  <si>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</si>
  <si>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</si>
  <si>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</si>
  <si>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</si>
  <si>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</si>
  <si>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</si>
  <si>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</si>
  <si>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</si>
  <si>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</si>
  <si>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</si>
  <si>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</si>
  <si>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</si>
  <si>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</si>
  <si>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</si>
  <si>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</si>
  <si>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</si>
  <si>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</si>
  <si>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</si>
  <si>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</si>
  <si>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</si>
  <si>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</si>
  <si>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</si>
  <si>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</si>
  <si>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</si>
  <si>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</si>
  <si>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</si>
  <si>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</si>
  <si>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</si>
  <si>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</si>
  <si>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</si>
  <si>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</si>
  <si>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</si>
  <si>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</si>
  <si>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</si>
  <si>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</si>
  <si>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</si>
  <si>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</si>
  <si>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</si>
  <si>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</si>
  <si>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</si>
  <si>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</si>
  <si>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</si>
  <si>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</si>
  <si>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</si>
  <si>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</si>
  <si>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</si>
  <si>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</si>
  <si>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</si>
  <si>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</si>
  <si>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</si>
  <si>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</si>
  <si>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</si>
  <si>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</si>
  <si>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</si>
  <si>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</si>
  <si>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</si>
  <si>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</si>
  <si>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</si>
  <si>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</si>
  <si>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</si>
  <si>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</si>
  <si>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</si>
  <si>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</si>
  <si>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</si>
  <si>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</si>
  <si>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</si>
  <si>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</si>
  <si>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</si>
  <si>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</si>
  <si>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</si>
  <si>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</si>
  <si>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</si>
  <si>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</si>
  <si>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</si>
  <si>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</si>
  <si>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</si>
  <si>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</si>
  <si>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</si>
  <si>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</si>
  <si>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</si>
  <si>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</si>
  <si>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</si>
  <si>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</si>
  <si>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</si>
  <si>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</si>
  <si>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</si>
  <si>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</si>
  <si>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</si>
  <si>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</si>
  <si>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</si>
  <si>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</si>
  <si>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</si>
  <si>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</si>
  <si>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</si>
  <si>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</si>
  <si>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</si>
  <si>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</si>
  <si>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</si>
  <si>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</si>
  <si>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</si>
  <si>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</si>
  <si>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</si>
  <si>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</si>
  <si>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</si>
  <si>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</si>
  <si>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</si>
  <si>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</si>
  <si>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</si>
  <si>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</si>
  <si>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</si>
  <si>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</si>
  <si>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</si>
  <si>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</si>
  <si>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</si>
  <si>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</si>
  <si>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</si>
  <si>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</si>
  <si>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</si>
  <si>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</si>
  <si>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</si>
  <si>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</si>
  <si>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</si>
  <si>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</si>
  <si>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</si>
  <si>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</si>
  <si>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</si>
  <si>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</si>
  <si>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</si>
  <si>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</si>
  <si>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</si>
  <si>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</si>
  <si>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</si>
  <si>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</si>
  <si>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</si>
  <si>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</si>
  <si>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</si>
  <si>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</si>
  <si>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</si>
  <si>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</si>
  <si>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</si>
  <si>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</si>
  <si>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</si>
  <si>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</si>
  <si>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</si>
  <si>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</si>
  <si>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</si>
  <si>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</si>
  <si>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</si>
  <si>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</si>
  <si>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</si>
  <si>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</si>
  <si>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</si>
  <si>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</si>
  <si>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</si>
  <si>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</si>
  <si>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</si>
  <si>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</si>
  <si>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</si>
  <si>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</si>
  <si>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</si>
  <si>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</si>
  <si>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</si>
  <si>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</si>
  <si>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</si>
  <si>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</si>
  <si>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</si>
  <si>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</si>
  <si>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</si>
  <si>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</si>
  <si>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</si>
  <si>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</si>
  <si>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</si>
  <si>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</si>
  <si>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</si>
  <si>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</si>
  <si>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</si>
  <si>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</si>
  <si>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</si>
  <si>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</si>
  <si>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</si>
  <si>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</si>
  <si>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</si>
  <si>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</si>
  <si>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</si>
  <si>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</si>
  <si>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</si>
  <si>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</si>
  <si>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</si>
  <si>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</si>
  <si>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</si>
  <si>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</si>
  <si>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</si>
  <si>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</si>
  <si>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</si>
  <si>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</si>
  <si>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</si>
  <si>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</si>
  <si>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</si>
  <si>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</si>
  <si>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</si>
  <si>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</si>
  <si>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</si>
  <si>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</si>
  <si>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</si>
  <si>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</si>
  <si>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</si>
  <si>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</si>
  <si>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</si>
  <si>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</si>
  <si>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</si>
  <si>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</si>
  <si>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</si>
  <si>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</si>
  <si>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</si>
  <si>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</si>
  <si>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</si>
  <si>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</si>
  <si>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</si>
  <si>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</si>
  <si>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</si>
  <si>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</si>
  <si>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</si>
  <si>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</si>
  <si>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</si>
  <si>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</si>
  <si>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</si>
  <si>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</si>
  <si>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</si>
  <si>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</si>
  <si>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</si>
  <si>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</si>
  <si>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</si>
  <si>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</si>
  <si>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</si>
  <si>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</si>
  <si>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</si>
  <si>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</si>
  <si>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</si>
  <si>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</si>
  <si>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</si>
  <si>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</si>
  <si>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</si>
  <si>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</si>
  <si>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</si>
  <si>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</si>
  <si>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</si>
  <si>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</si>
  <si>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</si>
  <si>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</si>
  <si>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</si>
  <si>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</si>
  <si>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</si>
  <si>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</si>
  <si>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</si>
  <si>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</si>
  <si>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</si>
  <si>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</si>
  <si>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</si>
  <si>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</si>
  <si>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</si>
  <si>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</si>
  <si>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</si>
  <si>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</si>
  <si>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</si>
  <si>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</si>
  <si>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</si>
  <si>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</si>
  <si>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</si>
  <si>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</si>
  <si>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</si>
  <si>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</si>
  <si>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</si>
  <si>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</si>
  <si>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</si>
  <si>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</si>
  <si>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</si>
  <si>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</si>
  <si>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</si>
  <si>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</si>
  <si>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</si>
  <si>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</si>
  <si>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</si>
  <si>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</si>
  <si>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</si>
  <si>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</si>
  <si>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</si>
  <si>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</si>
  <si>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</si>
  <si>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</si>
  <si>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</si>
  <si>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</si>
  <si>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</si>
  <si>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</si>
  <si>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</si>
  <si>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</si>
  <si>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</si>
  <si>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</si>
  <si>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</si>
  <si>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</si>
  <si>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</si>
  <si>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</si>
  <si>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</si>
  <si>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</si>
  <si>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</si>
  <si>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</si>
  <si>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</si>
  <si>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</si>
  <si>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</si>
  <si>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</si>
  <si>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</si>
  <si>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</si>
  <si>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</si>
  <si>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</si>
  <si>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</si>
  <si>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</si>
  <si>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</si>
  <si>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</si>
  <si>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</si>
  <si>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</si>
  <si>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</si>
  <si>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</si>
  <si>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</si>
  <si>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</si>
  <si>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</si>
  <si>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</si>
  <si>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</si>
  <si>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</si>
  <si>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</si>
  <si>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</si>
  <si>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</si>
  <si>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</si>
  <si>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</si>
  <si>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</si>
  <si>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</si>
  <si>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</si>
  <si>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</si>
  <si>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</si>
  <si>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</si>
  <si>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</si>
  <si>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</si>
  <si>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</si>
  <si>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</si>
  <si>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</si>
  <si>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</si>
  <si>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</si>
  <si>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</si>
  <si>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</si>
  <si>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</si>
  <si>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</si>
  <si>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</si>
  <si>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</si>
  <si>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</si>
  <si>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</si>
  <si>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</si>
  <si>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</si>
  <si>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</si>
  <si>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</si>
  <si>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</si>
  <si>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</si>
  <si>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</si>
  <si>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</si>
  <si>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</si>
  <si>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</si>
  <si>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</si>
  <si>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</si>
  <si>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</si>
  <si>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</si>
  <si>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</si>
  <si>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</si>
  <si>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</si>
  <si>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</si>
  <si>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</si>
  <si>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</si>
  <si>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</si>
  <si>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</si>
  <si>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</si>
  <si>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</si>
  <si>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</si>
  <si>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</si>
  <si>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</si>
  <si>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</si>
  <si>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</si>
  <si>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</si>
  <si>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</si>
  <si>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</si>
  <si>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</si>
  <si>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</si>
  <si>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</si>
  <si>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</si>
  <si>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</si>
  <si>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</si>
  <si>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</si>
  <si>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</si>
  <si>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</si>
  <si>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</si>
  <si>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</si>
  <si>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</si>
  <si>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</si>
  <si>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</si>
  <si>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</si>
  <si>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</si>
  <si>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</si>
  <si>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</si>
  <si>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</si>
  <si>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</si>
  <si>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</si>
  <si>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</si>
  <si>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</si>
  <si>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</si>
  <si>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</si>
  <si>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</si>
  <si>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</si>
  <si>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</si>
  <si>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</si>
  <si>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</si>
  <si>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</si>
  <si>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</si>
  <si>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</si>
  <si>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</si>
  <si>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</si>
  <si>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</si>
  <si>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</si>
  <si>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</si>
  <si>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</si>
  <si>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</si>
  <si>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</si>
  <si>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</si>
  <si>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</si>
  <si>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</si>
  <si>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</si>
  <si>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</si>
  <si>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</si>
  <si>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</si>
  <si>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</si>
  <si>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</si>
  <si>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</si>
  <si>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</si>
  <si>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</si>
  <si>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</si>
  <si>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</si>
  <si>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</si>
  <si>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</si>
  <si>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</si>
  <si>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</si>
  <si>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</si>
  <si>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</si>
  <si>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</si>
  <si>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</si>
  <si>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</si>
  <si>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</si>
  <si>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</si>
  <si>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</si>
  <si>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</si>
  <si>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</si>
  <si>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</si>
  <si>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</si>
  <si>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</si>
  <si>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</si>
  <si>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</si>
  <si>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</si>
  <si>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</si>
  <si>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</si>
  <si>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</si>
  <si>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</si>
  <si>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</si>
  <si>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</si>
  <si>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</si>
  <si>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</si>
  <si>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</si>
  <si>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</si>
  <si>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</si>
  <si>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</si>
  <si>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</si>
  <si>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</si>
  <si>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</si>
  <si>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</si>
  <si>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</si>
  <si>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</si>
  <si>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</si>
  <si>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</si>
  <si>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</si>
  <si>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</si>
  <si>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</si>
  <si>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</si>
  <si>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</si>
  <si>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</si>
  <si>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</si>
  <si>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</si>
  <si>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</si>
  <si>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</si>
  <si>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</si>
  <si>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</si>
  <si>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</si>
  <si>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</si>
  <si>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</si>
  <si>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</si>
  <si>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</si>
  <si>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</si>
  <si>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</si>
  <si>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</si>
  <si>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</si>
  <si>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</si>
  <si>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</si>
  <si>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</si>
  <si>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</si>
  <si>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</si>
  <si>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</si>
  <si>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</si>
  <si>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</si>
  <si>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</si>
  <si>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</si>
  <si>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</si>
  <si>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</si>
  <si>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</si>
  <si>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</si>
  <si>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</si>
  <si>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</si>
  <si>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</si>
  <si>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</si>
  <si>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</si>
  <si>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</si>
  <si>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</si>
  <si>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</si>
  <si>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</si>
  <si>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</si>
  <si>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</si>
  <si>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</si>
  <si>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</si>
  <si>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</si>
  <si>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</si>
  <si>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</si>
  <si>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</si>
  <si>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</si>
  <si>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</si>
  <si>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</si>
  <si>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</si>
  <si>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</si>
  <si>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</si>
  <si>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</si>
  <si>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</si>
  <si>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</si>
  <si>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</si>
  <si>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</si>
  <si>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</si>
  <si>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</si>
  <si>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</si>
  <si>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</si>
  <si>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</si>
  <si>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</si>
  <si>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</si>
  <si>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</si>
  <si>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</si>
  <si>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</si>
  <si>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</si>
  <si>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</si>
  <si>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</si>
  <si>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</si>
  <si>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</si>
  <si>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</si>
  <si>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</si>
  <si>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</si>
  <si>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</si>
  <si>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</si>
  <si>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</si>
  <si>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</si>
  <si>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</si>
  <si>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</si>
  <si>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</si>
  <si>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</si>
  <si>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</si>
  <si>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</si>
  <si>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</si>
  <si>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</si>
  <si>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</si>
  <si>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</si>
  <si>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</si>
  <si>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</si>
  <si>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</si>
  <si>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</si>
  <si>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</si>
  <si>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</si>
  <si>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</si>
  <si>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</si>
  <si>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</si>
  <si>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</si>
  <si>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</si>
  <si>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</si>
  <si>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</si>
  <si>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</si>
  <si>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</si>
  <si>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</si>
  <si>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</si>
  <si>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</si>
  <si>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</si>
  <si>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</si>
  <si>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</si>
  <si>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</si>
  <si>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</si>
  <si>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</si>
  <si>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</si>
  <si>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</si>
  <si>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</si>
  <si>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</si>
  <si>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</si>
  <si>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</si>
  <si>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</si>
  <si>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</si>
  <si>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</si>
  <si>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</si>
  <si>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</si>
  <si>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</si>
  <si>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</si>
  <si>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</si>
  <si>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</si>
  <si>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</si>
  <si>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</si>
  <si>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</si>
  <si>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</si>
  <si>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</si>
  <si>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</si>
  <si>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</si>
  <si>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</si>
  <si>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</si>
  <si>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</si>
  <si>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</si>
  <si>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</si>
  <si>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</si>
  <si>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</si>
  <si>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</si>
  <si>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</si>
  <si>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</si>
  <si>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</si>
  <si>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</si>
  <si>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</si>
  <si>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</si>
  <si>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</si>
  <si>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</si>
  <si>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</si>
  <si>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</si>
  <si>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</si>
  <si>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</si>
  <si>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</si>
  <si>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</si>
  <si>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</si>
  <si>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</si>
  <si>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</si>
  <si>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</si>
  <si>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</si>
  <si>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</si>
  <si>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</si>
  <si>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</si>
  <si>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</si>
  <si>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</si>
  <si>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</si>
  <si>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</si>
  <si>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</si>
  <si>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</si>
  <si>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</si>
  <si>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</si>
  <si>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</si>
  <si>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</si>
  <si>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</si>
  <si>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</si>
  <si>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</si>
  <si>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</si>
  <si>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</si>
  <si>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</si>
  <si>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</si>
  <si>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</si>
  <si>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</si>
  <si>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</si>
  <si>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</si>
  <si>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</si>
  <si>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</si>
  <si>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</si>
  <si>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</si>
  <si>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</si>
  <si>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</si>
  <si>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</si>
  <si>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</si>
  <si>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</si>
  <si>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</si>
  <si>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</si>
  <si>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</si>
  <si>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</si>
  <si>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</si>
  <si>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</si>
  <si>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Column Labels</t>
  </si>
  <si>
    <t>Grand Total</t>
  </si>
  <si>
    <t>(All)</t>
  </si>
  <si>
    <t>Row Labels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</si>
  <si>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</si>
  <si>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</si>
  <si>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</si>
  <si>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</si>
  <si>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</si>
  <si>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</si>
  <si>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</si>
  <si>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</si>
  <si>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</si>
  <si>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</si>
  <si>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</si>
  <si>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</si>
  <si>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</si>
  <si>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</si>
  <si>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</si>
  <si>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Name</t>
  </si>
  <si>
    <t>Blurb</t>
  </si>
  <si>
    <t>Cutting off Kate Bush</t>
  </si>
  <si>
    <t>Goal</t>
  </si>
  <si>
    <t>Pledged</t>
  </si>
  <si>
    <t>Backers</t>
  </si>
  <si>
    <t xml:space="preserve"> goal </t>
  </si>
  <si>
    <t>The next project on the horizon is renovation of the exterior faÃ§ade of the Spring Garden Mill, which is in need of paint and repair.</t>
  </si>
  <si>
    <t>Successful</t>
  </si>
  <si>
    <t>Failed</t>
  </si>
  <si>
    <t>Mean Goal</t>
  </si>
  <si>
    <t>Median Goal</t>
  </si>
  <si>
    <t>Median Pledged</t>
  </si>
  <si>
    <t xml:space="preserve">Mean Pledged 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</si>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</sst>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1" formatCode="&quot;$&quot;#,##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Monaco"/>
      <family val="2"/>
    </font>
    <font>
      <sz val="10"/>
      <color rgb="FF2B2B2B"/>
      <name val="Monaco"/>
      <family val="2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00000"/>
        <bgColor rgb="FF000000"/>
      </patternFill>
    </fill>
    <fill>
      <patternFill patternType="solid">
        <fgColor rgb="FFFF0000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2" fillId="0" borderId="0" xfId="0" applyNumberFormat="1" applyFon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vertical="center"/>
    </xf>
    <xf numFmtId="0" fontId="3" fillId="0" borderId="0" xfId="0" applyFont="1"/>
    <xf numFmtId="0" fontId="0" fillId="0" borderId="0" xfId="0" applyFont="1" applyAlignment="1">
      <alignment horizontal="center" wrapText="1"/>
    </xf>
    <xf numFmtId="0" fontId="3" fillId="0" borderId="0" xfId="0" applyFont="1" applyAlignment="1">
      <alignment wrapText="1"/>
    </xf>
    <xf numFmtId="0" fontId="0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 wrapText="1"/>
    </xf>
    <xf numFmtId="44" fontId="4" fillId="0" borderId="0" xfId="0" applyNumberFormat="1" applyFont="1" applyAlignment="1">
      <alignment horizontal="center"/>
    </xf>
    <xf numFmtId="164" fontId="4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center"/>
    </xf>
    <xf numFmtId="14" fontId="4" fillId="0" borderId="0" xfId="0" applyNumberFormat="1" applyFont="1" applyAlignment="1">
      <alignment horizontal="center"/>
    </xf>
    <xf numFmtId="0" fontId="5" fillId="0" borderId="0" xfId="0" applyFont="1"/>
    <xf numFmtId="0" fontId="5" fillId="0" borderId="0" xfId="0" applyFont="1" applyAlignment="1">
      <alignment wrapText="1"/>
    </xf>
    <xf numFmtId="44" fontId="5" fillId="0" borderId="0" xfId="0" applyNumberFormat="1" applyFont="1"/>
    <xf numFmtId="164" fontId="5" fillId="0" borderId="0" xfId="0" applyNumberFormat="1" applyFont="1"/>
    <xf numFmtId="0" fontId="5" fillId="2" borderId="0" xfId="0" applyFont="1" applyFill="1"/>
    <xf numFmtId="0" fontId="2" fillId="3" borderId="0" xfId="0" applyFont="1" applyFill="1"/>
    <xf numFmtId="49" fontId="5" fillId="0" borderId="0" xfId="0" applyNumberFormat="1" applyFont="1"/>
    <xf numFmtId="171" fontId="0" fillId="0" borderId="0" xfId="0" applyNumberFormat="1"/>
  </cellXfs>
  <cellStyles count="1">
    <cellStyle name="Normal" xfId="0" builtinId="0"/>
  </cellStyles>
  <dxfs count="24"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theme="7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theme="7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theme="7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theme="7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theme="7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theme="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Campaigns .xlsx]Category Statisitcs!PivotTable1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5358705161854769E-2"/>
          <c:y val="2.5428331875182269E-2"/>
          <c:w val="0.72267825896762905"/>
          <c:h val="0.7021030183727033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Statisitcs'!$B$3:$B$4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Statisitcs'!$A$5:$A$6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Statisitcs'!$B$5:$B$6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42-194F-AC56-7073602867C8}"/>
            </c:ext>
          </c:extLst>
        </c:ser>
        <c:ser>
          <c:idx val="1"/>
          <c:order val="1"/>
          <c:tx>
            <c:strRef>
              <c:f>'Category Statisitcs'!$C$3:$C$4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Statisitcs'!$A$5:$A$6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Statisitcs'!$C$5:$C$6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E42-194F-AC56-7073602867C8}"/>
            </c:ext>
          </c:extLst>
        </c:ser>
        <c:ser>
          <c:idx val="2"/>
          <c:order val="2"/>
          <c:tx>
            <c:strRef>
              <c:f>'Category Statisitcs'!$D$3:$D$4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Statisitcs'!$A$5:$A$6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Statisitcs'!$D$5:$D$6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E42-194F-AC56-7073602867C8}"/>
            </c:ext>
          </c:extLst>
        </c:ser>
        <c:ser>
          <c:idx val="3"/>
          <c:order val="3"/>
          <c:tx>
            <c:strRef>
              <c:f>'Category Statisitcs'!$E$3:$E$4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Statisitcs'!$A$5:$A$6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Statisitcs'!$E$5:$E$6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E42-194F-AC56-707360286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65370784"/>
        <c:axId val="1565478944"/>
      </c:barChart>
      <c:catAx>
        <c:axId val="1565370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5478944"/>
        <c:crosses val="autoZero"/>
        <c:auto val="1"/>
        <c:lblAlgn val="ctr"/>
        <c:lblOffset val="100"/>
        <c:noMultiLvlLbl val="0"/>
      </c:catAx>
      <c:valAx>
        <c:axId val="1565478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5370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Campaigns 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8C-7F4C-BC39-66312FF403C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618C-7F4C-BC39-66312FF403C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618C-7F4C-BC39-66312FF403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95750240"/>
        <c:axId val="1558354976"/>
      </c:barChart>
      <c:catAx>
        <c:axId val="1795750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354976"/>
        <c:crosses val="autoZero"/>
        <c:auto val="1"/>
        <c:lblAlgn val="ctr"/>
        <c:lblOffset val="100"/>
        <c:noMultiLvlLbl val="0"/>
      </c:catAx>
      <c:valAx>
        <c:axId val="1558354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5750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Campaigns .xlsx]Outcomes Based on Launch Date!PivotTable9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8F-A74F-A6A4-37CC62ECE6F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AF8F-A74F-A6A4-37CC62ECE6F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AF8F-A74F-A6A4-37CC62ECE6F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AF8F-A74F-A6A4-37CC62ECE6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6775231"/>
        <c:axId val="2086776879"/>
      </c:lineChart>
      <c:catAx>
        <c:axId val="2086775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6776879"/>
        <c:crosses val="autoZero"/>
        <c:auto val="1"/>
        <c:lblAlgn val="ctr"/>
        <c:lblOffset val="100"/>
        <c:noMultiLvlLbl val="0"/>
      </c:catAx>
      <c:valAx>
        <c:axId val="2086776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6775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DC5DC451-9767-4648-9BBB-E41B761C0F0D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2E393AC-072A-B242-A72D-989C0CBC4820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A1DD3CD-22B1-CA47-A5C8-8FCC08A9F359}">
  <sheetPr/>
  <sheetViews>
    <sheetView tabSelected="1" zoomScale="12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608292</xdr:colOff>
      <xdr:row>3</xdr:row>
      <xdr:rowOff>80996</xdr:rowOff>
    </xdr:from>
    <xdr:to>
      <xdr:col>13</xdr:col>
      <xdr:colOff>792523</xdr:colOff>
      <xdr:row>17</xdr:row>
      <xdr:rowOff>153381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F4638E-D763-A094-128B-DB10E61CF5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800100</xdr:colOff>
      <xdr:row>2</xdr:row>
      <xdr:rowOff>0</xdr:rowOff>
    </xdr:from>
    <xdr:to>
      <xdr:col>20</xdr:col>
      <xdr:colOff>368300</xdr:colOff>
      <xdr:row>47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2DD1EB-8202-B03A-8C77-9E0B87FC83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317500</xdr:colOff>
      <xdr:row>1</xdr:row>
      <xdr:rowOff>38100</xdr:rowOff>
    </xdr:from>
    <xdr:to>
      <xdr:col>16</xdr:col>
      <xdr:colOff>609600</xdr:colOff>
      <xdr:row>27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8DF222-D6FA-8D98-AF68-195027727C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E43830C-A64D-9DC2-336C-0161353480B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2CE6F89-196A-E7BC-1D58-550645026BF0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7750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lia Thomas" refreshedDate="44780.573167824077" createdVersion="8" refreshedVersion="8" minRefreshableVersion="3" recordCount="4115" xr:uid="{494FE178-7B37-824C-9F3C-24CE2888DEE3}">
  <cacheSource type="worksheet">
    <worksheetSource ref="A1:R411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lia Thomas" refreshedDate="44780.659481828705" createdVersion="8" refreshedVersion="8" minRefreshableVersion="3" recordCount="4115" xr:uid="{7F36F125-88E3-DB4E-AFB6-E5E5F9B0CD3E}">
  <cacheSource type="worksheet">
    <worksheetSource ref="A1:T411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SemiMixedTypes="0" containsString="0" containsNumber="1" minValue="25569" maxValue="42858.8"/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63.92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185.48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15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9.2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190.55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93.4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146.88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159.82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91.7900000000000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31.5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8.68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80.33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59.96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109.78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147.71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21.76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171.84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41.94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93.2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56.14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80.16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199.9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51.25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103.04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66.349999999999994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7.1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2.11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148.97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169.61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1.6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76.45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320.45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83.7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49.88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59.46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93.84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159.51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41.68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150.9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126.69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105.2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117.51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117.3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33.33000000000001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98.36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194.44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76.87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56.82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137.9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7.27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18.34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223.48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28.11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194.23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28.94999999999999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49.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221.52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137.21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606.82000000000005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43.04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322.39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96.71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5.47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6.67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32.0500000000000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91.23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116.2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21.19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62.3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37.409999999999997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69.72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58.17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50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19.47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85.9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30.67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60.38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38.6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0.27000000000000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273.8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53.04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40.0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15.77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1.430000000000007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71.70999999999999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375.76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104.6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60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123.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31.38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78.260000000000005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122.3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73.7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21.67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21.9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50.59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53.13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56.67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40.78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192.31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10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17.92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27.9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6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39.380000000000003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186.11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11.38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78.72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46.7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65.38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102.08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64.2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90.38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88.57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28.7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69.790000000000006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167.49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144.91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91.84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10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0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25.17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0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11.67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106.69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47.5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311.17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0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0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0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94.51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0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0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80.599999999999994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0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81.239999999999995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00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0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46.18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0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0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55.9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37.56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8.33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0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2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15.33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49.43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28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15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35.9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3.3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20.25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9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4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0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0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0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5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43.5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0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91.43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3000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5.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08.33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56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32.5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0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0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0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49.88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0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25.7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0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100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30.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80.5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0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373.5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25.5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220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0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160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0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69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83.3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5.6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0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1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0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77.1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32.75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46.5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0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87.31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54.29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0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93.2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117.68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76.47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0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163.85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0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0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91.82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85.8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1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2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1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1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331.54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314.29000000000002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100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115.99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120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0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0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0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12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0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0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0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3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15.71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0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80.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0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50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0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50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117.85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09.04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3.02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78.2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47.4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54.02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68.489999999999995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08.15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589.95000000000005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48.05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72.48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7.08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85.44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215.86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89.3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5.42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760000000000005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66.7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83.3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105.0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120.9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97.64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41.38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30.65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64.9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95.78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40.42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78.5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50.18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92.25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54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09.42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81.89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45.67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55.22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65.3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95.23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75.44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97.82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87.69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4.75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83.95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254.39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101.83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55.0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56.9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21.28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91.19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115.4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67.77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28.58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46.8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54.41999999999999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01.2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100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100.08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230.09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141.75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56.3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73.34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85.34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61.5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93.02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50.29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106.43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51.72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36.6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42.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62.71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89.96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28.92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138.80000000000001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1.3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80.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32.1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200.89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108.0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95.7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49.88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110.4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134.91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106.62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145.04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114.59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105.3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70.92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147.1699999999999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60.47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156.05000000000001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3.17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104.82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97.36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203.63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188.31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146.65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109.19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59.25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97.9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70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72.87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146.35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67.91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69.85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58.41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119.99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99.8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90.58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117.77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86.55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71.900000000000006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9.82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44.91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40.76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103.52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125.45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46.61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79.400000000000006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86.14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93.05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84.02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39.83000000000001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109.82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139.53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347.8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68.239999999999995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239.94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287.3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86.85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81.849999999999994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42.87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709.4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61.26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41.78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89.89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45.05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42.8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54.08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03.22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40.4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116.86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115.51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104.31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69.77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43.0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8.54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111.8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46.23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44.6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88.85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81.7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71.430000000000007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104.26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90.6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157.33000000000001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05.18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58.72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81.63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6.46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140.1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224.85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181.1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711.04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65.88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75.19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133.13999999999999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55.2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86.16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92.32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60.16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45.6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183.29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25.7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57.65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78.66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91.48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68.099999999999994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48.09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02.42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216.7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110.07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4.83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50.17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35.8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11.77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0.78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3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16.63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0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52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0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4.8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51.8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71.2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0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62.5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1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0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0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170.55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0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5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0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393.59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5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50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1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7.88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5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20.5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9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56.5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0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40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13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16.39999999999999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22.5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20.329999999999998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0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16.76000000000000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25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2.5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0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0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113.64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1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17.25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15.2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10.64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0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25.5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38.479999999999997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8.2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61.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0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39.57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0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0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88.8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55.46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87.14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51.22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3.55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66.52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50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0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0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71.67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0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0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0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10.33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0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0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36.0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73.45999999999999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53.75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0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57.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12.67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3.71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25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64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133.3300000000000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10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0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0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.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02.38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16.670000000000002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725.03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0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68.33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0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39.229999999999997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150.1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93.43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110.97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71.790000000000006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29.2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1000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74.349999999999994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63.83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44.33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86.94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126.55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129.0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239999999999995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17.88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327.08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34.75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100.06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40.8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252.02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25.16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1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25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1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35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3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402.71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2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0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9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8.5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8.75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135.04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0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0.5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64.3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0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200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68.3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0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50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4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27.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0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34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0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0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49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20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42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5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0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38.44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20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64.75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10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35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1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0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0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1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5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0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14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389.29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150.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24.78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30.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250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16.4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53.25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3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10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121.43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15.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100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23.33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0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45.39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0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16.38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10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0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292.2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0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0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0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05.93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0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0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0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20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1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300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87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37.89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0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0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0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111.4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90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0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116.67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10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76.67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0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49.8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1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2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4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0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3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0.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151.32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134.3600000000000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174.0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73.489999999999995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23.52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39.07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125.94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1644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42.67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35.130000000000003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239.35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107.64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95.83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31.66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42.89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122.7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190.4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109.34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143.6699999999999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84.94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10.56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39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100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31.17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55.33000000000001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178.93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27.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1536.25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85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88.5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0.3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8.33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7.5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4.270000000000003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61.29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133.25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65.180000000000007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93.9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150.65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1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.25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99.33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177.3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55.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0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591.66999999999996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405.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343.15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72.59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26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6.5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119.39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84.29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90.86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1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20.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530.6900000000000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120.39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13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291.33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24.92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119.57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120.25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95.4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0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117.7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23.9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30.5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0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99.97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26.25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99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80.319999999999993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15.75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44.69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76.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22.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19.399999999999999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66.709999999999994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84.14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215.73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54.69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1.6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143.36000000000001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72.430000000000007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36.53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60.9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43.5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99.7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88.73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4.92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17.82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187.19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34.81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105.0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56.67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9.049999999999997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68.349999999999994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169.58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41.41999999999999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67.39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54.27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82.52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53.73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34.21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127.33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45.57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95.9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7.27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57.34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3.19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2.31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42.35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37.47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37.450000000000003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33.06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134.21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51.47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0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39.17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0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5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0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57.3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0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59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0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31.85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0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10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50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1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3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34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63.12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2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66.67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38.520000000000003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42.61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50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63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102.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31.14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162.27000000000001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80.59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59.85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32.86000000000001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92.55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60.86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41.85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88.33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158.96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85.05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12.61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45.44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46.2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178.61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40.7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43.73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81.069999999999993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74.6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305.56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58.33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117.68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73.77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104.65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79.83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58.33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86.6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27.61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2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45.46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99.53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39.31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89.42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28.68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31.07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70.5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24.13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51.81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43.52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9.82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126.81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113.88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28.18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36.61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32.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60.66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175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97.99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148.78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96.0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58.63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109.71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49.11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47.67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0.7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3.38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3.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66.87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63.1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36.630000000000003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34.01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28.55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10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18.75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41.7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46.67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7.270000000000003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59.26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30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65.86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31.9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19.46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50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22.7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42.72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52.92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50.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42.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18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34.18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22.5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8.18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109.18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50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346.67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2.4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27.08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32.5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9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34.76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8.58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46.59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32.5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21.47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14.13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30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21.57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83.38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10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35.7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29.29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0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8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73.760000000000005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1.2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28.89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143.82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4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47.81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27.86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4.44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35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35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10.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3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4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50.33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32.67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0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0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6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24.6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0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5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82.58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0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41.67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0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30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19.600000000000001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00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0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231.75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189.33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55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21.8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32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0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0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56.25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0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69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18.7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46.03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60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50.67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25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0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20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25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20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110.29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37.450000000000003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41.7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24.08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69.41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155.2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7.2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6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39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58.42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58.63999999999999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99.86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25.2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89.19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82.6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50.6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33.29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1.82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113.6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136.46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364.3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19.239999999999998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41.89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30.31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49.6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59.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43.98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26.5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1272.7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64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45.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153.88999999999999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1.38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93.33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8.63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160.5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75.75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790.84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301.94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47.94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2.7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1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71.79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35.33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82.09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10.8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161.22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0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2.4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30.29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116.75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89.6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424.45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80.67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3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8.130000000000000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153.43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92.08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3304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1300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134.55000000000001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214.0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16.34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932.31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29.25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174.95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25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6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55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75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1389.36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95.91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91.25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4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74.790000000000006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61.12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8.71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53.25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06.2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22.08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31.0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36.2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388.98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71.849999999999994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57.38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69.67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45.99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79.260000000000005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43.03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108.48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61.03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50.59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39.159999999999997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65.16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23.96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48.62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35.74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1.37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25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1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29.24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3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33.2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0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53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0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0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15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0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0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0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0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50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47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0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5.67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16.2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34.130000000000003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13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11.25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40.47999999999999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35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0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12.75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1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113.57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5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8.28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43.98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9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37.67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8.579999999999998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3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18.670000000000002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410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14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7.5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0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43.42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23.96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5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12.5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10.56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122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67.81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4.209999999999994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6.71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81.9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1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6.83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17.71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16.2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80.3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71.5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23.57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0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34.880000000000003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5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3.18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1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100.23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3.33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13.25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17.850000000000001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10.38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36.33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0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5.8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0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3.67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60.71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5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25.43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1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10.5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3.67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0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110.62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2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1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50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4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253.21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31.25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0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23.25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0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00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44.17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4.3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37.5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42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0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60.73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50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108.33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23.5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50.33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1.67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0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60.79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0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7.5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0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82.82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358.88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61.19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340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5.67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5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25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3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46.63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6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10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0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5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40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9.12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1.33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.5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33.33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61.56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118.74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65.08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130.16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37.78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112.79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1.92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89.2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9.329999999999998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79.97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56.41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79.41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6.44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121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54.62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299.22000000000003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58.53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55.37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183.8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65.35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234.79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11.48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340000000000003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23.38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207.07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138.26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493.8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168.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38.869999999999997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61.53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105.44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71.5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91.88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148.57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174.21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102.86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11.18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23.8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81.2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116.21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58.89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4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48.4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0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61.04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25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0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40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19.329999999999998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3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59.33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0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30.13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74.62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5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44.5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46.13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141.47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5.48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85.5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64.25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64.47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118.2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82.54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34.17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42.73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94.49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55.7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98.03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92.1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38.18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27.15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50.69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38.94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77.64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43.54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31.82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63.18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190.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140.86000000000001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76.92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99.1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67.88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246.29"/>
    <x v="1"/>
    <x v="6"/>
  </r>
  <r>
    <m/>
    <m/>
    <m/>
    <m/>
    <m/>
    <x v="4"/>
    <x v="21"/>
    <m/>
    <m/>
    <m/>
    <m/>
    <m/>
    <m/>
    <m/>
    <e v="#DIV/0!"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n v="42208.125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n v="42796.600497685184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n v="42415.702349537038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n v="41858.51512731481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n v="42357.83424768518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n v="42580.232638888891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n v="41804.07233796296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n v="42556.04707175926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n v="42475.87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n v="42477.10351851851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n v="41815.068043981482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n v="42604.12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n v="41836.12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n v="42544.852083333331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n v="41833.582638888889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n v="42274.843055555553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n v="41806.22916666666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n v="41947.77340277777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n v="41899.5423148148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n v="42205.816365740742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n v="42260.75824074074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n v="41908.627187500002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n v="42005.33263888888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n v="42124.638888888891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n v="42262.81875000000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n v="42378.025011574078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n v="41868.51555555555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n v="41959.206400462965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n v="42354.9639351851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n v="41842.67324074074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n v="41872.292997685188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n v="42394.79206018518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n v="42503.165972222225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n v="42316.70255787037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n v="41856.321770833332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n v="4212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n v="42098.26533564814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n v="42062.69304398148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n v="41405.05722222221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n v="41784.95763888888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n v="41809.16666666666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n v="41917.568912037037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n v="42001.63918981481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n v="4183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n v="41919.09880787037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n v="42487.623923611114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n v="42353.96497685185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n v="41992.861192129625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n v="42064.5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n v="42301.17644675925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n v="42034.708333333328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n v="42226.92866898148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n v="41837.701921296299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n v="41733.91666666666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n v="42363.713206018518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n v="42517.96893518518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n v="42163.66666666667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n v="42119.8328935185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n v="41962.78671296295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n v="42261.875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n v="4172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n v="41431.81431712963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n v="41336.799513888887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n v="41636.207638888889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n v="41463.0182986111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n v="41862.24930555555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n v="42569.849768518514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n v="41105.583379629628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n v="41693.569340277776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n v="40818.290972222225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n v="40790.89635416666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n v="41057.271493055552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n v="41228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n v="40666.16597222222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n v="42390.487210648149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n v="41387.20916666666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n v="40904.73331018518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n v="41050.12430555555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n v="42614.73056712963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n v="41754.77653935184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n v="41618.0839814814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n v="41104.12638888888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n v="40825.82015046296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n v="42057.47916666667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n v="40678.757939814815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n v="40809.12542824073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n v="42365.5977430555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n v="40332.070138888892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n v="41812.6589236111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n v="41427.75222222222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n v="40736.29744212963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n v="40680.40236111111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n v="42767.33333333332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n v="41093.87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n v="41736.71784722222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n v="40965.005104166667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n v="40391.12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n v="40736.135208333333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n v="41250.97916666666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n v="41661.90276620370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n v="41217.79497685185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n v="41298.77673611111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n v="40535.13116898148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n v="41705.805902777778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n v="40636.04166666666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n v="42504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n v="41001.77663194444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n v="40657.982488425929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n v="41425.61307870370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n v="40600.025810185187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n v="41592.24930555555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n v="42155.33318287036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n v="41742.08333333333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n v="40761.625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n v="40921.27416666667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n v="40943.738935185182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n v="40641.45549768518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n v="40338.79166666666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n v="40753.05365740740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n v="40768.95833333333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n v="42646.04984953704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n v="42112.427777777775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n v="42653.431793981479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n v="41940.91666666666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n v="42139.928726851853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n v="42769.99398148148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n v="42166.083333333328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n v="42097.582650462966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n v="42663.2279282407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n v="41942.937303240738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n v="41806.844444444447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n v="4255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n v="41950.85424768518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n v="42521.72986111111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n v="42251.7083333333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n v="41821.79166666666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n v="42140.42777777777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n v="42289.57399305555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n v="42217.207638888889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n v="42197.92097222222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n v="42083.1566203703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n v="42155.15304398148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n v="41959.93493055555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n v="42616.24652777778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n v="42107.7207407407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n v="42227.5422685185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n v="42753.01618055555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n v="42012.76249999999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n v="42427.28166666666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n v="41998.333333333328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n v="42150.16182870370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n v="42173.550821759258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n v="41905.077546296299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n v="41975.62782407407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n v="42158.54739583333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n v="42208.55943287037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n v="41854.124953703707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n v="42426.911712962959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n v="41934.07671296296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n v="42554.43454861111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n v="42231.91309027778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n v="41822.68744212963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n v="41867.98750000000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n v="42278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n v="41901.762743055559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n v="42381.65884259258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n v="42751.075949074075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n v="42220.927488425921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n v="42082.79363425925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n v="41930.50531249999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n v="42246.227777777778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n v="42594.180717592593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n v="42082.353275462956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n v="42063.573009259257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n v="42132.75898148148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n v="41880.777905092589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n v="42221.82406250000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n v="42087.0060879629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n v="42334.997048611112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n v="42433.080497685187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n v="42107.791666666672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n v="42177.741840277777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n v="42742.011944444443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n v="41969.85196759259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n v="41883.165972222225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n v="42600.9113310185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n v="42797.833333333328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n v="42206.29097222222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n v="41887.1830439814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n v="42616.69070601851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n v="42537.65099537037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n v="42279.44141203703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n v="41929.79203703704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n v="41971.97645833333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n v="42435.99688657407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n v="42195.67050925926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n v="42287.875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n v="42783.875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n v="41917.38335648148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n v="42614.123865740738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n v="41897.083368055559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n v="42043.818622685183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n v="42285.87430555555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n v="42033.847962962958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n v="42586.58336805555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n v="42283.632199074069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n v="42588.00443287036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n v="42008.19719907407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n v="41989.369988425926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n v="42195.922858796301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n v="42278.20833333332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n v="42266.159918981488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n v="42476.839351851857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n v="42232.58797453703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n v="42069.6406134259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n v="42417.99930555555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n v="42116.9170949074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n v="42001.6406134259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n v="42139.62834490741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n v="42461.290972222225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n v="42236.83749999999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n v="42091.7958796296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n v="42090.11041666666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n v="42512.04513888889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n v="42195.235254629632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n v="42468.91960648148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n v="42155.395138888889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n v="42194.89399305555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n v="42156.686400462961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n v="42413.933993055558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n v="42159.77721064814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n v="42371.95892361111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n v="42062.82576388889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n v="42642.91171296295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n v="42176.035405092596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n v="42194.90853009259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n v="4237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n v="42437.57718749999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n v="42734.375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n v="42316.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n v="41399.70846064815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n v="41994.69796296296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n v="40897.49293981481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n v="41692.047500000001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n v="40253.2958333333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n v="41137.053067129629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n v="40530.40515046296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n v="40467.15208333333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n v="40915.77440972222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n v="40412.73611111110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n v="41431.56586805555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n v="41045.79166666666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n v="40330.16597222222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n v="40954.650868055556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n v="42294.083333333328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n v="40618.48474537037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n v="41349.76929398148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n v="42509.62687500000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n v="40712.05168981481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n v="42102.73806712962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n v="40376.415972222225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n v="41067.62152777778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n v="40600.2480092592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n v="41179.9547916666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n v="41040.620312500003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n v="40308.84444444444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n v="40291.1604166666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n v="41815.452534722222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n v="40854.19418981481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n v="42788.19701388888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n v="40688.16666666666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n v="41641.33333333333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n v="40296.7840277777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n v="40727.49844907407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n v="41004.29097222222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n v="41223.073680555557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n v="41027.04020833333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n v="42147.89142361111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n v="41194.0409606481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n v="42793.084027777775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n v="41789.59068287036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n v="40035.80972222222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n v="40231.91666666666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n v="40695.207638888889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n v="40929.73819444444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n v="41536.75611111111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n v="41358.77458333333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n v="41215.16666666666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n v="41086.168900462959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n v="41580.45641203703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n v="40576.33263888888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n v="41395.000694444447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n v="40845.16597222222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n v="41749.6679861111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n v="40378.66666666666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n v="41579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n v="41159.47549768518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n v="42125.16597222222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n v="41768.87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n v="40499.26689814814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n v="40657.959930555553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n v="41352.69600694444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n v="40963.85692129629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n v="41062.071134259262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n v="41153.083333333336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n v="40978.63019675925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n v="41353.795520833337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n v="41312.94445601851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n v="40612.69456018518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n v="41155.75155092592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n v="40836.08333333333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n v="40909.33263888888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n v="41378.87768518518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n v="40401.66597222222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n v="41334.83319444444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n v="41143.77238425926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n v="41984.207638888889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n v="41619.67688657407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n v="41359.99711805555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n v="40211.33263888888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n v="42360.958333333328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n v="42682.48826388889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n v="42503.57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n v="42725.332638888889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n v="42217.62625000000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n v="42724.18788194443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n v="42808.956250000003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n v="42085.333333333328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n v="42309.16666666667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n v="42315.166666666672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n v="41411.165972222225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n v="42538.58141203703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n v="42305.33333333332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n v="42467.5948032407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n v="42139.79166666667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n v="42132.916666666672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n v="42321.63793981481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n v="42077.08689814814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n v="42616.04166666667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n v="42123.760046296295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n v="42802.87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n v="41913.165972222225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n v="42489.78084490740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n v="41957.1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n v="42156.09722222221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n v="42144.944328703699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n v="42291.50024305556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n v="42322.53714120370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n v="42237.58699074074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n v="42790.49893518518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n v="42624.16597222222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n v="42467.923078703709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n v="41920.16745370370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n v="42327.833553240736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n v="42468.78612268518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n v="41974.3355787037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n v="42445.761493055557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n v="42118.222187499996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n v="42536.62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n v="41957.216666666667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n v="42208.13263888888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n v="41966.04289351851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n v="4185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n v="40300.80694444444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n v="41811.16597222222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n v="41698.60646990740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n v="41049.79303240740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n v="41395.20763888888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n v="42078.56391203703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n v="40923.55172453703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n v="42741.79513888889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n v="41306.76781250000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n v="42465.6666666666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n v="41108.912013888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n v="40802.889247685183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n v="41699.72083333333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n v="42607.452731481477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n v="42322.292361111111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n v="42394.99444444444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n v="41032.68833333333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n v="42392.719814814816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n v="41120.208333333336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n v="41158.70949074074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n v="41778.11758101851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n v="42010.781793981485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n v="41964.626168981486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n v="42226.9512847222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n v="42231.25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n v="42579.076157407413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n v="41705.9576388888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n v="42132.036712962959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n v="40895.04097222222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n v="40794.125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n v="41557.70893518518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n v="42477.77641203704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n v="41026.897222222222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n v="41097.56488425925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n v="40422.15555555555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n v="42123.79312499999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n v="42718.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n v="41776.14583333333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n v="40762.842245370368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n v="42313.58121527778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n v="40765.29722222222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n v="41675.961111111108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n v="41704.0849421296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n v="40672.249305555553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n v="40866.912615740745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n v="41583.777662037035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n v="42573.86277777777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n v="42173.98144675926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n v="41630.208333333336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n v="41115.74280092592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n v="41109.87744212962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n v="41559.06325231481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n v="41929.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n v="41678.396192129629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n v="41372.18958333333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n v="42208.28237268518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n v="41454.84244212962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n v="41712.194803240738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n v="42237.49138888888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n v="41893.26038194444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n v="41430.9262731481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n v="40994.334479166668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n v="42335.90282407407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n v="42430.71196759259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n v="42299.79097222222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n v="41806.91666666666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n v="40144.20763888888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n v="41528.10725694444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n v="42556.87133101851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n v="42298.72663194444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n v="42288.62988425926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n v="41609.87618055555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n v="41530.74745370370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n v="41486.36241898148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n v="42651.3185879629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n v="42326.30275462962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n v="41929.761782407404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n v="42453.94390046296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n v="41580.793935185182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n v="42054.888692129629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n v="41680.01505787036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n v="40954.90695601851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n v="42145.33535879629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n v="42067.0835648148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n v="41356.51346064814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n v="41773.75804398147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n v="41564.568113425928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n v="41684.946759259255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n v="41664.715173611112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n v="42137.703877314809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n v="42054.824988425928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n v="41969.55138888888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n v="41016.02152777777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n v="41569.165972222225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n v="41867.76750000000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n v="41408.6997685185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n v="40860.682025462964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n v="41791.16666666666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n v="41427.84684027778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n v="40765.126631944448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n v="40810.710104166668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n v="42508.848784722228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n v="41817.12006944444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n v="41159.94287037037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n v="41180.679791666669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n v="41101.16047453703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n v="41887.98986111111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n v="41655.16666666666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n v="41748.68031250000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n v="41874.92266203703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n v="41899.698136574072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n v="42783.32903935185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n v="42130.086145833338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n v="41793.16597222222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n v="41047.8348842592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n v="42095.869317129633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n v="41964.44947916666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n v="41495.500173611108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n v="41192.67232638888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n v="42474.60694444444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n v="41303.19759259259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n v="42313.98115740741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n v="41411.5057754629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n v="41791.94258101852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n v="42729.63650462962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n v="42744.054398148146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n v="40913.481249999997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n v="41143.968576388892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n v="42396.98262731482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n v="42656.0350694444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n v="42144.72613425925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n v="41823.12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n v="42201.82760416666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n v="41680.9314120370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n v="41998.208333333328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n v="40900.76214120370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n v="40098.87430555555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n v="40306.92777777777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n v="40733.234386574077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n v="40986.511863425927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n v="42021.52665509258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n v="41009.941979166666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n v="42363.098217592589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n v="41496.55231481481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n v="41201.95899305555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n v="41054.593055555553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n v="42183.631597222222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n v="42430.17637731481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n v="41370.26136574074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n v="42694.78387731481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n v="42597.29166666667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n v="41860.61396990740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n v="42367.49075231481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n v="42151.77870370370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n v="42768.615289351852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n v="42253.61527777777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n v="41248.391446759262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n v="42348.70209490740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n v="42675.20763888888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n v="42449.9991319444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n v="42268.13282407407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n v="42522.71723379629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n v="41895.400937500002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n v="42223.708333333328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n v="42783.67013888889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n v="42176.88888888889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n v="42746.208333333328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n v="42179.08333333332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n v="42721.290972222225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n v="42503.00703703703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n v="42506.4347800925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n v="42309.95833333332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n v="42741.54519675925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n v="42219.7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n v="42312.81008101851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n v="42503.79471064814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n v="42556.049849537041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n v="42039.817199074074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n v="42306.04668981481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n v="42493.69578703703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n v="41944.09215277777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n v="42555.65694444444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n v="42323.63413194444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n v="42294.66799768518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n v="42410.69634259259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n v="42306.90333333333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n v="42193.63682870370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n v="42766.20833333332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n v="42217.745138888888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n v="42378.616851851853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n v="41957.76146990740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n v="41931.68486111111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n v="42533.353506944448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n v="42375.86015046296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n v="42706.983831018515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n v="42087.84149305555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n v="42351.283101851848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n v="41990.77135416666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n v="42303.658715277779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n v="42722.38906250000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n v="42052.06998842592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n v="42441.94299768518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n v="42195.785289351858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n v="42565.6844097222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n v="42005.84252314815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n v="42385.45833333332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n v="42370.84736111111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n v="42418.798252314817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n v="42212.16597222222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n v="42312.75796296296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n v="42022.05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n v="42662.44336805555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n v="42168.69262731481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n v="42091.43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n v="42510.589143518519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n v="42254.578622685185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n v="41998.85211805555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n v="42635.908182870371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n v="42218.012777777782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n v="42078.75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n v="42082.8968402777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n v="42079.674953703703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n v="4233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n v="42050.85424768518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n v="42110.75732638889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n v="42691.811180555553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n v="42193.6145717592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n v="42408.54236111111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n v="42207.543171296296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n v="41976.2321759259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n v="42100.63593750000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n v="42476.78016203703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n v="42128.06988425925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n v="42676.896898148145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n v="42582.66666666667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n v="41978.0020949074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n v="42071.636111111111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n v="42133.79817129629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n v="41999.85809027777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n v="42173.7941550925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n v="41865.63915509259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n v="41879.03537037037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n v="42239.35773148147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n v="42148.625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n v="42330.86731481481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n v="42170.92106481481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n v="42337.07574074073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n v="42116.8308564814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n v="42388.560613425929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n v="42615.03178240740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n v="42278.207638888889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n v="42545.061805555553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n v="42272.12221064814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n v="42791.37623842593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n v="42132.343090277776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n v="42347.810219907406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n v="41968.69201388888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n v="41876.71687499999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n v="42558.98769675925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n v="42552.77474537037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n v="42152.009224537032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n v="42138.98890046296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n v="42820.85390046296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n v="42231.5569444444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n v="42443.95833333332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n v="41833.69278935185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n v="42504.63782407407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n v="42253.21527777778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n v="42518.77232638889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n v="42333.70098379629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n v="42538.958333333328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n v="42061.92857638889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n v="42106.092152777783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n v="42161.4493055555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n v="42791.961111111115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n v="42819.5516435185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n v="41925.58327546296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n v="42698.95833333332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n v="42229.57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n v="42235.65131944444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n v="42155.64207175925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n v="41941.04166666666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n v="42594.02631944444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n v="41862.85262731481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n v="42446.726261574076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n v="41926.693379629629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n v="41898.912187499998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n v="41992.07851851852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n v="41986.017488425925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n v="42705.73206018518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n v="42236.61851851851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n v="42193.957326388889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n v="42075.91564814814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n v="42477.76295138888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n v="42361.8457407407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n v="42211.75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n v="42239.59369212963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n v="41952.78332175926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n v="42666.645358796297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n v="42020.43804398148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n v="42203.843240740738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n v="42107.66637731481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n v="42748.71135416666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n v="41868.83215277778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n v="42672.37341435185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n v="42135.831273148149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n v="42557.62567129629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n v="42540.34027777778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n v="42018.16666666667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n v="42005.20763888888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n v="41883.84047453703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n v="41863.11605324073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n v="42005.29097222222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n v="42042.76829861111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n v="42549.40387731481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n v="42511.376597222217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n v="42616.69570601852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n v="41899.50151620370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n v="42669.805601851855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n v="42808.723634259266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n v="42674.900046296301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n v="41845.12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n v="42016.866574074069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n v="42219.67326388889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n v="42771.75061342593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n v="42292.1047800925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n v="42712.2076388888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n v="42622.25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n v="42186.02831018518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n v="42726.37572916667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n v="42124.80818287037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n v="42767.66387731481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n v="41943.52106481481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n v="41845.92710648148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n v="42403.52302083333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n v="41900.08333333333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n v="41600.66666666666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n v="42745.68843750000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n v="41843.66296296296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n v="42698.76836805554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n v="42766.98055555555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n v="42786.192916666667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n v="42756.49164351851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n v="42718.77708333333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n v="42736.66350694444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n v="41895.58101851851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n v="41978.04119212963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n v="41871.03055555555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n v="42718.50078703703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n v="42414.6809259259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n v="42526.52930555555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n v="42794.7879861111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n v="42313.132407407407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n v="4197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n v="41887.85418981481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n v="42784.24930555555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n v="42423.04023148148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n v="40937.64920138889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n v="41852.571840277778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n v="41007.76363425926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n v="42215.16597222222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n v="40724.63846064814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n v="42351.62629629629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n v="41376.04267361111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n v="41288.88888888889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n v="40776.83746527777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n v="41171.185891203706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n v="40884.745266203703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n v="40930.2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n v="41546.42431712962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n v="41628.420046296298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n v="42133.208333333328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n v="41977.02708333333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n v="41599.20763888888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n v="41684.833333333336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n v="41974.20763888888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n v="41862.50265046296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n v="42176.146782407406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n v="41436.64821759259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n v="41719.87629629629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n v="41015.87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n v="41256.9572106481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n v="41397.57228009259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n v="41175.16597222222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n v="42019.45416666666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n v="41861.84682870370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n v="42763.9413194444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n v="41329.87814814814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n v="40759.63049768518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n v="42659.45833333332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n v="42049.59017361111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n v="41279.74908564814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n v="41414.0284722222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n v="40651.72521990740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n v="41249.05456018518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n v="40459.836435185185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n v="41829.33031250000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n v="42700.805706018517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n v="41672.751458333332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n v="42708.25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n v="41501.44685185184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n v="42257.1731597222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n v="41931.54263888888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n v="42051.7833680555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n v="42145.14363425926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n v="41624.20706018518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n v="41634.9964583333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n v="41329.999641203707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n v="42399.82409722222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n v="40118.165972222225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n v="42134.95902777777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n v="41693.780300925922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n v="40893.060127314813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n v="42288.20833333332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n v="41486.98121527777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n v="41759.702314814815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n v="40466.166666666664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n v="40666.673900462964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n v="41433.00085648148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n v="41146.75812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n v="41026.91666666666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n v="41715.107858796298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n v="41333.593923611108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n v="41040.6576388888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n v="41579.62761574074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n v="41097.16597222222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n v="41295.3326388888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n v="41306.04790509259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n v="41591.249305555553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n v="41585.91531250000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n v="41458.207638888889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n v="40791.71250000000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n v="41006.207638888889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n v="41532.88194444444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n v="41028.166666666664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n v="41912.59012731481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n v="41026.66719907407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n v="41893.43349537037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n v="40725.79537037036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n v="41169.17013888889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n v="40692.04166666666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n v="40747.16597222222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n v="40740.95833333333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n v="40793.691423611112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n v="42795.08333333332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n v="41995.207638888889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n v="41658.83368055555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n v="41153.056273148148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n v="41465.70277777777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n v="41334.58194444444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n v="41110.96024305555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n v="40694.75277777778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n v="41944.917858796296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n v="41373.27083333333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n v="40979.20763888888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n v="41128.70902777777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n v="41629.197222222225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n v="41799.20833333333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n v="42128.16736111111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n v="41187.947337962964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n v="42085.93115740740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n v="40286.290972222225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n v="41211.30652777777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n v="40993.99687499999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n v="40953.82569444444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n v="41085.6833333333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n v="42564.80138888888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n v="41355.484085648146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n v="41026.646921296298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n v="40929.342361111114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n v="41748.878182870372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n v="41456.16597222222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n v="41048.12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n v="41554.056921296295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n v="41760.99840277777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n v="40925.8979745370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n v="41174.76337962962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n v="42637.22670138889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n v="41953.8803587962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n v="41561.1659722222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n v="42712.33333333332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n v="41944.207638888889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n v="42618.16597222222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n v="41708.58333333333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n v="42195.7983333333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n v="42108.79204861111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n v="42079.107222222221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n v="42485.207638888889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n v="42582.82291666667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n v="42667.875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n v="42051.832280092596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n v="42732.212337962963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n v="42575.12519675926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n v="42668.79166666667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n v="42333.62304398148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n v="42109.957638888889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n v="421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n v="41600.524456018517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n v="42629.96532407407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n v="41589.59662037037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n v="40951.11766203703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n v="41563.41597222222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n v="41290.7731134259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n v="42063.63194444444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n v="40148.20763888888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n v="41646.027754629627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n v="41372.80390046296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n v="41518.02225694444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n v="41607.602951388886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n v="40612.82554398148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n v="41224.20879629629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n v="41398.58372685185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n v="42268.72373842592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n v="41309.49684027777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n v="41627.788888888892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n v="40535.23291666666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n v="41058.8299189814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n v="41212.32104166667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n v="40922.25099537037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n v="40792.860532407409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n v="42431.93559027777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n v="41041.1048611111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n v="42734.94109953704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n v="42628.87052083333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n v="41056.95896990740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n v="40787.2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n v="41917.7840625000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n v="41599.740497685183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n v="41872.03159722222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n v="40391.16666666666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n v="42095.8560532407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n v="42526.98159722222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n v="40476.12765046296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n v="42244.166666666672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n v="41241.73041666666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n v="40923.758217592593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n v="40691.099097222221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n v="42459.807893518519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n v="40337.79930555555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n v="41881.645833333336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n v="41175.10069444444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n v="42372.080289351856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n v="40567.239884259259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n v="41711.148032407407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n v="40797.192395833335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n v="40386.20763888888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n v="41113.16666666666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n v="42797.545358796298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n v="41663.00515046296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n v="41254.15100694444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n v="41034.139108796298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n v="41146.76327546296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n v="40969.20763888888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n v="40473.20833333333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n v="41834.10416666666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n v="41974.95788194444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n v="41262.64172453703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n v="41592.71321759259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n v="40889.21268518518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n v="41913.53001157407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n v="41965.001423611116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n v="41318.94292824074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n v="41605.92258101851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n v="40367.944444444445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n v="41043.82285879629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n v="41231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n v="41008.19640046296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n v="40354.89722222222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n v="41714.91666666666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n v="41355.92760416666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n v="41771.16908564815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n v="41763.25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n v="42398.33366898148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n v="40926.8333333333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n v="41581.839780092596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n v="41154.47972222222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n v="41455.831944444442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n v="42227.00840277777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n v="42776.09658564814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n v="42418.84328703703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n v="42703.709548611107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n v="42478.583333333328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n v="42784.999305555553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n v="42622.750555555554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n v="42551.78131944444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n v="42441.828287037039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n v="42421.043703703705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n v="42386.75070601851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n v="42525.653611111105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n v="42692.65523148148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n v="42029.16434027777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n v="42236.8337847222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n v="42626.295138888891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n v="42120.872210648144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n v="42691.59413194443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n v="42104.20763888888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n v="42023.17436342592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n v="42808.58512731481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n v="42786.79166666667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n v="42411.71241898147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n v="42660.63563657407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n v="42248.628692129627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n v="42669.16597222222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n v="42649.63578703704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n v="42482.2126620370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n v="41866.84761574074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n v="42775.3033217592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n v="42758.20763888888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n v="42156.70902777777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n v="41886.29097222222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n v="42317.05663194444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n v="42454.7078240740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n v="42549.69658564814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n v="42230.05899305555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n v="42421.94209490741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n v="42425.30903935185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n v="42541.79097222222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n v="41973.94585648148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n v="41860.947013888886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n v="42645.75331018518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n v="42605.8708333333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n v="42091.07416666667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n v="42369.9583333333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n v="4237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n v="41813.29456018518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n v="42644.35677083332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n v="42641.93396990740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n v="41885.78430555555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n v="42563.785416666666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n v="42497.88332175926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n v="42686.2083333333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n v="41973.95763888888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n v="41972.666666666672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n v="41847.64375000000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n v="41971.14464120370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n v="42327.21065972222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n v="41956.33472222222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n v="42809.01805555555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n v="42765.72005787037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n v="42355.249305555553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n v="42810.66737268518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n v="42418.708645833336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n v="42307.62480324073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n v="41985.29930555555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n v="42718.625266203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n v="42732.80920138888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n v="42540.60469907407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n v="42618.12430555555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n v="41991.89809027777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n v="42759.44041666666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n v="42367.833333333328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n v="42005.002488425926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n v="42333.92008101851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n v="42467.065462962957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n v="42329.71684027777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n v="42565.49228009259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n v="42039.97394675925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n v="42157.032638888893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n v="42294.166666666672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n v="42141.64672453704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n v="42175.91968750000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n v="42400.580590277779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n v="42079.79209490740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n v="42460.36592592592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n v="41935.03410879629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n v="42800.8333333333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n v="42098.9159722222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n v="42625.48320601851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n v="42354.764004629629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n v="42544.666956018518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n v="42716.73240740741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n v="42587.1659722222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n v="42046.64143518518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n v="41281.3333333333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n v="42142.208333333328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n v="42448.19008101851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n v="42717.33263888888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n v="42609.708437499998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n v="41851.060092592597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n v="41894.416666666664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n v="42144.252951388888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n v="42068.85208333333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n v="41874.874421296299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n v="42364.851388888885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n v="41948.8601273148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n v="42638.05311342592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n v="42412.431076388893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n v="42261.7971875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n v="41878.01417824074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n v="42527.839583333334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n v="42800.17282407407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n v="41861.91666666666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n v="42436.992418981477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n v="42118.67797453704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n v="42708.91299768518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n v="42089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n v="42076.748333333337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n v="42109.913113425922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n v="42492.04166666667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n v="42563.80718750000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n v="42613.03081018518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n v="41462.22804398147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n v="41689.381041666667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n v="41490.96275462963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n v="41629.85568287037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n v="42470.32944444444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n v="41604.27151620370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n v="41183.011828703704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n v="42325.79505787037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n v="41675.832141203704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n v="40832.964594907404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n v="41643.172974537039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n v="41035.904120370367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n v="41893.377893518518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n v="42383.1667939814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n v="40746.19584490740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n v="42504.56638888889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n v="41770.138113425928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n v="42032.92699074074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n v="41131.90611111111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n v="41853.659525462965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n v="41859.912083333329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n v="42443.62934027778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n v="41875.86679398148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n v="41805.713969907411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n v="41753.79938657407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n v="42181.189525462964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n v="42153.18579861111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n v="42470.77861111110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n v="41280.02590277777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n v="42411.97380787036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n v="40825.71334490740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n v="41516.53726851852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n v="41916.14583333333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n v="41700.79255787037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n v="41742.7626736111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n v="42137.83643518518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n v="42414.110775462963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n v="42565.75833333333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n v="41617.249305555553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n v="42539.2221064814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n v="41801.4099652777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n v="41722.094062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n v="41003.69878472221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n v="41843.86138888888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n v="41012.5953125000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n v="42692.793865740736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n v="41250.933124999996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n v="42377.203587962969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n v="42023.35416666667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n v="41865.97708333333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n v="41556.34591435185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n v="42459.653877314813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n v="41069.84731481481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n v="42363.59853009259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n v="41734.12475694444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n v="41735.792407407411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n v="40844.872685185182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n v="42442.892546296294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n v="41424.70399305555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n v="41748.52370370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n v="42124.667256944449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n v="42272.62418981481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n v="42565.32747685184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n v="41957.895833333328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n v="41858.649502314816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n v="42526.26496527777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n v="41969.038194444445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n v="42362.9081944444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n v="42736.115405092598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n v="41851.40718750000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n v="41972.18958333333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n v="42588.98951388888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n v="42357.67163194443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n v="42483.81968749999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n v="42756.9066087963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n v="42005.347523148142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n v="42222.462048611109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n v="42194.69965277778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n v="42052.00609953704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n v="42355.1935879629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n v="42123.18194444444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n v="41914.747592592597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n v="41761.953391203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n v="41931.972025462965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n v="42705.212743055556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n v="42537.7102546296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n v="42377.95457175925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n v="42254.102581018517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n v="42139.709629629629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n v="42173.714178240742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n v="42253.108865740738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n v="41865.76398148148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n v="42059.0713194444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n v="41978.66990740741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n v="41982.09175925926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n v="42185.6562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n v="42091.11326388889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n v="42143.62950231481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n v="41907.68361111111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n v="41860.72361111111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n v="42539.72432870370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n v="41826.21446759258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n v="42181.16666666667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n v="41894.734895833331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n v="42635.053993055553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n v="42057.353738425925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n v="42154.893182870372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n v="41956.84637731481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n v="41871.68231481481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n v="42219.185844907406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n v="42498.8417476851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n v="42200.728460648148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n v="42800.54166666667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n v="41927.660833333335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n v="41867.905694444446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n v="42305.72021990740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n v="41818.806875000002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n v="42064.33936342592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n v="42747.69583333333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n v="42676.165972222225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n v="42772.599664351852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n v="42163.16666666667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n v="42156.94583333333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n v="42141.7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n v="42732.700694444444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n v="42550.97910879629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n v="41882.665798611109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n v="42449.56203703703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n v="42777.50668981481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n v="42469.73440972222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n v="42102.488182870366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n v="42358.37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n v="42356.81873842592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n v="42534.24930555555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n v="42369.12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n v="42193.770833333328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n v="42110.477500000001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n v="42566.6070138888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n v="42182.28881944443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n v="42155.61489583333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n v="42342.20833333332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n v="42168.50637731481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n v="42805.56180555555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n v="42460.41666666667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n v="42453.66740740741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n v="42791.84612268518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n v="42155.87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n v="42530.86644675926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n v="42335.04166666667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n v="42766.75578703703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n v="42164.840335648143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n v="41789.923101851848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n v="42279.96041666666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n v="42565.809490740736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n v="42309.125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n v="42663.461956018517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n v="42241.62861111111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n v="42708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n v="42461.16666666667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n v="42684.21885416666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n v="41796.549791666665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n v="41569.905995370369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n v="41750.04166666666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n v="41858.29166666666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n v="40814.72925925925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n v="41015.66666666666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n v="40598.97256944444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n v="42244.04166666667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n v="41553.84803240741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n v="40960.948773148149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n v="42037.78868055556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n v="41623.13540509259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n v="41118.66666666666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n v="41145.28315972222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n v="40761.61037037037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n v="40913.96258101851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n v="41467.91041666666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n v="41946.24930555555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n v="40797.55416666666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n v="40732.87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n v="41386.87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n v="41804.59993055555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n v="40883.085057870368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n v="41400.29230324074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n v="41803.2909722222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n v="41097.7408680555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n v="41888.6427199074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n v="40811.81443287037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n v="41571.98806712962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n v="41885.78364583333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n v="40544.20763888888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n v="41609.88717592592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n v="40951.91934027778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n v="40636.043865740743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n v="41517.61125000000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n v="41799.16597222222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n v="41696.842824074076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n v="41668.34290509259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n v="41686.762638888889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n v="41727.04166666666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n v="41576.66299768518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n v="40512.65526620369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n v="41650.8766782407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n v="41479.5851620370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n v="41537.845451388886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n v="42476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n v="40993.81530092592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n v="41591.72521990740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n v="40344.16666666666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n v="41882.7302199074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n v="41151.69010416666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n v="41493.86790509259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n v="40057.16666666666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n v="41156.56188657407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n v="41815.08333333333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n v="41722.05752314814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n v="40603.75756944444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n v="41483.74347222222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n v="41617.207638888889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n v="41344.16666666666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n v="42735.707638888889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n v="42175.583043981482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n v="42052.583333333328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n v="42167.62101851851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n v="42592.16666666667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n v="42739.134780092587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n v="42117.29097222222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n v="42101.291666666672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n v="42283.957638888889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n v="42322.74271990740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n v="42296.4583333333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n v="42214.70833333332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n v="42443.00894675926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n v="42491.747199074074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n v="42488.6809259259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n v="42199.81434027777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n v="42522.789583333331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n v="42206.125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n v="42705.09966435185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n v="42582.45833333332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n v="42807.15283564814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n v="42572.72916666667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n v="41977.45756944444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n v="42417.503229166665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n v="42651.613564814819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n v="42292.882731481484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n v="42601.66724537036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n v="42704.843969907408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n v="42112.70280092592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n v="42432.70965277777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n v="42664.669675925921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n v="42314.04166666667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n v="42428.96190972221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n v="42572.58333333332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n v="42015.04365740741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n v="41831.66666666666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n v="42734.95833333332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n v="42727.7492708333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n v="42145.65653935185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n v="42486.28819444444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n v="42656.63370370370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n v="42734.08605324073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n v="42019.79199074073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n v="42153.67864583333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n v="42657.64275462963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n v="41975.26325231481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n v="42553.16666666667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n v="42599.5040972222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n v="42762.06027777778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n v="41836.106770833336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n v="42440.774155092593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n v="42343.93636574073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n v="41990.86375000000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n v="42797.57730324074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n v="42218.803622685184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n v="41981.688831018517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n v="41866.5955208333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n v="42644.62403935185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n v="42202.81642361110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n v="42601.16597222222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n v="42551.78980324073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n v="41834.81434027777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n v="41452.07582175925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n v="42070.63802083332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n v="41991.50616898147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n v="42354.29097222222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n v="42364.013124999998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n v="42412.7400925925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n v="42252.165972222225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n v="4134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n v="42532.8076273148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n v="41243.41666666666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n v="41460.038888888892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n v="41334.249305555553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n v="40719.57086805555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n v="40730.81469907407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n v="41123.90069444444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n v="41811.71726851852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n v="41524.93438657407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n v="42415.33263888888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n v="42011.695671296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n v="42079.691574074073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n v="41970.0377662037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n v="42322.04456018518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n v="42170.19090277777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n v="41740.594282407408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n v="41563.0033564814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n v="42131.75858796296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n v="41102.73995370370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n v="42734.951770833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n v="42454.1202314814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n v="42750.066192129627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n v="42707.71071759259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n v="42769.174305555556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n v="42583.75937499999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n v="42160.49162037037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n v="42164.0833333333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n v="42733.21440972221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n v="41400.80018518518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n v="42727.07497685185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n v="42190.73520833333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n v="42489.5076388888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n v="42214.646863425922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n v="42158.187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n v="42660.676388888889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n v="42595.48098379629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n v="42121.71666666666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n v="42238.207638888889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n v="42432.154930555553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n v="42583.68197916666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n v="42795.125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n v="42749.9083449074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n v="42048.9986342592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n v="42670.88819444444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n v="42556.87423611110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n v="41919.00431712962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n v="42533.22916666667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n v="41420.9962268518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n v="42125.011701388896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n v="41481.06290509259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n v="42057.510243055556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n v="41971.722233796296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n v="42350.41666666667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n v="41863.53678240740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n v="42321.91384259259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n v="42005.17517361111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n v="42524.31851851851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n v="42041.05902777778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n v="41977.06364583333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n v="42420.437152777777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n v="42738.25309027778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n v="42232.675821759258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n v="42329.96781249999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n v="42262.465972222228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n v="42425.45641203703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n v="42652.45623842592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n v="42549.66766203704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n v="42043.91561342592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n v="42634.239629629628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n v="42370.36031250000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n v="42689.75928240740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n v="42123.13146990740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n v="42240.390277777777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n v="42631.85167824073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n v="42462.33815972221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n v="42104.06067129629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n v="41992.813518518517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n v="42334.25250000000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n v="42205.78041666666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n v="42714.458333333328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n v="42163.62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n v="42288.78032407407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n v="42421.350196759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n v="41833.20763888888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n v="42487.57986111110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n v="42070.82987268517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n v="42516.74841435185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n v="42258.76584490740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n v="42515.645347222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n v="42737.926030092596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n v="42259.87340277778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n v="42169.54230324074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n v="42481.44766203704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n v="42559.73071759259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n v="42146.22569444444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n v="42134.81140046296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n v="42420.171261574069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n v="41962.00068287037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n v="41848.70327546296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n v="42840.65447916666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n v="42484.91597222222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n v="41887.568749999999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n v="42738.668576388889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n v="42319.93800925926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n v="41862.166666666664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n v="42340.725694444445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n v="41973.989583333328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n v="4193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n v="41374.66285879629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n v="41371.869652777779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n v="41321.66155092592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n v="40990.12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n v="42381.20833333332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n v="40993.760243055556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n v="40706.014456018522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n v="41320.59848379629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n v="41271.82711805555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n v="42103.95756944444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n v="41563.542858796296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n v="40969.97961805555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n v="41530.72791666666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n v="41993.207638888889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n v="40796.041921296295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n v="40900.125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n v="41408.87167824074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n v="41769.165972222225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n v="41481.70833333333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n v="41580.9229745370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n v="41159.32708333333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n v="42573.19299768518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n v="41111.618750000001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n v="42175.79598379629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n v="42062.168530092589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n v="42584.917488425926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n v="41644.563194444447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n v="41228.65337962962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n v="41549.56104166666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n v="42050.651388888888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n v="40712.88479166667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n v="41441.86660879629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n v="42097.651388888888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n v="40782.789710648147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n v="41898.47521990740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n v="41486.82152777777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n v="41885.98354166666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n v="42587.00732638889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n v="41395.904594907406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n v="42193.583599537036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n v="42454.91666666667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n v="42666.347233796296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n v="41800.35624999999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n v="42451.83402777777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n v="41844.78592592592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n v="40313.34027777778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n v="41817.61436342592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n v="42780.95763888888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n v="41839.38516203703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n v="42326.625046296293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n v="42771.684479166666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n v="41836.63733796296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n v="42274.59768518518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n v="42445.21177083333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n v="42649.58333333332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n v="41979.25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n v="41790.820046296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n v="41810.91597222222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n v="41992.16666666667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n v="42528.16771990740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n v="41929.83031250000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n v="41996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n v="42786.50104166666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n v="42600.70298611110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n v="42388.276006944448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n v="42808.558865740735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n v="42767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n v="42082.58703703703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n v="42300.767303240747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n v="41974.125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n v="42415.62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n v="42492.165972222225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n v="42251.6743287037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n v="42513.91666666667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n v="42243.802199074074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n v="42588.7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n v="42026.78206018518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n v="42738.91920138888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n v="41969.052083333328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n v="42004.71224537037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n v="42185.996527777781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n v="41965.5513194444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n v="42095.012499999997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n v="42065.88611111111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n v="41899.212951388887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n v="42789.426875000005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n v="42316.923842592587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n v="42311.17776620370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n v="42502.44946759259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n v="42151.82452546295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n v="41913.16597222222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n v="42249.282951388886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n v="42218.252199074079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n v="42264.708333333328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n v="42555.153055555551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n v="41902.6531597222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n v="42244.50833333333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n v="42123.0532291666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n v="41956.06241898148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n v="41585.08336805555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n v="40149.03472222221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n v="41712.700821759259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n v="42152.83680555555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n v="40702.729872685188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n v="42578.91666666667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n v="4168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n v="41997.06232638888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n v="41419.67956018518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n v="42468.77178240740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n v="42174.76947916667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n v="42428.99930555555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n v="42826.1659722222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n v="42052.92741898148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n v="41829.524259259262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n v="42185.87925925925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n v="41114.84777777778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n v="40423.083333333336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n v="41514.99642361111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n v="41050.05006944444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n v="42357.44895833333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n v="42303.88888888889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n v="41907.904988425929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n v="41789.64931712963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n v="42729.458333333328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n v="42099.06275462963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n v="41986.950983796298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n v="42035.84166666666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n v="42286.984791666662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n v="42270.85722222222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n v="42463.6845023148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n v="42091.03107638888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n v="42063.845543981486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n v="42505.6812499999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n v="41808.8423611111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n v="41986.47186342592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n v="42633.354131944448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n v="42211.66733796296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n v="42468.497407407413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n v="41835.2159722222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n v="40668.092974537038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n v="40830.95833333333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n v="40936.16966435185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n v="40985.8036458333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n v="40756.29166666666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n v="40626.06988425926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n v="41074.8084606481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n v="41640.22638888889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n v="40849.33333333333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n v="41258.924884259257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n v="41430.00037037037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n v="41276.87481481481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n v="41112.06946759259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n v="41854.70833333333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n v="40890.09254629629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n v="41235.91666666666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n v="41579.79166666666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n v="41341.65434027777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n v="41897.1861805555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n v="41328.33958333333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n v="41057.16597222222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n v="41990.332638888889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n v="41513.68853009259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n v="41283.367303240739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n v="41163.69968750000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n v="41609.88966435185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n v="41239.20763888888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n v="41807.73706018518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n v="41690.867280092592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n v="40970.29097222222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n v="41194.85950231481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n v="40810.34090277777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n v="40924.20833333333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n v="40696.24930555555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n v="42562.86876157407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n v="40706.16666666666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n v="40178.9854166666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n v="41333.89236111110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n v="40971.65237268518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n v="40393.08263888888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n v="41992.596574074079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n v="40708.02461805555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n v="41176.82421296296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n v="41235.10138888889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n v="41535.61736111110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n v="41865.75763888889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n v="41069.409456018519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n v="40622.66298611111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n v="41782.684664351851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n v="41556.43561342592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n v="40659.29097222222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n v="41602.53464120370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n v="40657.83444444444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n v="41017.890740740739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n v="41004.75023148147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n v="41256.92884259259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n v="41053.78203703703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n v="41261.597222222219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n v="41625.5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n v="42490.915972222225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n v="42386.87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n v="40908.239999999998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n v="42036.02207175926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n v="40984.16597222222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n v="40596.12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n v="41361.2114930555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n v="41709.29097222222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n v="40875.191423611112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n v="42521.88513888888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n v="40364.166666666664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n v="42583.5441435185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n v="41064.65659722222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n v="42069.87837962963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n v="42600.29097222222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n v="40832.918749999997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n v="41020.16597222222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n v="42476.249305555553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n v="41676.85498842592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n v="40746.06880787036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n v="41832.75771990740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n v="42823.08333333332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n v="42839.171990740739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n v="42832.781689814816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n v="42811.773622685185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n v="42818.20859953703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n v="42852.80230324073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n v="42835.84375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n v="42834.492986111116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n v="42810.900810185187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n v="42831.38937499999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n v="42828.041666666672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n v="42820.99930555555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n v="42834.83333333332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n v="42821.19166666666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n v="42835.04166666667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n v="42826.02790509258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n v="42834.99129629629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n v="42820.147916666669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n v="42836.86394675925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n v="42826.16666666667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n v="42019.66440972222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n v="42093.828125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n v="42247.281678240746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n v="42051.139733796299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n v="42256.66666666667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n v="42239.30638888888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n v="42457.67934027777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n v="42491.86696759259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n v="41882.81874999999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n v="42387.54166666667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n v="41883.646226851852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n v="42185.91380787036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n v="41917.80106481481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n v="42125.918530092589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n v="42094.14027777777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n v="42713.619201388887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n v="42481.16666666667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n v="42504.20763888888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n v="41899.534618055557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n v="41952.824895833335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n v="42349.461377314816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n v="42463.006944444445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n v="42186.2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n v="41942.932430555556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n v="41875.96815972222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n v="41817.9197222222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n v="42099.45833333332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n v="42298.62585648147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n v="42531.052152777775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n v="42302.08776620370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n v="42166.62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n v="42385.208333333328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n v="42626.89583333332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n v="42132.036527777775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n v="42589.814178240747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n v="42316.90315972222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n v="42205.948981481488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n v="41914.87432870370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n v="42494.83254629629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n v="42201.817384259266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n v="42165.62813657407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n v="42742.875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n v="42609.165972222225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n v="42071.56339120370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n v="42726.08333333332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n v="42698.08333333332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n v="42321.625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n v="42249.95072916666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n v="42795.79166666667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n v="42479.836851851855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n v="42082.739849537036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n v="42657.25326388888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n v="42450.70796296295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n v="42097.83510416666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n v="42282.78890046296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n v="42611.16746527777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n v="42763.81180555555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n v="42565.955925925926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n v="42088.787372685183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n v="42425.6726041666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n v="42259.567824074074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n v="42440.98200231481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n v="42666.86851851851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n v="41854.48586805555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n v="41864.9804629629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n v="41876.85981481481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n v="41854.65837962963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n v="41909.56069444444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n v="42017.81896990740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n v="41926.780023148152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n v="41935.979629629634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n v="41826.71800925926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n v="42023.76039351851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n v="41972.62430555555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n v="41936.97638888889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n v="41941.9568402777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n v="42055.35709490740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n v="42090.821701388893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n v="42615.691898148143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n v="42553.60081018519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n v="42628.617418981477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n v="42421.575104166666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n v="42145.94997685185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n v="42035.1423611111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n v="4192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n v="41988.55065972222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n v="42098.61385416666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n v="41943.9484027777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n v="42016.25003472222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n v="42040.67451388889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n v="42033.74033564815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n v="42226.29097222222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n v="41970.93333333333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n v="42046.551180555558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n v="42657.66666666667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n v="42575.43942129629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n v="42719.5693171296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n v="42404.326770833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n v="41954.884351851855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n v="42653.60613425925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n v="42353.506944444445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n v="42182.915972222225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n v="42049.07155092593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n v="42322.71995370370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n v="42279.7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n v="41912.63829861111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n v="41910.068437499998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n v="42777.68090277777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n v="42064.90785879630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n v="41872.91002314815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n v="41936.16666666666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n v="42554.318703703699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n v="41859.889027777775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n v="42063.314074074078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n v="42186.906678240746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n v="42576.79166666667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n v="42765.290972222225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n v="42097.19270833332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n v="41850.7522685185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n v="42095.042708333334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n v="40971.31906249999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n v="41670.7923611111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n v="41206.68490740740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n v="41647.08888888888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n v="41466.83452546296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n v="41687.92380787037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n v="40605.325937499998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n v="41768.91666666666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n v="40564.91666666666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n v="41694.68410879629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n v="41041.99609953703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n v="40606.53966435185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n v="41335.332638888889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n v="42028.96406250000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n v="42460.66054398148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n v="41322.80936342592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n v="40986.00619212962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n v="40817.12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n v="42644.72201388888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n v="41401.20763888888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n v="41779.207638888889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n v="42065.24930555555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n v="40594.99483796296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n v="40705.12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n v="42538.20486111110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n v="41258.65019675926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n v="42115.23648148147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n v="40755.29097222222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n v="41199.84559027777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n v="41830.95949074074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n v="41848.04166666666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n v="42119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n v="41227.10204861110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n v="41418.021261574075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n v="41645.53865740740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n v="41838.85499999999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n v="41894.7686689814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n v="40893.24214120370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n v="40808.770011574074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n v="41676.70930555555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n v="42030.30024305555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n v="42802.312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n v="41802.79728009259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n v="41763.716435185182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n v="42680.40910879630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n v="42795.16666666667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n v="42679.92490740740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n v="42353.332638888889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n v="42739.00288194444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n v="42400.17847222222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n v="41963.82524305555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n v="42185.12965277777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n v="42193.6979166666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n v="42549.969131944439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n v="42588.899398148147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n v="41806.284780092588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n v="42064.02922453703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n v="41803.00873842592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n v="42443.607974537037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n v="42459.525231481486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n v="42073.11098379630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n v="41100.99166666666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n v="41007.90634259259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n v="41240.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n v="41131.91666666666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n v="41955.9483564814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n v="42341.89583333332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n v="40330.207638888889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n v="41344.75168981481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n v="41258.78620370370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n v="40381.25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n v="40701.63751157407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n v="40649.165972222225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n v="40951.90489583333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n v="42297.74678240741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n v="41011.71024305555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n v="41702.87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n v="42401.7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n v="42088.9000694444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n v="41188.41597222222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n v="42146.54166666667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n v="42067.78989583333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n v="42762.770729166667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n v="42371.68542824074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n v="41889.92585648148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n v="42544.671099537038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n v="41782.58709490740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n v="42733.91782407407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n v="41935.42915509259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n v="42308.94791666667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n v="41860.03395833333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n v="42159.22638888888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n v="41920.51131944444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n v="41944.165972222225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n v="41884.0488657407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n v="42681.75896990740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n v="42776.27005787036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n v="41863.78994212963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n v="42143.875567129624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n v="42298.95833333332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n v="41104.2215625000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n v="41620.25586805555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n v="40813.20763888888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n v="41654.81458333333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n v="415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n v="40484.01805555555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n v="40976.20763888888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n v="41401.64807870370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n v="40729.021597222221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n v="41462.558819444443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n v="41051.14583333333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n v="40932.80987268518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n v="41909.13086805555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n v="40902.20833333333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n v="41811.207638888889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n v="40883.249305555553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n v="41075.16597222222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n v="41457.20833333333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n v="41343.94337962962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n v="40709.16597222222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n v="41774.29086805555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n v="40728.82800925926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n v="42593.26986111111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n v="41760.58437499999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n v="42197.25182870370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n v="41749.10834490740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n v="40140.249305555553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n v="42527.70972222222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n v="41830.42304398147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n v="40655.18140046296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n v="42681.46223379629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n v="41563.60665509259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n v="40970.12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n v="42441.2083333333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n v="41052.79166666666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n v="42112.88200231481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n v="41209.09853009258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n v="41356.9463078703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n v="4191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n v="41994.362743055557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n v="41188.1659722222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n v="41772.7805092592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n v="41898.42979166666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n v="42482.27282407406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n v="40920.0416666666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n v="41865.5404861111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n v="41760.66353009259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n v="42707.62864583333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n v="42587.79245370370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n v="41384.15163194444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n v="41593.16666666666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n v="41231.05374999999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n v="42588.2916666666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n v="41505.33413194444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n v="41343.75521990740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n v="41468.899594907409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n v="42357.332638888889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n v="41072.291666666664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n v="42327.20763888888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n v="42463.50071759259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n v="41829.72528935185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n v="42708.62832175925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n v="42615.29166666667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n v="41973.83195601851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n v="42584.95833333332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n v="42443.39216435185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n v="42064.63976851852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n v="42236.76321759259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n v="42715.680648148147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n v="42413.195972222224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n v="42188.89335648148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n v="42053.14341435185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n v="42359.5883912037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n v="42711.047939814816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n v="42201.90203703704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n v="41830.81957175926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n v="41877.93069444444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n v="41852.11849537037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n v="41956.524398148147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n v="42375.95153935185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n v="42167.833333333328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n v="42758.71230324074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n v="40361.95833333333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n v="41830.60489583333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n v="41563.16597222222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n v="41976.54218750000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n v="40414.166666666664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n v="40805.60442129629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n v="42697.365081018521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n v="42600.99642361111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n v="42380.95833333332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n v="42040.822233796294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n v="42559.96081018518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n v="41358.17290509259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n v="40795.87688657407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n v="41342.8807754629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n v="40992.16666666666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n v="42229.365844907406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n v="42635.7085763888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n v="41773.96111111110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n v="41906.07056712963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n v="42532.56912037037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n v="42166.420752314814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n v="41134.12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n v="42166.184560185182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n v="41750.1659722222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n v="42093.77221064815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n v="40252.913194444445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n v="41878.02177083333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n v="41242.996481481481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n v="42013.04166666667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n v="42719.208333333328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n v="41755.08238425925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n v="42131.29027777777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n v="42357.041666666672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n v="41768.86480324074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n v="41638.2517708333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n v="41456.7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n v="42705.20763888888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n v="41593.96878472222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n v="42684.567442129628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n v="42391.70803240740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n v="42715.20763888888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n v="42168.68418981481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n v="41099.08850694444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n v="41417.17180555555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n v="4211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n v="41417.651516203703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n v="41610.95763888888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n v="42155.07150462962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n v="41634.02241898148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n v="42420.0839467592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n v="42333.65915509259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n v="41761.52094907407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n v="41976.16666666667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n v="41381.76090277778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n v="42426.494583333333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n v="42065.83333333332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n v="42400.91597222222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n v="41843.64293981481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n v="42735.76451388889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n v="42453.341412037036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n v="42505.7326504629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n v="41425.5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n v="41633.33366898148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n v="41874.77179398148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n v="42148.85388888888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n v="42663.84160879629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n v="42371.972118055557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n v="42549.65651620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n v="42645.27874999999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n v="42497.58138888888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n v="42132.66803240741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n v="42496.82618055555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n v="41480.681574074071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n v="41843.88065972222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n v="42160.87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n v="42722.77149305555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n v="42180.79166666667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n v="42319.99884259259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n v="41045.207638888889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n v="40871.161990740737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n v="41064.7221643518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n v="41763.29097222222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n v="41105.8354976851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n v="40891.20763888888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n v="40794.20437500000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n v="40432.165972222225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n v="41488.07631944444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n v="41329.3814236111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n v="40603.83333333333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n v="40823.707546296297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n v="41265.89620370370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n v="40973.12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n v="40818.73348379629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n v="41208.16597222222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n v="40878.62656250000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n v="40976.1138310185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n v="42187.15277777778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n v="41090.16597222222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n v="40952.149467592593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n v="40668.868611111109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n v="41222.796608796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n v="41425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n v="41964.16666666667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n v="41300.2149768518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n v="41955.75223379629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n v="41162.16319444444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n v="42190.70853009259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n v="41787.20763888888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n v="40770.04166666666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n v="41379.92815972222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n v="41905.8654629629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n v="40521.20763888888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n v="40594.08103009259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n v="41184.77781250000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n v="42304.20763888888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n v="40748.839537037034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n v="41137.130150462966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n v="41640.96453703703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n v="42746.742453703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n v="42742.30056712962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n v="40252.29097222222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n v="40512.208333333336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n v="42221.02353009259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n v="41981.97322916666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n v="42075.46369212963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n v="41903.77278935185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n v="42439.02430555555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n v="41867.086377314816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n v="42197.207071759258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n v="41673.48717592592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n v="40657.290972222225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n v="41391.88646990740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n v="41186.96334490740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n v="41566.50909722222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n v="41978.77116898148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n v="41587.05484953703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n v="42677.75009259259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n v="41285.833611111113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n v="41957.27730324074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n v="42368.70150462962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n v="40380.79166666666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n v="41531.54675925926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n v="41605.27909722222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n v="42411.67951388888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n v="41959.33736111111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n v="42096.69192129629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n v="4039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n v="42564.284710648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n v="42550.84738425926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n v="41713.790613425925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n v="42014.332638888889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n v="41667.632256944446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n v="42460.70584490741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n v="41533.85423611111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n v="42727.332638888889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n v="41309.85386574074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n v="40740.731180555551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n v="41048.711863425924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n v="42270.852534722217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n v="41844.766099537039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n v="42163.159722222219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n v="42546.16597222222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n v="42468.62540509259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n v="41978.87983796295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n v="41167.06640046296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n v="42776.20833333332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n v="42796.70082175925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n v="42238.75025462963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n v="42177.208333333328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n v="42112.58009259258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n v="41527.165972222225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n v="42495.54290509258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n v="42572.00909722222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n v="42126.63320601852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n v="42527.25077546296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n v="42753.6365393518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n v="42105.171203703707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n v="42321.71143518518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n v="42787.00524305555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n v="41914.900752314818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n v="42775.208333333328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n v="42394.66666666667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n v="41359.34998842592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n v="42620.083333333328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n v="42097.16597222222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n v="42668.70833333332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n v="42481.91666666667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n v="42452.29097222222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n v="42780.83364583333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n v="42719.95833333332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n v="42695.20763888888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n v="42455.71631944444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n v="42227.77199074074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n v="42706.29166666667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n v="42063.58401620370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n v="42322.555555555555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n v="42292.41664351851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n v="42191.12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n v="41290.84681712963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n v="41214.84916666666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n v="42271.8597453703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n v="41342.31156249999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n v="41061.8216319444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n v="41015.25722222222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n v="41594.23579861110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n v="41006.166666666664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n v="41743.95833333333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n v="41013.73333333333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n v="41739.2909722222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n v="41582.04166666666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n v="42139.82614583332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n v="41676.792222222226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n v="40981.29097222222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n v="42208.75167824074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n v="42310.33333333332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n v="4115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n v="42235.71888888889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n v="41482.06060185185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n v="4248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n v="40936.7875810185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n v="42182.64083333333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n v="42672.79166666667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n v="41903.7918402777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n v="42412.20763888888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n v="41591.84901620370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n v="42232.27819444444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n v="41520.16666666666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n v="41754.88109953703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n v="41450.208333333336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n v="41839.125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n v="4235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n v="42740.824618055558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n v="42091.980451388896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n v="42401.61716435184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n v="41955.33263888888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n v="42804.62171296296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n v="41609.16805555555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n v="42482.82574074073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n v="42796.82754629629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n v="41605.12638888888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n v="42807.125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n v="42659.85416666667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n v="41691.7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n v="42251.79178240741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n v="42214.666261574079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n v="42718.87590277777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n v="41366.66163194444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n v="42707.0471412037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n v="41867.3457986111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n v="42588.32798611110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n v="42326.672997685186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n v="42759.647777777776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n v="42497.951979166668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n v="42696.45192129629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n v="42540.958333333328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n v="42166.75100694444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n v="42712.804814814815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n v="41724.975115740745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n v="42780.724768518514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n v="419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n v="42035.83232638888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n v="42513.12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n v="42696.853090277778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n v="42487.08333333332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n v="41994.04166666667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n v="42806.0823495370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n v="42801.20833333332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n v="42745.91597222222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n v="42714.000046296293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n v="42345.699490740735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n v="42806.50743055556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n v="41693.50065972222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n v="41995.61665509259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n v="41644.651493055557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n v="40966.67850694444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n v="42372.957638888889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n v="42039.16666666667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n v="42264.62489583333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n v="40749.284722222219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n v="42383.17460648148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n v="41038.083379629628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n v="40614.16666666666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n v="41089.185682870368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n v="41523.16597222222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n v="41813.6673611111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n v="41086.7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n v="41614.97361111111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n v="40148.70833333333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n v="41022.16666666666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n v="41017.697638888887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n v="41177.16597222222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n v="41294.7231481481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n v="41300.954351851848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n v="40962.73178240740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n v="40982.16597222222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n v="41724.798993055556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n v="40580.03251157407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n v="41088.72703703703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n v="41446.14694444444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n v="41639.29166666666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n v="40890.15273148148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n v="40544.207638888889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n v="41859.7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n v="40978.1681597222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n v="41034.80240740740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n v="41880.04166666666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n v="41342.98769675925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n v="41354.75248842592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n v="41766.00450231481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n v="41747.958333333336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n v="41032.95863425925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n v="41067.55158564815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n v="41034.7261921296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n v="40156.76666666667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n v="40224.20833333333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n v="40082.16597222222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n v="41623.082002314812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n v="41731.77546296296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n v="42829.2187615740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n v="42834.85380787037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n v="42814.755173611105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n v="42820.84357638888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n v="42823.98068287037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n v="42855.708333333328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n v="41877.91712962963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n v="42169.78167824074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n v="41837.62437499999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n v="4236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n v="41869.00567129629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n v="42041.62813657407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n v="41788.74305555555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n v="41948.73194444444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n v="41801.572256944448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n v="41706.924710648149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n v="41816.64054398148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n v="41819.89680555555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n v="42723.33263888888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n v="42673.642800925925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n v="42197.81370370370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n v="41918.20833333333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n v="42377.8243055555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n v="42545.727650462963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n v="42094.98541666666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n v="42660.7989699074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n v="42607.60736111111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n v="42420.932152777779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n v="42227.77578703704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n v="42738.84224537036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n v="42124.1011458333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n v="42161.63370370370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n v="42115.676180555558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n v="42014.722916666666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n v="42126.91824074073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n v="42160.7836111111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n v="42294.62011574073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n v="42035.02708333333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n v="42219.64958333333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n v="42407.70694444445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n v="42490.91666666667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n v="41984.688310185185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n v="42367.01157407407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n v="42303.934675925921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n v="42386.95833333332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n v="42298.53163194443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n v="42485.92842592592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n v="42108.680150462969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n v="42410.81262731481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n v="41991.1891319444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n v="42180.77773148148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n v="42118.06910879629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n v="42245.66231481482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n v="42047.84328703703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n v="42622.83607638889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n v="42348.92553240740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n v="42699.91184027778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n v="42242.013078703705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n v="42282.01638888889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n v="42278.793310185181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n v="42104.93574074073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n v="42220.18753472222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n v="42057.05679398147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n v="41957.1092939814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n v="42221.7017592592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n v="42014.83824074074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n v="42573.62662037037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n v="42019.81180555555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n v="42210.91597222222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n v="42008.26231481481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n v="42094.75282407407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n v="42306.12063657407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n v="42224.64834490740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n v="42061.362187499995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n v="42745.37291666666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n v="42292.84905092592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n v="42006.8849074074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n v="42187.91648148148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n v="41991.85307870370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n v="42474.26810185184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n v="42434.82287037037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n v="42137.67975694444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n v="42459.84094907407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n v="42372.0394328703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n v="42616.58535879629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n v="42023.11099537037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n v="42105.2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n v="41949.18237268518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n v="42234.87586805555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n v="42254.408275462964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n v="42241.73243055555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n v="42700.77862268518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n v="41790.97916666666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n v="42238.165972222225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n v="42566.8628009259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n v="42077.62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n v="41861.88410879629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n v="42087.81532407407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n v="42053.73829861110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n v="41953.070543981477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n v="42056.687453703707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n v="42074.68328703704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n v="42004.70474537037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n v="41939.89245370370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n v="42517.919444444444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n v="42224.17004629629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n v="42452.277002314819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n v="42075.74248842592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n v="42771.6972222222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n v="42412.130833333329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n v="42549.099687499998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n v="42071.21871527777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n v="42427.8998032407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n v="42220.1860416666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n v="42282.2776157407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n v="42398.61539351851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n v="42080.7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n v="42345.95673611111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n v="42295.818622685183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n v="42413.89945601851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n v="42208.20763888888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n v="42082.62532407407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n v="41866.62525462963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n v="42515.75452546296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n v="42273.19005787037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n v="42700.6443402777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n v="42686.16666666667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n v="42613.23333333333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n v="41973.18420138888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n v="41940.13263888889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n v="42799.90844907407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n v="42367.95833333332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n v="42768.69223379629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n v="42805.201481481476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n v="42480.78182870370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n v="42791.96109953703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n v="42453.56083333333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n v="42530.79166666667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n v="42452.59589120370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n v="42738.17847222222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n v="40817.12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n v="41109.18629629629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n v="41380.79166666666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n v="42277.811805555553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n v="41175.71930555555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n v="41403.102465277778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n v="41039.70833333333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n v="41210.20833333333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n v="40582.42973379629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n v="41053.074710648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n v="40933.99296296296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n v="40425.04374999999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n v="41223.79015046296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n v="40462.01129629629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n v="40369.91666666666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n v="41946.37002314814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n v="41133.691493055558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n v="41287.95038194444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n v="41118.08333333333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n v="42287.93615740740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n v="41029.64592592592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n v="40756.782210648147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n v="41030.70836805555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n v="40801.91670138888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n v="40828.9985995370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n v="41021.708055555559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n v="41056.08329861111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n v="40863.6748611111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n v="41403.690266203703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n v="41083.22773148147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n v="40559.07708333333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n v="41076.41597222222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n v="41393.16828703703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n v="41052.64518518518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n v="41066.946469907409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n v="41362.95476851851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n v="40760.878912037035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n v="42031.967442129629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n v="41274.7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n v="41083.77285879629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n v="42274.776666666665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n v="41903.82543981481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n v="42528.879166666666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n v="41958.057106481487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n v="42077.01407407407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n v="42280.875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n v="42135.07296296296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n v="41865.951782407406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n v="42114.76792824074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n v="42138.99736111110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n v="42401.446909722217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n v="41986.876863425925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n v="42792.0068171296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n v="41871.38978009259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n v="42057.839733796296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n v="41972.695046296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n v="42082.760763888888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n v="41956.722546296296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n v="41839.15513888889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n v="42658.80624999999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n v="42290.96783564814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n v="42482.619444444441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n v="41961.017268518524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n v="41994.1875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n v="41088.84457175926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n v="41981.207638888889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n v="41565.16597222222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n v="42236.4583333333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n v="40993.039062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n v="42114.201388888891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n v="42231.16597222222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n v="41137.84914351852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n v="41334.75078703703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n v="40179.2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n v="41974.83269675925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n v="41485.10608796296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n v="40756.648784722223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n v="41329.207638888889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n v="42037.90222222222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n v="40845.67501157407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n v="41543.44928240740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n v="41548.16597222222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n v="40545.12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n v="41098.52047453703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n v="42062.02083333332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n v="41552.20833333333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n v="41003.73151620370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n v="42643.185416666667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n v="41425.70833333333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n v="42285.16597222222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n v="40989.866666666669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n v="42799.80996527777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n v="41173.19915509259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n v="42156.16597222222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n v="41057.65501157407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n v="41267.99140046296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n v="41774.74520833333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n v="42125.582638888889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n v="40862.81736111111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n v="42069.95108796296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n v="42290.52880787037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n v="42654.524756944447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n v="42215.13947916666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n v="41852.040497685186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n v="42499.86805555555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n v="41872.98087962962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n v="42117.87891203703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n v="42614.66659722222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n v="42264.10546296296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n v="42774.903182870374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n v="42509.34167824074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n v="42107.119409722218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n v="41874.59200231481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n v="42508.82575231481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n v="42016.108726851846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n v="42104.96813657406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n v="41855.82056712963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n v="42286.70833333332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n v="41897.82989583333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n v="42140.125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n v="42324.670115740737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n v="42672.988819444443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n v="42079.727777777778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n v="42170.17325231481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n v="41825.96333333333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n v="42363.33027777777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n v="42368.67538194444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n v="42094.55138888888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n v="42452.49452546296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n v="42395.58908564814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n v="42442.864861111113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n v="41917.80116898148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n v="42119.8452083333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n v="41858.96791666666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n v="42790.244212962964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n v="41858.66445601851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n v="42540.34163194444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n v="42270.84028935185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n v="41854.754016203704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n v="42454.85879629629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n v="41165.16597222222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n v="41955.88888888889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n v="41631.912662037037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n v="41028.05119212962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n v="42538.54155092592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n v="41758.71275462963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n v="42228.083333333328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n v="4280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n v="41105.23785879629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n v="42604.29097222222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n v="42737.957638888889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n v="42013.143171296295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n v="41173.8182175925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n v="41759.2083333333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n v="42490.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n v="42241.9945486111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n v="41932.874432870369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n v="42339.83403935185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n v="42300.4583333333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n v="42288.04166666667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n v="42145.7475462962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n v="42734.7432407407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n v="42706.256550925929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n v="41165.4215509259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n v="42683.85194444443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n v="42158.6281134259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n v="42334.87107638889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n v="41973.96605324074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n v="42138.53844907406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n v="42551.41666666667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n v="42246.169293981482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n v="42519.061793981484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n v="41697.958333333336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n v="42642.65649305556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n v="42072.90927083333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n v="42659.04166666667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n v="42655.54947916667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n v="42019.91313657407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n v="42054.8651388888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n v="42163.16057870370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n v="41897.83958333333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n v="42566.28958333333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n v="42725.33263888888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n v="42804.79207175926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n v="41951.88429398147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n v="42256.31329861111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n v="42230.26179398148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n v="42438.71481481481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n v="42401.9970023148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n v="42725.62434027777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n v="42355.80565972221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n v="41983.15885416667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n v="41803.16666666666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n v="42115.559328703705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n v="42409.833333333328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n v="42806.79166666667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n v="42585.062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n v="42581.884189814817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n v="42112.06956018519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n v="42332.75483796295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n v="41572.95844907407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n v="42237.74667824074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n v="42251.62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n v="42347.29097222222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n v="42128.89553240740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n v="42272.87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n v="42410.92611111111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n v="42317.6055555555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n v="42379.03583333333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n v="41849.02060185185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n v="41992.81805555555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n v="42366.2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n v="41941.94791666666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n v="42556.20763888888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n v="41953.89917824073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n v="42512.6246990740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n v="41823.02943287036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n v="42271.798206018517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n v="42063.001087962963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n v="42466.17003472222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n v="41830.895254629628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n v="41965.24930555555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n v="42064.7550925925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n v="41860.91464120370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n v="42121.65428240741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n v="41912.974803240737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n v="42184.6402546296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n v="42059.125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n v="42581.96168981480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n v="42158.10504629629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n v="42134.72403935185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n v="42088.292361111111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n v="41864.13849537036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n v="41908.140497685185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n v="42108.14025462963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n v="41998.84444444444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n v="42218.91666666667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n v="41817.89824074073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n v="41859.896562499998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n v="41900.8746759259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n v="42832.7330324074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n v="42830.760150462964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n v="42816.64849537036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n v="42830.820763888885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n v="42818.87451388889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n v="41928.290972222225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n v="41421.290972222225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n v="42572.69821759259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n v="42647.16597222222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n v="41860.08333333333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n v="41810.9173611111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n v="41468.75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n v="42362.65374999999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n v="42657.95833333332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n v="42421.3984722222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n v="42285.33325231481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n v="41979.95658564814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n v="42493.95833333332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n v="42477.98951388888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n v="42685.50755787036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n v="41523.79166666666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n v="42764.85709490740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n v="42004.88064814814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n v="42231.32707175926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n v="42795.744618055556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n v="42482.57998842592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n v="42223.67665509259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n v="42368.59993055556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n v="42125.240706018521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n v="41386.54137731481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n v="41930.16666666666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n v="4142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n v="42104.23118055555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n v="42656.915972222225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n v="41346.83333333333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n v="41752.66635416666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n v="41654.79166666666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n v="42680.14356481481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n v="41764.88792824074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n v="42074.99018518519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n v="41932.0881944444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n v="41044.71975694444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n v="42662.32878472222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n v="40968.06247685185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n v="41104.988055555557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n v="41880.78137731481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n v="41076.13194444444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n v="42615.7106712963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n v="42098.757372685184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n v="41090.83333333333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n v="41807.88706018518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n v="40895.76509259259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n v="41147.900729166664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n v="41893.63600694444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n v="42102.790821759263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n v="41650.9004745370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n v="42588.6566203703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n v="42653.44193287036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n v="42567.3665046296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n v="41445.46131944444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n v="41277.063576388886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n v="40986.995312500003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n v="41418.579675925925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n v="41059.7916666666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n v="41210.57902777777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n v="40766.668032407404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n v="42232.95891203703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n v="40997.57318287037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n v="41795.82627314814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n v="41716.66354166666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n v="41306.70833333333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n v="41552.869143518517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n v="42484.8648263888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n v="41341.12648148147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n v="40893.01335648148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n v="42167.29717592592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n v="42202.66902777778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n v="41876.97807870370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n v="42330.627557870372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n v="42804.44777777777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n v="42047.29166666667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n v="42052.20763888888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n v="42117.53525462963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n v="41941.787534722222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n v="42587.87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n v="41829.56921296296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n v="41838.198518518519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n v="42580.70188657406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n v="42075.16666666667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n v="42046.93869212962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n v="42622.16666666667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n v="42228.23100694444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n v="42206.41903935185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n v="42432.79166666667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n v="41796.958333333336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n v="41825.52810185185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n v="41828.94027777778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n v="42216.666666666672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n v="42538.66666666667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n v="42008.55284722222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n v="41922.45833333333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n v="42222.6470717592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n v="42201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n v="41911.45358796296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n v="42238.505474537036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n v="42221.458333333328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n v="42184.87312499999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n v="42238.8464699074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n v="42459.61041666666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n v="41791.165972222225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n v="42058.49656250000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n v="42100.16666666667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n v="42718.74260416666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n v="42133.399479166663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n v="42589.77672453703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n v="42218.66666666667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n v="42063.63497685185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n v="42270.598217592589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n v="42169.52556712963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n v="4242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n v="41905.92285879630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n v="42090.64226851852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n v="42094.95763888888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n v="42168.07152777777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n v="42342.79266203704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n v="42195.29166666667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n v="42524.687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n v="42279.9583333333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n v="42523.43423611111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n v="41771.165972222225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n v="42201.824884259258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n v="41966.91666666667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n v="42288.08333333332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n v="42034.95983796296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n v="4234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n v="42784.20763888888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n v="42347.9500462962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n v="41864.91666666666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n v="41876.20763888888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n v="42081.708333333328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n v="42351.78121527777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63.92"/>
    <x v="1"/>
    <s v="plays"/>
    <x v="2842"/>
    <n v="41811.45833333333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185.48"/>
    <x v="1"/>
    <s v="plays"/>
    <x v="2843"/>
    <n v="42534.16666666667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15"/>
    <x v="1"/>
    <s v="plays"/>
    <x v="2844"/>
    <n v="42739.54606481481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9.27"/>
    <x v="1"/>
    <s v="plays"/>
    <x v="2845"/>
    <n v="42163.01658564814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190.55"/>
    <x v="1"/>
    <s v="plays"/>
    <x v="2846"/>
    <n v="42153.692060185189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93.4"/>
    <x v="1"/>
    <s v="plays"/>
    <x v="2847"/>
    <n v="42513.80630787037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146.88"/>
    <x v="1"/>
    <s v="plays"/>
    <x v="2848"/>
    <n v="42153.648831018523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159.82"/>
    <x v="1"/>
    <s v="plays"/>
    <x v="2849"/>
    <n v="42483.4282407407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91.79000000000002"/>
    <x v="1"/>
    <s v="plays"/>
    <x v="2850"/>
    <n v="41888.00707175926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31.5"/>
    <x v="1"/>
    <s v="plays"/>
    <x v="2851"/>
    <n v="42398.970138888893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8.68"/>
    <x v="1"/>
    <s v="plays"/>
    <x v="2852"/>
    <n v="41811.04517361111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80.33"/>
    <x v="1"/>
    <s v="plays"/>
    <x v="2853"/>
    <n v="41896.190937499996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59.96"/>
    <x v="1"/>
    <s v="plays"/>
    <x v="2854"/>
    <n v="42131.716655092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109.78"/>
    <x v="1"/>
    <s v="plays"/>
    <x v="2855"/>
    <n v="42398.98194444444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147.71"/>
    <x v="1"/>
    <s v="plays"/>
    <x v="2856"/>
    <n v="42224.898611111115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21.76"/>
    <x v="1"/>
    <s v="plays"/>
    <x v="2857"/>
    <n v="42786.75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171.84"/>
    <x v="1"/>
    <s v="plays"/>
    <x v="2858"/>
    <n v="41978.47777777777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41.94"/>
    <x v="1"/>
    <s v="plays"/>
    <x v="2859"/>
    <n v="42293.362314814818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93.26"/>
    <x v="1"/>
    <s v="plays"/>
    <x v="2860"/>
    <n v="42540.80064814814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56.14"/>
    <x v="1"/>
    <s v="plays"/>
    <x v="2861"/>
    <n v="42271.590833333335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80.16"/>
    <x v="1"/>
    <s v="plays"/>
    <x v="2862"/>
    <n v="41814.78968750000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199.9"/>
    <x v="1"/>
    <s v="plays"/>
    <x v="2863"/>
    <n v="41891.6750347222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51.25"/>
    <x v="1"/>
    <s v="plays"/>
    <x v="2864"/>
    <n v="42202.554166666669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103.04"/>
    <x v="1"/>
    <s v="plays"/>
    <x v="2865"/>
    <n v="42010.114108796297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66.349999999999994"/>
    <x v="1"/>
    <s v="plays"/>
    <x v="2866"/>
    <n v="42657.91666666667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7.14"/>
    <x v="1"/>
    <s v="plays"/>
    <x v="2867"/>
    <n v="42555.16666666667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2.11"/>
    <x v="1"/>
    <s v="plays"/>
    <x v="2868"/>
    <n v="42648.82701388889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148.97"/>
    <x v="1"/>
    <s v="plays"/>
    <x v="2869"/>
    <n v="42570.59353009259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169.61"/>
    <x v="1"/>
    <s v="plays"/>
    <x v="2870"/>
    <n v="41776.18940972222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1.62"/>
    <x v="1"/>
    <s v="plays"/>
    <x v="2871"/>
    <n v="41994.73857638888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76.45"/>
    <x v="1"/>
    <s v="plays"/>
    <x v="2872"/>
    <n v="42175.1161805555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3"/>
    <x v="1"/>
    <s v="plays"/>
    <x v="2873"/>
    <n v="42032.81748842592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320.45"/>
    <x v="1"/>
    <s v="plays"/>
    <x v="2874"/>
    <n v="42752.84474537037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83.75"/>
    <x v="1"/>
    <s v="plays"/>
    <x v="2875"/>
    <n v="42495.12839120370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49.88"/>
    <x v="1"/>
    <s v="plays"/>
    <x v="2876"/>
    <n v="42201.74396990740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59.46"/>
    <x v="1"/>
    <s v="plays"/>
    <x v="2877"/>
    <n v="42704.70833333332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93.84"/>
    <x v="1"/>
    <s v="plays"/>
    <x v="2878"/>
    <n v="42188.61568287036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159.51"/>
    <x v="1"/>
    <s v="plays"/>
    <x v="2879"/>
    <n v="42389.725243055553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41.68"/>
    <x v="1"/>
    <s v="plays"/>
    <x v="2880"/>
    <n v="42236.7118055555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150.9"/>
    <x v="1"/>
    <s v="plays"/>
    <x v="2881"/>
    <n v="41976.63930555555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126.69"/>
    <x v="1"/>
    <s v="plays"/>
    <x v="2882"/>
    <n v="42491.596273148149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105.26"/>
    <x v="1"/>
    <s v="plays"/>
    <x v="2883"/>
    <n v="42406.20763888888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117.51"/>
    <x v="1"/>
    <s v="plays"/>
    <x v="2884"/>
    <n v="41978.727256944447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117.36"/>
    <x v="1"/>
    <s v="plays"/>
    <x v="2885"/>
    <n v="42077.03473379629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33.33000000000001"/>
    <x v="1"/>
    <s v="plays"/>
    <x v="2886"/>
    <n v="42266.16597222222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98.36"/>
    <x v="1"/>
    <s v="plays"/>
    <x v="2887"/>
    <n v="42015.42736111111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194.44"/>
    <x v="1"/>
    <s v="plays"/>
    <x v="2888"/>
    <n v="41930.20763888888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76.87"/>
    <x v="1"/>
    <s v="plays"/>
    <x v="2889"/>
    <n v="41880.863252314812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56.82"/>
    <x v="1"/>
    <s v="plays"/>
    <x v="2890"/>
    <n v="41860.125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137.93"/>
    <x v="1"/>
    <s v="plays"/>
    <x v="2891"/>
    <n v="42475.8417592592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7.27"/>
    <x v="1"/>
    <s v="plays"/>
    <x v="2892"/>
    <n v="41876.87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18.34"/>
    <x v="1"/>
    <s v="plays"/>
    <x v="2893"/>
    <n v="42013.083333333328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223.48"/>
    <x v="1"/>
    <s v="plays"/>
    <x v="2894"/>
    <n v="42097.9446180555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28.11"/>
    <x v="1"/>
    <s v="plays"/>
    <x v="2895"/>
    <n v="41812.8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194.23"/>
    <x v="1"/>
    <s v="plays"/>
    <x v="2896"/>
    <n v="42716.25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28.94999999999999"/>
    <x v="1"/>
    <s v="plays"/>
    <x v="2897"/>
    <n v="42288.64519675925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49.32"/>
    <x v="1"/>
    <s v="plays"/>
    <x v="2898"/>
    <n v="42308.66496527777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221.52"/>
    <x v="1"/>
    <s v="plays"/>
    <x v="2899"/>
    <n v="42575.07821759259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137.21"/>
    <x v="1"/>
    <s v="plays"/>
    <x v="2900"/>
    <n v="41860.23416666666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606.82000000000005"/>
    <x v="1"/>
    <s v="plays"/>
    <x v="2901"/>
    <n v="42042.904386574075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43.04"/>
    <x v="1"/>
    <s v="plays"/>
    <x v="2902"/>
    <n v="42240.43976851851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322.39"/>
    <x v="1"/>
    <s v="plays"/>
    <x v="2903"/>
    <n v="42256.166874999995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96.71"/>
    <x v="1"/>
    <s v="plays"/>
    <x v="2904"/>
    <n v="41952.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5.47"/>
    <x v="1"/>
    <s v="plays"/>
    <x v="2905"/>
    <n v="42620.05686342592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6.67"/>
    <x v="1"/>
    <s v="plays"/>
    <x v="2906"/>
    <n v="42217.04166666667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32.05000000000001"/>
    <x v="1"/>
    <s v="plays"/>
    <x v="2907"/>
    <n v="42504.877743055549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91.23"/>
    <x v="1"/>
    <s v="plays"/>
    <x v="2908"/>
    <n v="42529.73170138888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116.25"/>
    <x v="1"/>
    <s v="plays"/>
    <x v="2909"/>
    <n v="41968.82361111111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21.19"/>
    <x v="1"/>
    <s v="plays"/>
    <x v="2910"/>
    <n v="42167.84128472222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62.33"/>
    <x v="1"/>
    <s v="plays"/>
    <x v="2911"/>
    <n v="42182.768819444449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37.409999999999997"/>
    <x v="1"/>
    <s v="plays"/>
    <x v="2912"/>
    <n v="42384.13164351851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69.72"/>
    <x v="1"/>
    <s v="plays"/>
    <x v="2913"/>
    <n v="41888.92290509259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58.17"/>
    <x v="1"/>
    <s v="plays"/>
    <x v="2914"/>
    <n v="42077.865671296298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50"/>
    <x v="1"/>
    <s v="plays"/>
    <x v="2915"/>
    <n v="42445.35636574073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19.47"/>
    <x v="1"/>
    <s v="plays"/>
    <x v="2916"/>
    <n v="41778.47672453703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85.96"/>
    <x v="1"/>
    <s v="plays"/>
    <x v="2917"/>
    <n v="42263.23434027777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30.67"/>
    <x v="1"/>
    <s v="plays"/>
    <x v="2918"/>
    <n v="42306.629710648151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60.38"/>
    <x v="1"/>
    <s v="plays"/>
    <x v="2919"/>
    <n v="41856.6195486111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38.6"/>
    <x v="1"/>
    <s v="plays"/>
    <x v="2920"/>
    <n v="42088.750810185185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0.270000000000003"/>
    <x v="1"/>
    <s v="musical"/>
    <x v="2921"/>
    <n v="41907.88662037037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273.83"/>
    <x v="1"/>
    <s v="musical"/>
    <x v="2922"/>
    <n v="42142.87415509259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53.04"/>
    <x v="1"/>
    <s v="musical"/>
    <x v="2923"/>
    <n v="42028.125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40.01"/>
    <x v="1"/>
    <s v="musical"/>
    <x v="2924"/>
    <n v="42133.16597222222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15.77"/>
    <x v="1"/>
    <s v="musical"/>
    <x v="2925"/>
    <n v="41893.58412037036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1.430000000000007"/>
    <x v="1"/>
    <s v="musical"/>
    <x v="2926"/>
    <n v="42058.765960648147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71.709999999999994"/>
    <x v="1"/>
    <s v="musical"/>
    <x v="2927"/>
    <n v="41835.208333333336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375.76"/>
    <x v="1"/>
    <s v="musical"/>
    <x v="2928"/>
    <n v="42433.99821759259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104.6"/>
    <x v="1"/>
    <s v="musical"/>
    <x v="2929"/>
    <n v="41784.564328703702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60"/>
    <x v="1"/>
    <s v="musical"/>
    <x v="2930"/>
    <n v="42131.58407407407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123.29"/>
    <x v="1"/>
    <s v="musical"/>
    <x v="2931"/>
    <n v="41897.25555555555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31.38"/>
    <x v="1"/>
    <s v="musical"/>
    <x v="2932"/>
    <n v="42056.4583333333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78.260000000000005"/>
    <x v="1"/>
    <s v="musical"/>
    <x v="2933"/>
    <n v="42525.95663194444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122.33"/>
    <x v="1"/>
    <s v="musical"/>
    <x v="2934"/>
    <n v="41805.636157407411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73.73"/>
    <x v="1"/>
    <s v="musical"/>
    <x v="2935"/>
    <n v="42611.70833333332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21.67"/>
    <x v="1"/>
    <s v="musical"/>
    <x v="2936"/>
    <n v="41925.207638888889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21.9"/>
    <x v="1"/>
    <s v="musical"/>
    <x v="2937"/>
    <n v="41833.457326388889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50.59"/>
    <x v="1"/>
    <s v="musical"/>
    <x v="2938"/>
    <n v="42034.70386574073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53.13"/>
    <x v="1"/>
    <s v="musical"/>
    <x v="2939"/>
    <n v="41879.04166666666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56.67"/>
    <x v="1"/>
    <s v="musical"/>
    <x v="2940"/>
    <n v="42022.77335648148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40.78"/>
    <x v="1"/>
    <s v="spaces"/>
    <x v="2941"/>
    <n v="42064.96012731481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192.31"/>
    <x v="1"/>
    <s v="spaces"/>
    <x v="2942"/>
    <n v="42354.845833333333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100"/>
    <x v="1"/>
    <s v="spaces"/>
    <x v="2943"/>
    <n v="42107.1293981481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17.92"/>
    <x v="1"/>
    <s v="spaces"/>
    <x v="2944"/>
    <n v="42162.9143287037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27.9"/>
    <x v="1"/>
    <s v="spaces"/>
    <x v="2945"/>
    <n v="42148.139583333337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60"/>
    <x v="1"/>
    <s v="spaces"/>
    <x v="2946"/>
    <n v="42597.53115740740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39.380000000000003"/>
    <x v="1"/>
    <s v="spaces"/>
    <x v="2947"/>
    <n v="42698.715972222228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186.11"/>
    <x v="1"/>
    <s v="spaces"/>
    <x v="2948"/>
    <n v="42157.64922453703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11.38"/>
    <x v="1"/>
    <s v="spaces"/>
    <x v="2949"/>
    <n v="42327.86478009259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78.72"/>
    <x v="1"/>
    <s v="spaces"/>
    <x v="2950"/>
    <n v="42392.3651851851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46.7"/>
    <x v="1"/>
    <s v="spaces"/>
    <x v="2951"/>
    <n v="41917.80292824073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65.38"/>
    <x v="1"/>
    <s v="spaces"/>
    <x v="2952"/>
    <n v="42660.16666666667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102.08"/>
    <x v="1"/>
    <s v="spaces"/>
    <x v="2953"/>
    <n v="42285.79190972221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64.2"/>
    <x v="1"/>
    <s v="spaces"/>
    <x v="2954"/>
    <n v="42810.541701388895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90.38"/>
    <x v="1"/>
    <s v="spaces"/>
    <x v="2955"/>
    <n v="42171.74130787036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88.57"/>
    <x v="1"/>
    <s v="spaces"/>
    <x v="2956"/>
    <n v="42494.95891203703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28.73"/>
    <x v="1"/>
    <s v="spaces"/>
    <x v="2957"/>
    <n v="42090.96958333333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69.790000000000006"/>
    <x v="1"/>
    <s v="spaces"/>
    <x v="2958"/>
    <n v="42498.7374652777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167.49"/>
    <x v="1"/>
    <s v="spaces"/>
    <x v="2959"/>
    <n v="42528.008391203708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144.91"/>
    <x v="1"/>
    <s v="spaces"/>
    <x v="2960"/>
    <n v="41893.75721064814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91.84"/>
    <x v="1"/>
    <s v="plays"/>
    <x v="2961"/>
    <n v="42089.16666666667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10"/>
    <x v="1"/>
    <s v="plays"/>
    <x v="2962"/>
    <n v="42064.29097222222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"/>
    <x v="1"/>
    <s v="plays"/>
    <x v="2963"/>
    <n v="42187.47018518518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0"/>
    <x v="1"/>
    <s v="plays"/>
    <x v="2964"/>
    <n v="41857.89722222222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25.17"/>
    <x v="1"/>
    <s v="plays"/>
    <x v="2965"/>
    <n v="42192.72954861111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0"/>
    <x v="1"/>
    <s v="plays"/>
    <x v="2966"/>
    <n v="42263.73856481481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11.67"/>
    <x v="1"/>
    <s v="plays"/>
    <x v="2967"/>
    <n v="42072.156157407408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106.69"/>
    <x v="1"/>
    <s v="plays"/>
    <x v="2968"/>
    <n v="42599.16597222222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47.5"/>
    <x v="1"/>
    <s v="plays"/>
    <x v="2969"/>
    <n v="42127.952083333337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311.17"/>
    <x v="1"/>
    <s v="plays"/>
    <x v="2970"/>
    <n v="41838.66957175925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0"/>
    <x v="1"/>
    <s v="plays"/>
    <x v="2971"/>
    <n v="41882.65831018518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0"/>
    <x v="1"/>
    <s v="plays"/>
    <x v="2972"/>
    <n v="42709.0416666666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0"/>
    <x v="1"/>
    <s v="plays"/>
    <x v="2973"/>
    <n v="42370.16666666667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94.51"/>
    <x v="1"/>
    <s v="plays"/>
    <x v="2974"/>
    <n v="41908.06597222221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0"/>
    <x v="1"/>
    <s v="plays"/>
    <x v="2975"/>
    <n v="41970.12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0"/>
    <x v="1"/>
    <s v="plays"/>
    <x v="2976"/>
    <n v="42442.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80.599999999999994"/>
    <x v="1"/>
    <s v="plays"/>
    <x v="2977"/>
    <n v="42086.09305555555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0"/>
    <x v="1"/>
    <s v="plays"/>
    <x v="2978"/>
    <n v="41932.24930555555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0"/>
    <x v="1"/>
    <s v="plays"/>
    <x v="2979"/>
    <n v="42010.2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81.239999999999995"/>
    <x v="1"/>
    <s v="plays"/>
    <x v="2980"/>
    <n v="42240.083333333328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00"/>
    <x v="1"/>
    <s v="spaces"/>
    <x v="2981"/>
    <n v="42270.55967592592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0"/>
    <x v="1"/>
    <s v="spaces"/>
    <x v="2982"/>
    <n v="42411.686840277776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46.18"/>
    <x v="1"/>
    <s v="spaces"/>
    <x v="2983"/>
    <n v="41954.6740277777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0"/>
    <x v="1"/>
    <s v="spaces"/>
    <x v="2984"/>
    <n v="42606.278715277775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0"/>
    <x v="1"/>
    <s v="spaces"/>
    <x v="2985"/>
    <n v="42674.16666666667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55.95"/>
    <x v="1"/>
    <s v="spaces"/>
    <x v="2986"/>
    <n v="42491.45840277777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37.56"/>
    <x v="1"/>
    <s v="spaces"/>
    <x v="2987"/>
    <n v="4265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8.33"/>
    <x v="1"/>
    <s v="spaces"/>
    <x v="2988"/>
    <n v="42541.36204861111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0"/>
    <x v="1"/>
    <s v="spaces"/>
    <x v="2989"/>
    <n v="42359.2076388888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20"/>
    <x v="1"/>
    <s v="spaces"/>
    <x v="2990"/>
    <n v="42376.5743055555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15.33"/>
    <x v="1"/>
    <s v="spaces"/>
    <x v="2991"/>
    <n v="42762.83715277777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49.43"/>
    <x v="1"/>
    <s v="spaces"/>
    <x v="2992"/>
    <n v="42652.76747685184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28"/>
    <x v="1"/>
    <s v="spaces"/>
    <x v="2993"/>
    <n v="42420.83873842592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15"/>
    <x v="1"/>
    <s v="spaces"/>
    <x v="2994"/>
    <n v="41915.4788425925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35.9"/>
    <x v="1"/>
    <s v="spaces"/>
    <x v="2995"/>
    <n v="42754.66517361110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3.33"/>
    <x v="1"/>
    <s v="spaces"/>
    <x v="2996"/>
    <n v="42150.91250000000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20.25"/>
    <x v="1"/>
    <s v="spaces"/>
    <x v="2997"/>
    <n v="42793.20763888888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9"/>
    <x v="1"/>
    <s v="spaces"/>
    <x v="2998"/>
    <n v="41806.18402777778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4"/>
    <x v="1"/>
    <s v="spaces"/>
    <x v="2999"/>
    <n v="42795.08333333332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0"/>
    <x v="1"/>
    <s v="spaces"/>
    <x v="3000"/>
    <n v="42766.7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0"/>
    <x v="1"/>
    <s v="spaces"/>
    <x v="3001"/>
    <n v="42564.895625000005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0"/>
    <x v="1"/>
    <s v="spaces"/>
    <x v="3002"/>
    <n v="41269.8362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5"/>
    <x v="1"/>
    <s v="spaces"/>
    <x v="3003"/>
    <n v="42430.24930555555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43.5"/>
    <x v="1"/>
    <s v="spaces"/>
    <x v="3004"/>
    <n v="41958.92273148147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0"/>
    <x v="1"/>
    <s v="spaces"/>
    <x v="3005"/>
    <n v="41918.67482638888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91.43"/>
    <x v="1"/>
    <s v="spaces"/>
    <x v="3006"/>
    <n v="41987.75684027778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0"/>
    <x v="1"/>
    <s v="spaces"/>
    <x v="3007"/>
    <n v="42119.21623842592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3000"/>
    <x v="1"/>
    <s v="spaces"/>
    <x v="3008"/>
    <n v="42390.21202546296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5.5"/>
    <x v="1"/>
    <s v="spaces"/>
    <x v="3009"/>
    <n v="41969.61157407407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08.33"/>
    <x v="1"/>
    <s v="spaces"/>
    <x v="3010"/>
    <n v="42056.83239583333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56"/>
    <x v="1"/>
    <s v="spaces"/>
    <x v="3011"/>
    <n v="42361.95763888888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32.5"/>
    <x v="1"/>
    <s v="spaces"/>
    <x v="3012"/>
    <n v="42045.70289351852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"/>
    <x v="1"/>
    <s v="spaces"/>
    <x v="3013"/>
    <n v="42176.836215277777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0"/>
    <x v="1"/>
    <s v="spaces"/>
    <x v="3014"/>
    <n v="41948.20833333333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0"/>
    <x v="1"/>
    <s v="spaces"/>
    <x v="3015"/>
    <n v="41801.16666666666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0"/>
    <x v="1"/>
    <s v="spaces"/>
    <x v="3016"/>
    <n v="41838.54805555555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49.88"/>
    <x v="1"/>
    <s v="spaces"/>
    <x v="3017"/>
    <n v="41871.85003472222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0"/>
    <x v="1"/>
    <s v="spaces"/>
    <x v="3018"/>
    <n v="42205.91666666667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25.71"/>
    <x v="1"/>
    <s v="spaces"/>
    <x v="3019"/>
    <n v="41786.12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0"/>
    <x v="1"/>
    <s v="spaces"/>
    <x v="3020"/>
    <n v="42230.84644675925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100"/>
    <x v="1"/>
    <s v="spaces"/>
    <x v="3021"/>
    <n v="42696.2493055555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30.85"/>
    <x v="1"/>
    <s v="spaces"/>
    <x v="3022"/>
    <n v="42609.9538078703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80.5"/>
    <x v="1"/>
    <s v="spaces"/>
    <x v="3023"/>
    <n v="42166.67576388889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0"/>
    <x v="1"/>
    <s v="spaces"/>
    <x v="3024"/>
    <n v="41188.99392361110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373.5"/>
    <x v="1"/>
    <s v="spaces"/>
    <x v="3025"/>
    <n v="41789.66666666666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25.5"/>
    <x v="1"/>
    <s v="spaces"/>
    <x v="3026"/>
    <n v="42797.459398148145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220"/>
    <x v="1"/>
    <s v="spaces"/>
    <x v="3027"/>
    <n v="42083.662627314814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0"/>
    <x v="1"/>
    <s v="spaces"/>
    <x v="3028"/>
    <n v="42597.26417824074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160"/>
    <x v="1"/>
    <s v="spaces"/>
    <x v="3029"/>
    <n v="41961.19097222221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0"/>
    <x v="1"/>
    <s v="spaces"/>
    <x v="3030"/>
    <n v="42263.747349537036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69"/>
    <x v="1"/>
    <s v="spaces"/>
    <x v="3031"/>
    <n v="42657.88248842592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"/>
    <x v="1"/>
    <s v="spaces"/>
    <x v="3032"/>
    <n v="42258.04466435185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83.33"/>
    <x v="1"/>
    <s v="spaces"/>
    <x v="3033"/>
    <n v="42600.11024305555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5.67"/>
    <x v="1"/>
    <s v="spaces"/>
    <x v="3034"/>
    <n v="42675.16597222222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0"/>
    <x v="1"/>
    <s v="spaces"/>
    <x v="3035"/>
    <n v="41398.560289351852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1"/>
    <x v="1"/>
    <s v="spaces"/>
    <x v="3036"/>
    <n v="41502.49930555555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0"/>
    <x v="1"/>
    <s v="spaces"/>
    <x v="3037"/>
    <n v="40453.20763888888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77.11"/>
    <x v="1"/>
    <s v="spaces"/>
    <x v="3038"/>
    <n v="42433.252280092594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32.75"/>
    <x v="1"/>
    <s v="spaces"/>
    <x v="3039"/>
    <n v="41637.33263888888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46.5"/>
    <x v="1"/>
    <s v="spaces"/>
    <x v="3040"/>
    <n v="42181.958333333328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0"/>
    <x v="1"/>
    <s v="spaces"/>
    <x v="3041"/>
    <n v="42389.86861111111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87.31"/>
    <x v="1"/>
    <s v="spaces"/>
    <x v="3042"/>
    <n v="42283.68804398148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54.29"/>
    <x v="1"/>
    <s v="spaces"/>
    <x v="3043"/>
    <n v="42110.11805555555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0"/>
    <x v="1"/>
    <s v="spaces"/>
    <x v="3044"/>
    <n v="42402.7268287037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93.25"/>
    <x v="1"/>
    <s v="spaces"/>
    <x v="3045"/>
    <n v="41873.15572916666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117.68"/>
    <x v="1"/>
    <s v="spaces"/>
    <x v="3046"/>
    <n v="41892.202777777777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76.47"/>
    <x v="1"/>
    <s v="spaces"/>
    <x v="3047"/>
    <n v="42487.552777777775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0"/>
    <x v="1"/>
    <s v="spaces"/>
    <x v="3048"/>
    <n v="42004.89027777777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163.85"/>
    <x v="1"/>
    <s v="spaces"/>
    <x v="3049"/>
    <n v="42169.014525462961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0"/>
    <x v="1"/>
    <s v="spaces"/>
    <x v="3050"/>
    <n v="42495.1685185185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0"/>
    <x v="1"/>
    <s v="spaces"/>
    <x v="3051"/>
    <n v="42774.416030092587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91.82"/>
    <x v="1"/>
    <s v="spaces"/>
    <x v="3052"/>
    <n v="42152.665972222225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85.83"/>
    <x v="1"/>
    <s v="spaces"/>
    <x v="3053"/>
    <n v="41914.165972222225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1"/>
    <x v="1"/>
    <s v="spaces"/>
    <x v="3054"/>
    <n v="42065.04444444444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20"/>
    <x v="1"/>
    <s v="spaces"/>
    <x v="3055"/>
    <n v="42013.9582175925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1"/>
    <x v="1"/>
    <s v="spaces"/>
    <x v="3056"/>
    <n v="41911.63638888888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10"/>
    <x v="1"/>
    <s v="spaces"/>
    <x v="3057"/>
    <n v="42463.60892361111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331.54"/>
    <x v="1"/>
    <s v="spaces"/>
    <x v="3058"/>
    <n v="42510.3743055555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314.29000000000002"/>
    <x v="1"/>
    <s v="spaces"/>
    <x v="3059"/>
    <n v="41859.93571759259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100"/>
    <x v="1"/>
    <s v="spaces"/>
    <x v="3060"/>
    <n v="42275.27469907407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115.99"/>
    <x v="1"/>
    <s v="spaces"/>
    <x v="3061"/>
    <n v="41864.78412037037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120"/>
    <x v="1"/>
    <s v="spaces"/>
    <x v="3062"/>
    <n v="42277.7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0"/>
    <x v="1"/>
    <s v="spaces"/>
    <x v="3063"/>
    <n v="42665.922893518517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65"/>
    <x v="1"/>
    <s v="spaces"/>
    <x v="3064"/>
    <n v="42330.29097222222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0"/>
    <x v="1"/>
    <s v="spaces"/>
    <x v="3065"/>
    <n v="41850.05523148148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0"/>
    <x v="1"/>
    <s v="spaces"/>
    <x v="3066"/>
    <n v="42561.22843750000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0"/>
    <x v="1"/>
    <s v="spaces"/>
    <x v="3067"/>
    <n v="42256.93841435185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125"/>
    <x v="1"/>
    <s v="spaces"/>
    <x v="3068"/>
    <n v="42293.69157407407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0"/>
    <x v="1"/>
    <s v="spaces"/>
    <x v="3069"/>
    <n v="41987.83372685185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0"/>
    <x v="1"/>
    <s v="spaces"/>
    <x v="3070"/>
    <n v="42711.73343749999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0"/>
    <x v="1"/>
    <s v="spaces"/>
    <x v="3071"/>
    <n v="42115.249305555553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30"/>
    <x v="1"/>
    <s v="spaces"/>
    <x v="3072"/>
    <n v="42673.0736111111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0"/>
    <x v="1"/>
    <s v="spaces"/>
    <x v="3073"/>
    <n v="42169.80486111111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15.71"/>
    <x v="1"/>
    <s v="spaces"/>
    <x v="3074"/>
    <n v="42439.571284722217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0"/>
    <x v="1"/>
    <s v="spaces"/>
    <x v="3075"/>
    <n v="42601.10231481480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80.2"/>
    <x v="1"/>
    <s v="spaces"/>
    <x v="3076"/>
    <n v="42286.65188657407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0"/>
    <x v="1"/>
    <s v="spaces"/>
    <x v="3077"/>
    <n v="42796.95692129629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0"/>
    <x v="1"/>
    <s v="spaces"/>
    <x v="3078"/>
    <n v="42061.13883101851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50"/>
    <x v="1"/>
    <s v="spaces"/>
    <x v="3079"/>
    <n v="42085.67170138888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0"/>
    <x v="1"/>
    <s v="spaces"/>
    <x v="3080"/>
    <n v="42000.069953703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50"/>
    <x v="1"/>
    <s v="spaces"/>
    <x v="3081"/>
    <n v="42267.181608796294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117.85"/>
    <x v="1"/>
    <s v="spaces"/>
    <x v="3082"/>
    <n v="42323.9646527777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09.04"/>
    <x v="1"/>
    <s v="spaces"/>
    <x v="3083"/>
    <n v="41883.20833333333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3.02"/>
    <x v="1"/>
    <s v="spaces"/>
    <x v="3084"/>
    <n v="42129.7833333333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78.2"/>
    <x v="1"/>
    <s v="spaces"/>
    <x v="3085"/>
    <n v="42276.88378472221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47.4"/>
    <x v="1"/>
    <s v="spaces"/>
    <x v="3086"/>
    <n v="42233.6708217592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54.02"/>
    <x v="1"/>
    <s v="spaces"/>
    <x v="3087"/>
    <n v="42725.19201388888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68.489999999999995"/>
    <x v="1"/>
    <s v="spaces"/>
    <x v="3088"/>
    <n v="42012.57013888888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08.15"/>
    <x v="1"/>
    <s v="spaces"/>
    <x v="3089"/>
    <n v="42560.0826388888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589.95000000000005"/>
    <x v="1"/>
    <s v="spaces"/>
    <x v="3090"/>
    <n v="42125.777141203704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48.05"/>
    <x v="1"/>
    <s v="spaces"/>
    <x v="3091"/>
    <n v="42596.94841435184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72.48"/>
    <x v="1"/>
    <s v="spaces"/>
    <x v="3092"/>
    <n v="42292.91666666667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7.08"/>
    <x v="1"/>
    <s v="spaces"/>
    <x v="3093"/>
    <n v="41791.16597222222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85.44"/>
    <x v="1"/>
    <s v="spaces"/>
    <x v="3094"/>
    <n v="42267.795787037037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215.86"/>
    <x v="1"/>
    <s v="spaces"/>
    <x v="3095"/>
    <n v="42583.02523148148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89.39"/>
    <x v="1"/>
    <s v="spaces"/>
    <x v="3096"/>
    <n v="42144.82553240741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5.42"/>
    <x v="1"/>
    <s v="spaces"/>
    <x v="3097"/>
    <n v="42650.58333333332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760000000000005"/>
    <x v="1"/>
    <s v="spaces"/>
    <x v="3098"/>
    <n v="42408.0118055555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66.7"/>
    <x v="1"/>
    <s v="spaces"/>
    <x v="3099"/>
    <n v="42412.18971064814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83.35"/>
    <x v="1"/>
    <s v="spaces"/>
    <x v="3100"/>
    <n v="41932.62239583333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105.05"/>
    <x v="1"/>
    <s v="spaces"/>
    <x v="3101"/>
    <n v="42201.330555555556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120.91"/>
    <x v="1"/>
    <s v="spaces"/>
    <x v="3102"/>
    <n v="42605.34048611111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97.64"/>
    <x v="1"/>
    <s v="spaces"/>
    <x v="3103"/>
    <n v="42167.15631944444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41.38"/>
    <x v="1"/>
    <s v="spaces"/>
    <x v="3104"/>
    <n v="42038.08333333332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30.65"/>
    <x v="1"/>
    <s v="spaces"/>
    <x v="3105"/>
    <n v="41931.20833333333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64.95"/>
    <x v="1"/>
    <s v="spaces"/>
    <x v="3106"/>
    <n v="42263.916666666672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95.78"/>
    <x v="1"/>
    <s v="spaces"/>
    <x v="3107"/>
    <n v="42135.81424768517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40.42"/>
    <x v="1"/>
    <s v="spaces"/>
    <x v="3108"/>
    <n v="42122.63881944444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78.58"/>
    <x v="1"/>
    <s v="spaces"/>
    <x v="3109"/>
    <n v="41879.12511574073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50.18"/>
    <x v="1"/>
    <s v="spaces"/>
    <x v="3110"/>
    <n v="42785.031469907408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92.25"/>
    <x v="1"/>
    <s v="spaces"/>
    <x v="3111"/>
    <n v="41916.595138888886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54"/>
    <x v="1"/>
    <s v="spaces"/>
    <x v="3112"/>
    <n v="42675.121921296297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09.42"/>
    <x v="1"/>
    <s v="spaces"/>
    <x v="3113"/>
    <n v="42111.73127314815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81.89"/>
    <x v="1"/>
    <s v="spaces"/>
    <x v="3114"/>
    <n v="41903.632523148146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45.67"/>
    <x v="1"/>
    <s v="spaces"/>
    <x v="3115"/>
    <n v="42526.447071759263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55.22"/>
    <x v="1"/>
    <s v="spaces"/>
    <x v="3116"/>
    <n v="42095.51533564814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65.3"/>
    <x v="1"/>
    <s v="spaces"/>
    <x v="3117"/>
    <n v="42517.5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95.23"/>
    <x v="1"/>
    <s v="spaces"/>
    <x v="3118"/>
    <n v="42553.64957175926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75.44"/>
    <x v="1"/>
    <s v="spaces"/>
    <x v="3119"/>
    <n v="42090.00384259258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97.82"/>
    <x v="1"/>
    <s v="spaces"/>
    <x v="3120"/>
    <n v="42495.900416666671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87.69"/>
    <x v="1"/>
    <s v="spaces"/>
    <x v="3121"/>
    <n v="41908.67980324073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4.75"/>
    <x v="1"/>
    <s v="spaces"/>
    <x v="3122"/>
    <n v="42683.973750000005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83.95"/>
    <x v="1"/>
    <s v="spaces"/>
    <x v="3123"/>
    <n v="42560.99303240740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254.39"/>
    <x v="1"/>
    <s v="spaces"/>
    <x v="3124"/>
    <n v="42037.78010416666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101.83"/>
    <x v="1"/>
    <s v="spaces"/>
    <x v="3125"/>
    <n v="42376.2068518518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55.07"/>
    <x v="1"/>
    <s v="spaces"/>
    <x v="3126"/>
    <n v="42456.9764120370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56.9"/>
    <x v="1"/>
    <s v="spaces"/>
    <x v="3127"/>
    <n v="42064.85681712962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21.28"/>
    <x v="1"/>
    <s v="plays"/>
    <x v="3128"/>
    <n v="42810.78403935185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91.19"/>
    <x v="1"/>
    <s v="plays"/>
    <x v="3129"/>
    <n v="42843.801145833335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115.45"/>
    <x v="1"/>
    <s v="plays"/>
    <x v="3130"/>
    <n v="42839.20763888888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67.77"/>
    <x v="1"/>
    <s v="plays"/>
    <x v="3131"/>
    <n v="42833.537557870368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28.58"/>
    <x v="1"/>
    <s v="plays"/>
    <x v="3132"/>
    <n v="42846.30856481481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46.88"/>
    <x v="1"/>
    <s v="plays"/>
    <x v="3133"/>
    <n v="42818.52354166666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54.41999999999999"/>
    <x v="1"/>
    <s v="plays"/>
    <x v="3134"/>
    <n v="42821.67846064815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01.22"/>
    <x v="1"/>
    <s v="plays"/>
    <x v="3135"/>
    <n v="42829.15186342592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100"/>
    <x v="1"/>
    <s v="plays"/>
    <x v="3136"/>
    <n v="42825.95763888888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100.08"/>
    <x v="1"/>
    <s v="plays"/>
    <x v="3137"/>
    <n v="42858.8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230.09"/>
    <x v="1"/>
    <s v="plays"/>
    <x v="3138"/>
    <n v="42828.64591435185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141.75"/>
    <x v="1"/>
    <s v="plays"/>
    <x v="3139"/>
    <n v="42819.1895833333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56.34"/>
    <x v="1"/>
    <s v="plays"/>
    <x v="3140"/>
    <n v="42832.677118055552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73.34"/>
    <x v="1"/>
    <s v="plays"/>
    <x v="3141"/>
    <n v="42841.833333333328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85.34"/>
    <x v="1"/>
    <s v="plays"/>
    <x v="3142"/>
    <n v="42813.471516203703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61.5"/>
    <x v="1"/>
    <s v="plays"/>
    <x v="3143"/>
    <n v="42834.3582870370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93.02"/>
    <x v="1"/>
    <s v="plays"/>
    <x v="3144"/>
    <n v="42813.2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50.29"/>
    <x v="1"/>
    <s v="plays"/>
    <x v="3145"/>
    <n v="42821.999236111107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106.43"/>
    <x v="1"/>
    <s v="plays"/>
    <x v="3146"/>
    <n v="42841.64081018518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51.72"/>
    <x v="1"/>
    <s v="plays"/>
    <x v="3147"/>
    <n v="41950.011053240742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36.61"/>
    <x v="1"/>
    <s v="plays"/>
    <x v="3148"/>
    <n v="41913.16666666666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42.52"/>
    <x v="1"/>
    <s v="plays"/>
    <x v="3149"/>
    <n v="41250.08333333333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62.71"/>
    <x v="1"/>
    <s v="plays"/>
    <x v="3150"/>
    <n v="40568.16666666666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89.96"/>
    <x v="1"/>
    <s v="plays"/>
    <x v="3151"/>
    <n v="41892.8399768518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28.92"/>
    <x v="1"/>
    <s v="plays"/>
    <x v="3152"/>
    <n v="41580.867673611108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138.80000000000001"/>
    <x v="1"/>
    <s v="plays"/>
    <x v="3153"/>
    <n v="40664.20763888888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1.3"/>
    <x v="1"/>
    <s v="plays"/>
    <x v="3154"/>
    <n v="41000.83400462962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80.2"/>
    <x v="1"/>
    <s v="plays"/>
    <x v="3155"/>
    <n v="41263.4991319444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32.1"/>
    <x v="1"/>
    <s v="plays"/>
    <x v="3156"/>
    <n v="41061.95305555555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200.89"/>
    <x v="1"/>
    <s v="plays"/>
    <x v="3157"/>
    <n v="41839.208333333336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108.01"/>
    <x v="1"/>
    <s v="plays"/>
    <x v="3158"/>
    <n v="41477.839722222219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95.7"/>
    <x v="1"/>
    <s v="plays"/>
    <x v="3159"/>
    <n v="40926.95833333333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49.88"/>
    <x v="1"/>
    <s v="plays"/>
    <x v="3160"/>
    <n v="41864.20763888888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110.47"/>
    <x v="1"/>
    <s v="plays"/>
    <x v="3161"/>
    <n v="41927.536134259259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134.91"/>
    <x v="1"/>
    <s v="plays"/>
    <x v="3162"/>
    <n v="41827.08333333333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106.62"/>
    <x v="1"/>
    <s v="plays"/>
    <x v="3163"/>
    <n v="41805.75376157407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145.04"/>
    <x v="1"/>
    <s v="plays"/>
    <x v="3164"/>
    <n v="41799.80572916667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114.59"/>
    <x v="1"/>
    <s v="plays"/>
    <x v="3165"/>
    <n v="40666.16597222222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105.32"/>
    <x v="1"/>
    <s v="plays"/>
    <x v="3166"/>
    <n v="41969.33263888888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70.92"/>
    <x v="1"/>
    <s v="plays"/>
    <x v="3167"/>
    <n v="41853.17570601851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147.16999999999999"/>
    <x v="1"/>
    <s v="plays"/>
    <x v="3168"/>
    <n v="41803.916666666664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60.47"/>
    <x v="1"/>
    <s v="plays"/>
    <x v="3169"/>
    <n v="41621.20763888888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156.05000000000001"/>
    <x v="1"/>
    <s v="plays"/>
    <x v="3170"/>
    <n v="41822.16666666666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3.17"/>
    <x v="1"/>
    <s v="plays"/>
    <x v="3171"/>
    <n v="42496.60831018518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104.82"/>
    <x v="1"/>
    <s v="plays"/>
    <x v="3172"/>
    <n v="40953.72995370370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97.36"/>
    <x v="1"/>
    <s v="plays"/>
    <x v="3173"/>
    <n v="41908.878379629627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203.63"/>
    <x v="1"/>
    <s v="plays"/>
    <x v="3174"/>
    <n v="41876.86467592592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188.31"/>
    <x v="1"/>
    <s v="plays"/>
    <x v="3175"/>
    <n v="40591.88688657407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146.65"/>
    <x v="1"/>
    <s v="plays"/>
    <x v="3176"/>
    <n v="41504.62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109.19"/>
    <x v="1"/>
    <s v="plays"/>
    <x v="3177"/>
    <n v="41811.66677083333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59.25"/>
    <x v="1"/>
    <s v="plays"/>
    <x v="3178"/>
    <n v="41836.60503472221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97.9"/>
    <x v="1"/>
    <s v="plays"/>
    <x v="3179"/>
    <n v="41400.702210648145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70"/>
    <x v="1"/>
    <s v="plays"/>
    <x v="3180"/>
    <n v="41810.412604166668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72.87"/>
    <x v="1"/>
    <s v="plays"/>
    <x v="3181"/>
    <n v="41805.66666666666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146.35"/>
    <x v="1"/>
    <s v="plays"/>
    <x v="3182"/>
    <n v="40939.70833333333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67.91"/>
    <x v="1"/>
    <s v="plays"/>
    <x v="3183"/>
    <n v="41509.7947800925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69.85"/>
    <x v="1"/>
    <s v="plays"/>
    <x v="3184"/>
    <n v="41821.993414351848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58.41"/>
    <x v="1"/>
    <s v="plays"/>
    <x v="3185"/>
    <n v="41836.97732638889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119.99"/>
    <x v="1"/>
    <s v="plays"/>
    <x v="3186"/>
    <n v="41898.87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99.86"/>
    <x v="1"/>
    <s v="plays"/>
    <x v="3187"/>
    <n v="41855.66635416666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90.58"/>
    <x v="1"/>
    <s v="musical"/>
    <x v="3188"/>
    <n v="42165.41553240740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117.77"/>
    <x v="1"/>
    <s v="musical"/>
    <x v="3189"/>
    <n v="42148.346435185187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86.55"/>
    <x v="1"/>
    <s v="musical"/>
    <x v="3190"/>
    <n v="42713.19299768518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71.900000000000006"/>
    <x v="1"/>
    <s v="musical"/>
    <x v="3191"/>
    <n v="42598.755428240736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9.82"/>
    <x v="1"/>
    <s v="musical"/>
    <x v="3192"/>
    <n v="42063.91666666667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44.91"/>
    <x v="1"/>
    <s v="musical"/>
    <x v="3193"/>
    <n v="42055.96824074073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40.76"/>
    <x v="1"/>
    <s v="musical"/>
    <x v="3194"/>
    <n v="42212.062476851846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103.52"/>
    <x v="1"/>
    <s v="musical"/>
    <x v="3195"/>
    <n v="42047.59423611110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125.45"/>
    <x v="1"/>
    <s v="musical"/>
    <x v="3196"/>
    <n v="42217.583333333328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46.61"/>
    <x v="1"/>
    <s v="musical"/>
    <x v="3197"/>
    <n v="42039.493263888886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79.400000000000006"/>
    <x v="1"/>
    <s v="musical"/>
    <x v="3198"/>
    <n v="42051.42450231481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86.14"/>
    <x v="1"/>
    <s v="musical"/>
    <x v="3199"/>
    <n v="41888.875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93.05"/>
    <x v="1"/>
    <s v="musical"/>
    <x v="3200"/>
    <n v="42490.23194444444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84.02"/>
    <x v="1"/>
    <s v="musical"/>
    <x v="3201"/>
    <n v="41882.767094907409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39.83000000000001"/>
    <x v="1"/>
    <s v="musical"/>
    <x v="3202"/>
    <n v="42352.249305555553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109.82"/>
    <x v="1"/>
    <s v="musical"/>
    <x v="3203"/>
    <n v="42272.9886805555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139.53"/>
    <x v="1"/>
    <s v="musical"/>
    <x v="3204"/>
    <n v="42202.67638888888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347.85"/>
    <x v="1"/>
    <s v="musical"/>
    <x v="3205"/>
    <n v="42125.374675925923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68.239999999999995"/>
    <x v="1"/>
    <s v="musical"/>
    <x v="3206"/>
    <n v="42266.27605324074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239.94"/>
    <x v="1"/>
    <s v="musical"/>
    <x v="3207"/>
    <n v="42117.23619212962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287.31"/>
    <x v="1"/>
    <s v="plays"/>
    <x v="3208"/>
    <n v="41848.60505787037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86.85"/>
    <x v="1"/>
    <s v="plays"/>
    <x v="3209"/>
    <n v="41810.95833333333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81.849999999999994"/>
    <x v="1"/>
    <s v="plays"/>
    <x v="3210"/>
    <n v="41061.16597222222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42.87"/>
    <x v="1"/>
    <s v="plays"/>
    <x v="3211"/>
    <n v="41866.08333333333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709.42"/>
    <x v="1"/>
    <s v="plays"/>
    <x v="3212"/>
    <n v="41859.795729166668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61.26"/>
    <x v="1"/>
    <s v="plays"/>
    <x v="3213"/>
    <n v="42211.76341435185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41.78"/>
    <x v="1"/>
    <s v="plays"/>
    <x v="3214"/>
    <n v="42374.99652777778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89.89"/>
    <x v="1"/>
    <s v="plays"/>
    <x v="3215"/>
    <n v="42257.16597222222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45.05"/>
    <x v="1"/>
    <s v="plays"/>
    <x v="3216"/>
    <n v="42196.604166666672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42.86"/>
    <x v="1"/>
    <s v="plays"/>
    <x v="3217"/>
    <n v="42678.54611111110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54.08"/>
    <x v="1"/>
    <s v="plays"/>
    <x v="3218"/>
    <n v="4200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03.22"/>
    <x v="1"/>
    <s v="plays"/>
    <x v="3219"/>
    <n v="42085.94151620370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40.4"/>
    <x v="1"/>
    <s v="plays"/>
    <x v="3220"/>
    <n v="42806.87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116.86"/>
    <x v="1"/>
    <s v="plays"/>
    <x v="3221"/>
    <n v="42190.69679398147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115.51"/>
    <x v="1"/>
    <s v="plays"/>
    <x v="3222"/>
    <n v="42301.89513888888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104.31"/>
    <x v="1"/>
    <s v="plays"/>
    <x v="3223"/>
    <n v="42236.83537037037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69.77"/>
    <x v="1"/>
    <s v="plays"/>
    <x v="3224"/>
    <n v="42745.20833333332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43.02"/>
    <x v="1"/>
    <s v="plays"/>
    <x v="3225"/>
    <n v="42524.87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8.54"/>
    <x v="1"/>
    <s v="plays"/>
    <x v="3226"/>
    <n v="42307.58347222222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111.8"/>
    <x v="1"/>
    <s v="plays"/>
    <x v="3227"/>
    <n v="42752.882361111115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46.23"/>
    <x v="1"/>
    <s v="plays"/>
    <x v="3228"/>
    <n v="42355.207638888889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44.69"/>
    <x v="1"/>
    <s v="plays"/>
    <x v="3229"/>
    <n v="41963.33331018518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88.85"/>
    <x v="1"/>
    <s v="plays"/>
    <x v="3230"/>
    <n v="41913.16597222222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81.75"/>
    <x v="1"/>
    <s v="plays"/>
    <x v="3231"/>
    <n v="42476.94383101852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71.430000000000007"/>
    <x v="1"/>
    <s v="plays"/>
    <x v="3232"/>
    <n v="42494.165972222225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104.26"/>
    <x v="1"/>
    <s v="plays"/>
    <x v="3233"/>
    <n v="42796.80503472222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90.62"/>
    <x v="1"/>
    <s v="plays"/>
    <x v="3234"/>
    <n v="42767.9798611111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157.33000000000001"/>
    <x v="1"/>
    <s v="plays"/>
    <x v="3235"/>
    <n v="42552.34781249999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05.18"/>
    <x v="1"/>
    <s v="plays"/>
    <x v="3236"/>
    <n v="42732.917048611111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58.72"/>
    <x v="1"/>
    <s v="plays"/>
    <x v="3237"/>
    <n v="42276.16597222222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81.63"/>
    <x v="1"/>
    <s v="plays"/>
    <x v="3238"/>
    <n v="42186.51039351851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6.46"/>
    <x v="1"/>
    <s v="plays"/>
    <x v="3239"/>
    <n v="42302.99930555555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140.1"/>
    <x v="1"/>
    <s v="plays"/>
    <x v="3240"/>
    <n v="42782.95833333332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224.85"/>
    <x v="1"/>
    <s v="plays"/>
    <x v="3241"/>
    <n v="41926.29097222222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181.13"/>
    <x v="1"/>
    <s v="plays"/>
    <x v="3242"/>
    <n v="41901.75569444444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711.04"/>
    <x v="1"/>
    <s v="plays"/>
    <x v="3243"/>
    <n v="42286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65.88"/>
    <x v="1"/>
    <s v="plays"/>
    <x v="3244"/>
    <n v="42705.73590277777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75.19"/>
    <x v="1"/>
    <s v="plays"/>
    <x v="3245"/>
    <n v="42167.083333333328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133.13999999999999"/>
    <x v="1"/>
    <s v="plays"/>
    <x v="3246"/>
    <n v="42259.16597222222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55.2"/>
    <x v="1"/>
    <s v="plays"/>
    <x v="3247"/>
    <n v="42197.43416666666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86.16"/>
    <x v="1"/>
    <s v="plays"/>
    <x v="3248"/>
    <n v="42098.84672453704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92.32"/>
    <x v="1"/>
    <s v="plays"/>
    <x v="3249"/>
    <n v="42175.746689814812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60.16"/>
    <x v="1"/>
    <s v="plays"/>
    <x v="3250"/>
    <n v="41948.783842592595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45.6"/>
    <x v="1"/>
    <s v="plays"/>
    <x v="3251"/>
    <n v="42176.73108796296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183.29"/>
    <x v="1"/>
    <s v="plays"/>
    <x v="3252"/>
    <n v="42620.472685185188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25.79"/>
    <x v="1"/>
    <s v="plays"/>
    <x v="3253"/>
    <n v="42621.1562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57.65"/>
    <x v="1"/>
    <s v="plays"/>
    <x v="3254"/>
    <n v="42089.04408564814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78.66"/>
    <x v="1"/>
    <s v="plays"/>
    <x v="3255"/>
    <n v="41919.76822916666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91.48"/>
    <x v="1"/>
    <s v="plays"/>
    <x v="3256"/>
    <n v="42166.16597222222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68.099999999999994"/>
    <x v="1"/>
    <s v="plays"/>
    <x v="3257"/>
    <n v="42788.559629629628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48.09"/>
    <x v="1"/>
    <s v="plays"/>
    <x v="3258"/>
    <n v="42012.88728009258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02.42"/>
    <x v="1"/>
    <s v="plays"/>
    <x v="3259"/>
    <n v="42644.16597222222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216.75"/>
    <x v="1"/>
    <s v="plays"/>
    <x v="3260"/>
    <n v="42338.714328703703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110.07"/>
    <x v="1"/>
    <s v="plays"/>
    <x v="3261"/>
    <n v="42201.725416666668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4.83"/>
    <x v="1"/>
    <s v="plays"/>
    <x v="3262"/>
    <n v="41995.16666666667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50.17"/>
    <x v="1"/>
    <s v="plays"/>
    <x v="3263"/>
    <n v="42307.87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35.83"/>
    <x v="1"/>
    <s v="plays"/>
    <x v="3264"/>
    <n v="42032.91666666667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11.77"/>
    <x v="1"/>
    <s v="plays"/>
    <x v="3265"/>
    <n v="42341.70833333332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0.78"/>
    <x v="1"/>
    <s v="plays"/>
    <x v="3266"/>
    <n v="42167.87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3"/>
    <x v="1"/>
    <s v="plays"/>
    <x v="3267"/>
    <n v="42202.75763888888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16.63"/>
    <x v="1"/>
    <s v="plays"/>
    <x v="3268"/>
    <n v="42606.9042592592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0"/>
    <x v="1"/>
    <s v="plays"/>
    <x v="3269"/>
    <n v="42171.45833333332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52"/>
    <x v="1"/>
    <s v="plays"/>
    <x v="3270"/>
    <n v="42197.53315972222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0"/>
    <x v="1"/>
    <s v="plays"/>
    <x v="3271"/>
    <n v="41945.478877314818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4.8"/>
    <x v="1"/>
    <s v="plays"/>
    <x v="3272"/>
    <n v="42314.541770833333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51.88"/>
    <x v="1"/>
    <s v="plays"/>
    <x v="3273"/>
    <n v="42627.79166666667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71.25"/>
    <x v="1"/>
    <s v="plays"/>
    <x v="3274"/>
    <n v="42444.87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0"/>
    <x v="1"/>
    <s v="plays"/>
    <x v="3275"/>
    <n v="42044.18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62.5"/>
    <x v="1"/>
    <s v="plays"/>
    <x v="3276"/>
    <n v="42461.16597222222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1"/>
    <x v="1"/>
    <s v="plays"/>
    <x v="3277"/>
    <n v="41961.72460648148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0"/>
    <x v="1"/>
    <s v="plays"/>
    <x v="3278"/>
    <n v="42154.84841435185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0"/>
    <x v="1"/>
    <s v="plays"/>
    <x v="3279"/>
    <n v="42461.0608680555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170.55"/>
    <x v="1"/>
    <s v="plays"/>
    <x v="3280"/>
    <n v="42156.20833333332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0"/>
    <x v="1"/>
    <s v="plays"/>
    <x v="3281"/>
    <n v="42249.01973379629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5"/>
    <x v="1"/>
    <s v="plays"/>
    <x v="3282"/>
    <n v="42489.1943055555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0"/>
    <x v="1"/>
    <s v="plays"/>
    <x v="3283"/>
    <n v="42410.8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393.59"/>
    <x v="1"/>
    <s v="plays"/>
    <x v="3284"/>
    <n v="42398.24930555555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5"/>
    <x v="1"/>
    <s v="plays"/>
    <x v="3285"/>
    <n v="42794.20833333332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50"/>
    <x v="1"/>
    <s v="plays"/>
    <x v="3286"/>
    <n v="42597.84006944444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1"/>
    <x v="1"/>
    <s v="plays"/>
    <x v="3287"/>
    <n v="42336.75032407407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7.88"/>
    <x v="1"/>
    <s v="plays"/>
    <x v="3288"/>
    <n v="42541.95833333332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5"/>
    <x v="1"/>
    <s v="plays"/>
    <x v="3289"/>
    <n v="42786.36807870370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20.5"/>
    <x v="1"/>
    <s v="plays"/>
    <x v="3290"/>
    <n v="42805.5149421296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9"/>
    <x v="1"/>
    <s v="plays"/>
    <x v="3291"/>
    <n v="42264.165972222225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56.57"/>
    <x v="1"/>
    <s v="plays"/>
    <x v="3292"/>
    <n v="42342.81189814815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0"/>
    <x v="1"/>
    <s v="plays"/>
    <x v="3293"/>
    <n v="42798.42537037037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40"/>
    <x v="1"/>
    <s v="plays"/>
    <x v="3294"/>
    <n v="42171.54113425925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13"/>
    <x v="1"/>
    <s v="plays"/>
    <x v="3295"/>
    <n v="42639.44246527778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16.399999999999999"/>
    <x v="1"/>
    <s v="plays"/>
    <x v="3296"/>
    <n v="42330.91666666667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22.5"/>
    <x v="1"/>
    <s v="plays"/>
    <x v="3297"/>
    <n v="42212.9576388888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20.329999999999998"/>
    <x v="1"/>
    <s v="plays"/>
    <x v="3298"/>
    <n v="4226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0"/>
    <x v="1"/>
    <s v="plays"/>
    <x v="3299"/>
    <n v="42291.917395833334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16.760000000000002"/>
    <x v="1"/>
    <s v="plays"/>
    <x v="3300"/>
    <n v="42123.74377314814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25"/>
    <x v="1"/>
    <s v="plays"/>
    <x v="3301"/>
    <n v="42583.290972222225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2.5"/>
    <x v="1"/>
    <s v="plays"/>
    <x v="3302"/>
    <n v="42711.35157407407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0"/>
    <x v="1"/>
    <s v="plays"/>
    <x v="3303"/>
    <n v="42091.60976851852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0"/>
    <x v="1"/>
    <s v="plays"/>
    <x v="3304"/>
    <n v="42726.62444444444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113.64"/>
    <x v="1"/>
    <s v="plays"/>
    <x v="3305"/>
    <n v="42216.85587962962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1"/>
    <x v="1"/>
    <s v="plays"/>
    <x v="3306"/>
    <n v="42531.12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17.25"/>
    <x v="1"/>
    <s v="plays"/>
    <x v="3307"/>
    <n v="42505.05716435184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15.2"/>
    <x v="1"/>
    <s v="plays"/>
    <x v="3308"/>
    <n v="42473.87690972222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10.64"/>
    <x v="1"/>
    <s v="plays"/>
    <x v="3309"/>
    <n v="42659.650208333333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0"/>
    <x v="1"/>
    <s v="plays"/>
    <x v="3310"/>
    <n v="42283.92853009259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0"/>
    <x v="1"/>
    <s v="plays"/>
    <x v="3311"/>
    <n v="42294.2917824074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25.5"/>
    <x v="1"/>
    <s v="plays"/>
    <x v="3312"/>
    <n v="42685.91666666667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38.479999999999997"/>
    <x v="1"/>
    <s v="plays"/>
    <x v="3313"/>
    <n v="42396.04166666667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8.2"/>
    <x v="1"/>
    <s v="plays"/>
    <x v="3314"/>
    <n v="42132.83680555555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61.5"/>
    <x v="1"/>
    <s v="plays"/>
    <x v="3315"/>
    <n v="42496.30371527778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1"/>
    <x v="1"/>
    <s v="plays"/>
    <x v="3316"/>
    <n v="41859.57916666667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0"/>
    <x v="1"/>
    <s v="plays"/>
    <x v="3317"/>
    <n v="42529.03962962962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39.57"/>
    <x v="1"/>
    <s v="plays"/>
    <x v="3318"/>
    <n v="42471.10416666667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0"/>
    <x v="1"/>
    <s v="plays"/>
    <x v="3319"/>
    <n v="42035.58548611111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0"/>
    <x v="1"/>
    <s v="plays"/>
    <x v="3320"/>
    <n v="42543.04579861111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88.8"/>
    <x v="1"/>
    <s v="plays"/>
    <x v="3321"/>
    <n v="41928.1659722222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55.46"/>
    <x v="1"/>
    <s v="plays"/>
    <x v="3322"/>
    <n v="42543.16319444444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87.14"/>
    <x v="1"/>
    <s v="plays"/>
    <x v="3323"/>
    <n v="42638.3658333333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0"/>
    <x v="1"/>
    <s v="plays"/>
    <x v="3324"/>
    <n v="42526.5832175925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51.22"/>
    <x v="1"/>
    <s v="plays"/>
    <x v="3325"/>
    <n v="42099.743946759263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3.55"/>
    <x v="1"/>
    <s v="plays"/>
    <x v="3326"/>
    <n v="42071.6725115740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66.52"/>
    <x v="1"/>
    <s v="plays"/>
    <x v="3327"/>
    <n v="42498.37460648147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50"/>
    <x v="1"/>
    <s v="plays"/>
    <x v="3328"/>
    <n v="41825.04166666666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0"/>
    <x v="1"/>
    <s v="plays"/>
    <x v="3329"/>
    <n v="41847.95833333333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0"/>
    <x v="1"/>
    <s v="plays"/>
    <x v="3330"/>
    <n v="42095.8456944444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71.67"/>
    <x v="1"/>
    <s v="plays"/>
    <x v="3331"/>
    <n v="42283.69775462962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0"/>
    <x v="1"/>
    <s v="plays"/>
    <x v="3332"/>
    <n v="41839.8603009259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0"/>
    <x v="1"/>
    <s v="plays"/>
    <x v="3333"/>
    <n v="42170.67685185185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0"/>
    <x v="1"/>
    <s v="plays"/>
    <x v="3334"/>
    <n v="42215.52108796295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0"/>
    <x v="1"/>
    <s v="plays"/>
    <x v="3335"/>
    <n v="41854.95833333333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10.33"/>
    <x v="1"/>
    <s v="plays"/>
    <x v="3336"/>
    <n v="42465.3570138888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0"/>
    <x v="1"/>
    <s v="plays"/>
    <x v="3337"/>
    <n v="41922.875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"/>
    <x v="1"/>
    <s v="plays"/>
    <x v="3338"/>
    <n v="42790.574999999997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0"/>
    <x v="1"/>
    <s v="plays"/>
    <x v="3339"/>
    <n v="42579.665717592594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36.09"/>
    <x v="1"/>
    <s v="plays"/>
    <x v="3340"/>
    <n v="42710.974004629628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73.459999999999994"/>
    <x v="1"/>
    <s v="plays"/>
    <x v="3341"/>
    <n v="42533.708333333328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53.75"/>
    <x v="1"/>
    <s v="plays"/>
    <x v="3342"/>
    <n v="42095.20763888888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0"/>
    <x v="1"/>
    <s v="plays"/>
    <x v="3343"/>
    <n v="42473.554166666669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57.5"/>
    <x v="1"/>
    <s v="plays"/>
    <x v="3344"/>
    <n v="41881.20015046295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12.67"/>
    <x v="1"/>
    <s v="plays"/>
    <x v="3345"/>
    <n v="42112.02569444444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67"/>
    <x v="1"/>
    <s v="plays"/>
    <x v="3346"/>
    <n v="42061.02442129630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3.71"/>
    <x v="1"/>
    <s v="plays"/>
    <x v="3347"/>
    <n v="42498.875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250"/>
    <x v="1"/>
    <s v="plays"/>
    <x v="3348"/>
    <n v="42490.165972222225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64"/>
    <x v="1"/>
    <s v="plays"/>
    <x v="3349"/>
    <n v="42534.70833333332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133.33000000000001"/>
    <x v="1"/>
    <s v="plays"/>
    <x v="3350"/>
    <n v="42337.958333333328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10"/>
    <x v="1"/>
    <s v="plays"/>
    <x v="3351"/>
    <n v="41843.45833333333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0"/>
    <x v="1"/>
    <s v="plays"/>
    <x v="3352"/>
    <n v="42552.95833333332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0"/>
    <x v="1"/>
    <s v="plays"/>
    <x v="3353"/>
    <n v="42492.958333333328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.5"/>
    <x v="1"/>
    <s v="plays"/>
    <x v="3354"/>
    <n v="42306.16736111111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02.38"/>
    <x v="1"/>
    <s v="plays"/>
    <x v="3355"/>
    <n v="42500.47013888889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16.670000000000002"/>
    <x v="1"/>
    <s v="plays"/>
    <x v="3356"/>
    <n v="42566.81564814814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725.03"/>
    <x v="1"/>
    <s v="plays"/>
    <x v="3357"/>
    <n v="41852.41793981481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0"/>
    <x v="1"/>
    <s v="plays"/>
    <x v="3358"/>
    <n v="41962.35276620370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68.33"/>
    <x v="1"/>
    <s v="plays"/>
    <x v="3359"/>
    <n v="42791.057106481487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0"/>
    <x v="1"/>
    <s v="plays"/>
    <x v="3360"/>
    <n v="42718.66597222222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39.229999999999997"/>
    <x v="1"/>
    <s v="plays"/>
    <x v="3361"/>
    <n v="41883.66597222222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150.15"/>
    <x v="1"/>
    <s v="plays"/>
    <x v="3362"/>
    <n v="42070.20486111110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93.43"/>
    <x v="1"/>
    <s v="plays"/>
    <x v="3363"/>
    <n v="41870.66666666666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110.97"/>
    <x v="1"/>
    <s v="plays"/>
    <x v="3364"/>
    <n v="42444.875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71.790000000000006"/>
    <x v="1"/>
    <s v="plays"/>
    <x v="3365"/>
    <n v="42351.10175925926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29.26"/>
    <x v="1"/>
    <s v="plays"/>
    <x v="3366"/>
    <n v="42137.06755787036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1000"/>
    <x v="1"/>
    <s v="plays"/>
    <x v="3367"/>
    <n v="42217.933958333335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74.349999999999994"/>
    <x v="1"/>
    <s v="plays"/>
    <x v="3368"/>
    <n v="42005.20833333332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63.83"/>
    <x v="1"/>
    <s v="plays"/>
    <x v="3369"/>
    <n v="42750.041435185187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44.33"/>
    <x v="1"/>
    <s v="plays"/>
    <x v="3370"/>
    <n v="42721.333333333328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86.94"/>
    <x v="1"/>
    <s v="plays"/>
    <x v="3371"/>
    <n v="42340.874594907407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126.55"/>
    <x v="1"/>
    <s v="plays"/>
    <x v="3372"/>
    <n v="41876.20763888888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129.03"/>
    <x v="1"/>
    <s v="plays"/>
    <x v="3373"/>
    <n v="42203.666666666672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239999999999995"/>
    <x v="1"/>
    <s v="plays"/>
    <x v="3374"/>
    <n v="42305.731666666667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17.88"/>
    <x v="1"/>
    <s v="plays"/>
    <x v="3375"/>
    <n v="41777.610798611109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327.08"/>
    <x v="1"/>
    <s v="plays"/>
    <x v="3376"/>
    <n v="42119.659652777773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34.75"/>
    <x v="1"/>
    <s v="plays"/>
    <x v="3377"/>
    <n v="42083.705555555556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100.06"/>
    <x v="1"/>
    <s v="plays"/>
    <x v="3378"/>
    <n v="41882.54722222222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40.85"/>
    <x v="1"/>
    <s v="plays"/>
    <x v="3379"/>
    <n v="42242.95833333332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252.02"/>
    <x v="1"/>
    <s v="plays"/>
    <x v="3380"/>
    <n v="41972.9951157407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25.16"/>
    <x v="1"/>
    <s v="plays"/>
    <x v="3381"/>
    <n v="42074.14332175925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1"/>
    <x v="1"/>
    <s v="plays"/>
    <x v="3382"/>
    <n v="42583.95763888888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25"/>
    <x v="1"/>
    <s v="plays"/>
    <x v="3383"/>
    <n v="42544.78263888889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1"/>
    <x v="1"/>
    <s v="plays"/>
    <x v="3384"/>
    <n v="42329.12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35"/>
    <x v="1"/>
    <s v="plays"/>
    <x v="3385"/>
    <n v="41983.86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3"/>
    <x v="1"/>
    <s v="plays"/>
    <x v="3386"/>
    <n v="41976.64474537037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402.71"/>
    <x v="1"/>
    <s v="plays"/>
    <x v="3387"/>
    <n v="41987.76259259259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26"/>
    <x v="1"/>
    <s v="plays"/>
    <x v="3388"/>
    <n v="42173.46112268518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0"/>
    <x v="1"/>
    <s v="plays"/>
    <x v="3389"/>
    <n v="42524.56344907407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9"/>
    <x v="1"/>
    <s v="plays"/>
    <x v="3390"/>
    <n v="41830.77482638888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8.5"/>
    <x v="1"/>
    <s v="plays"/>
    <x v="3391"/>
    <n v="41859.936111111114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8.75"/>
    <x v="1"/>
    <s v="plays"/>
    <x v="3392"/>
    <n v="42496.84554398148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135.04"/>
    <x v="1"/>
    <s v="plays"/>
    <x v="3393"/>
    <n v="41949.03194444444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0"/>
    <x v="1"/>
    <s v="plays"/>
    <x v="3394"/>
    <n v="41847.5954282407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0.5"/>
    <x v="1"/>
    <s v="plays"/>
    <x v="3395"/>
    <n v="42154.75694444444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64.36"/>
    <x v="1"/>
    <s v="plays"/>
    <x v="3396"/>
    <n v="41791.16597222222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0"/>
    <x v="1"/>
    <s v="plays"/>
    <x v="3397"/>
    <n v="42418.91666666667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200"/>
    <x v="1"/>
    <s v="plays"/>
    <x v="3398"/>
    <n v="41964.70833333332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68.3"/>
    <x v="1"/>
    <s v="plays"/>
    <x v="3399"/>
    <n v="42056.92042824074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0"/>
    <x v="1"/>
    <s v="plays"/>
    <x v="3400"/>
    <n v="41879.95386574073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50"/>
    <x v="1"/>
    <s v="plays"/>
    <x v="3401"/>
    <n v="42223.72391203703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4"/>
    <x v="1"/>
    <s v="plays"/>
    <x v="3402"/>
    <n v="42320.1048611111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27.5"/>
    <x v="1"/>
    <s v="plays"/>
    <x v="3403"/>
    <n v="42180.46208333333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0"/>
    <x v="1"/>
    <s v="plays"/>
    <x v="3404"/>
    <n v="42172.50349537037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34"/>
    <x v="1"/>
    <s v="plays"/>
    <x v="3405"/>
    <n v="42430.999305555553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"/>
    <x v="1"/>
    <s v="plays"/>
    <x v="3406"/>
    <n v="41836.492777777778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0"/>
    <x v="1"/>
    <s v="plays"/>
    <x v="3407"/>
    <n v="41826.422326388885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1"/>
    <x v="1"/>
    <s v="plays"/>
    <x v="3408"/>
    <n v="41838.991944444446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0"/>
    <x v="1"/>
    <s v="plays"/>
    <x v="3409"/>
    <n v="42582.873611111107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49"/>
    <x v="1"/>
    <s v="plays"/>
    <x v="3410"/>
    <n v="42527.29166666667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20"/>
    <x v="1"/>
    <s v="plays"/>
    <x v="3411"/>
    <n v="42285.02282407406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42"/>
    <x v="1"/>
    <s v="plays"/>
    <x v="3412"/>
    <n v="41909.95905092592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53"/>
    <x v="1"/>
    <s v="plays"/>
    <x v="3413"/>
    <n v="42063.20763888888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0"/>
    <x v="1"/>
    <s v="plays"/>
    <x v="3414"/>
    <n v="42705.33263888888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38.44"/>
    <x v="1"/>
    <s v="plays"/>
    <x v="3415"/>
    <n v="42477.97916666667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20"/>
    <x v="1"/>
    <s v="plays"/>
    <x v="3416"/>
    <n v="42117.770833333328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64.75"/>
    <x v="1"/>
    <s v="plays"/>
    <x v="3417"/>
    <n v="41938.02986111111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1"/>
    <x v="1"/>
    <s v="plays"/>
    <x v="3418"/>
    <n v="41782.8345717592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10"/>
    <x v="1"/>
    <s v="plays"/>
    <x v="3419"/>
    <n v="42466.89583333332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"/>
    <x v="1"/>
    <s v="plays"/>
    <x v="3420"/>
    <n v="4241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35"/>
    <x v="1"/>
    <s v="plays"/>
    <x v="3421"/>
    <n v="42067.79123842592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1"/>
    <x v="1"/>
    <s v="plays"/>
    <x v="3422"/>
    <n v="4235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0"/>
    <x v="1"/>
    <s v="plays"/>
    <x v="3423"/>
    <n v="42118.91135416666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0"/>
    <x v="1"/>
    <s v="plays"/>
    <x v="3424"/>
    <n v="42040.29097222222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1"/>
    <x v="1"/>
    <s v="plays"/>
    <x v="3425"/>
    <n v="41916.61731481481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5"/>
    <x v="1"/>
    <s v="plays"/>
    <x v="3426"/>
    <n v="41903.0833333333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0"/>
    <x v="1"/>
    <s v="plays"/>
    <x v="3427"/>
    <n v="41822.64527777777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14"/>
    <x v="1"/>
    <s v="plays"/>
    <x v="3428"/>
    <n v="42063.7083333333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389.29"/>
    <x v="1"/>
    <s v="plays"/>
    <x v="3429"/>
    <n v="42676.02153935185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150.5"/>
    <x v="1"/>
    <s v="plays"/>
    <x v="3430"/>
    <n v="41850.9456134259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1"/>
    <x v="1"/>
    <s v="plays"/>
    <x v="3431"/>
    <n v="41869.730937500004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24.78"/>
    <x v="1"/>
    <s v="plays"/>
    <x v="3432"/>
    <n v="42405.91666666667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30.5"/>
    <x v="1"/>
    <s v="plays"/>
    <x v="3433"/>
    <n v="41807.12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250"/>
    <x v="1"/>
    <s v="plays"/>
    <x v="3434"/>
    <n v="41830.38042824074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16.43"/>
    <x v="1"/>
    <s v="plays"/>
    <x v="3435"/>
    <n v="42589.12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3"/>
    <x v="1"/>
    <s v="plays"/>
    <x v="3436"/>
    <n v="41872.68611111111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53.25"/>
    <x v="1"/>
    <s v="plays"/>
    <x v="3437"/>
    <n v="42235.710879629631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3"/>
    <x v="1"/>
    <s v="plays"/>
    <x v="3438"/>
    <n v="42126.875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10"/>
    <x v="1"/>
    <s v="plays"/>
    <x v="3439"/>
    <n v="42388.20763888888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121.43"/>
    <x v="1"/>
    <s v="plays"/>
    <x v="3440"/>
    <n v="41831.67708333333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15.5"/>
    <x v="1"/>
    <s v="plays"/>
    <x v="3441"/>
    <n v="42321.845138888893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100"/>
    <x v="1"/>
    <s v="plays"/>
    <x v="3442"/>
    <n v="42154.84111111110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23.33"/>
    <x v="1"/>
    <s v="plays"/>
    <x v="3443"/>
    <n v="41891.52483796296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0"/>
    <x v="1"/>
    <s v="plays"/>
    <x v="3444"/>
    <n v="42529.58263888888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45.39"/>
    <x v="1"/>
    <s v="plays"/>
    <x v="3445"/>
    <n v="42300.53050925926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0"/>
    <x v="1"/>
    <s v="plays"/>
    <x v="3446"/>
    <n v="42040.51388888889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16.38"/>
    <x v="1"/>
    <s v="plays"/>
    <x v="3447"/>
    <n v="42447.84736111111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10"/>
    <x v="1"/>
    <s v="plays"/>
    <x v="3448"/>
    <n v="41990.1190856481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0"/>
    <x v="1"/>
    <s v="plays"/>
    <x v="3449"/>
    <n v="42560.16666666667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292.2"/>
    <x v="1"/>
    <s v="plays"/>
    <x v="3450"/>
    <n v="42096.66285879629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5"/>
    <x v="1"/>
    <s v="plays"/>
    <x v="3451"/>
    <n v="42115.72369212962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0"/>
    <x v="1"/>
    <s v="plays"/>
    <x v="3452"/>
    <n v="41843.165972222225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0"/>
    <x v="1"/>
    <s v="plays"/>
    <x v="3453"/>
    <n v="42595.978657407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0"/>
    <x v="1"/>
    <s v="plays"/>
    <x v="3454"/>
    <n v="41851.69859953703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05.93"/>
    <x v="1"/>
    <s v="plays"/>
    <x v="3455"/>
    <n v="42656.750312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0"/>
    <x v="1"/>
    <s v="plays"/>
    <x v="3456"/>
    <n v="41852.290972222225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0"/>
    <x v="1"/>
    <s v="plays"/>
    <x v="3457"/>
    <n v="42047.24930555555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0"/>
    <x v="1"/>
    <s v="plays"/>
    <x v="3458"/>
    <n v="42038.18541666666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20"/>
    <x v="1"/>
    <s v="plays"/>
    <x v="3459"/>
    <n v="42510.4798611111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0"/>
    <x v="1"/>
    <s v="plays"/>
    <x v="3460"/>
    <n v="41866.52722222221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1"/>
    <x v="1"/>
    <s v="plays"/>
    <x v="3461"/>
    <n v="42672.125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300"/>
    <x v="1"/>
    <s v="plays"/>
    <x v="3462"/>
    <n v="42195.7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87"/>
    <x v="1"/>
    <s v="plays"/>
    <x v="3463"/>
    <n v="42654.165972222225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37.89"/>
    <x v="1"/>
    <s v="plays"/>
    <x v="3464"/>
    <n v="42605.13005787036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0"/>
    <x v="1"/>
    <s v="plays"/>
    <x v="3465"/>
    <n v="42225.66666666667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0"/>
    <x v="1"/>
    <s v="plays"/>
    <x v="3466"/>
    <n v="42479.977430555555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0"/>
    <x v="1"/>
    <s v="plays"/>
    <x v="3467"/>
    <n v="42083.63000000000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111.41"/>
    <x v="1"/>
    <s v="plays"/>
    <x v="3468"/>
    <n v="42634.12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90"/>
    <x v="1"/>
    <s v="plays"/>
    <x v="3469"/>
    <n v="42488.64172453703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0"/>
    <x v="1"/>
    <s v="plays"/>
    <x v="3470"/>
    <n v="42566.90138888888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116.67"/>
    <x v="1"/>
    <s v="plays"/>
    <x v="3471"/>
    <n v="41882.83333333333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10"/>
    <x v="1"/>
    <s v="plays"/>
    <x v="3472"/>
    <n v="41949.24930555555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76.67"/>
    <x v="1"/>
    <s v="plays"/>
    <x v="3473"/>
    <n v="42083.85208333333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0"/>
    <x v="1"/>
    <s v="plays"/>
    <x v="3474"/>
    <n v="42571.50151620370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49.8"/>
    <x v="1"/>
    <s v="plays"/>
    <x v="3475"/>
    <n v="4194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1"/>
    <x v="1"/>
    <s v="plays"/>
    <x v="3476"/>
    <n v="41939.125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2"/>
    <x v="1"/>
    <s v="plays"/>
    <x v="3477"/>
    <n v="42141.12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4"/>
    <x v="1"/>
    <s v="plays"/>
    <x v="3478"/>
    <n v="42079.875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0"/>
    <x v="1"/>
    <s v="plays"/>
    <x v="3479"/>
    <n v="41811.855092592588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3"/>
    <x v="1"/>
    <s v="plays"/>
    <x v="3480"/>
    <n v="42195.87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"/>
    <x v="1"/>
    <s v="plays"/>
    <x v="3481"/>
    <n v="42006.2475462962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0.5"/>
    <x v="1"/>
    <s v="plays"/>
    <x v="3482"/>
    <n v="41826.771597222221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151.32"/>
    <x v="1"/>
    <s v="plays"/>
    <x v="3483"/>
    <n v="41823.66876157407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134.36000000000001"/>
    <x v="1"/>
    <s v="plays"/>
    <x v="3484"/>
    <n v="42536.76040509258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174.03"/>
    <x v="1"/>
    <s v="plays"/>
    <x v="3485"/>
    <n v="42402.69305555555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73.489999999999995"/>
    <x v="1"/>
    <s v="plays"/>
    <x v="3486"/>
    <n v="42158.29097222222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23.52"/>
    <x v="1"/>
    <s v="plays"/>
    <x v="3487"/>
    <n v="42179.94041666666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39.07"/>
    <x v="1"/>
    <s v="plays"/>
    <x v="3488"/>
    <n v="42111.66666666667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125.94"/>
    <x v="1"/>
    <s v="plays"/>
    <x v="3489"/>
    <n v="41783.87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1644"/>
    <x v="1"/>
    <s v="plays"/>
    <x v="3490"/>
    <n v="42473.80236111111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42.67"/>
    <x v="1"/>
    <s v="plays"/>
    <x v="3491"/>
    <n v="42142.24981481481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35.130000000000003"/>
    <x v="1"/>
    <s v="plays"/>
    <x v="3492"/>
    <n v="42303.00922453703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239.35"/>
    <x v="1"/>
    <s v="plays"/>
    <x v="3493"/>
    <n v="41868.21597222222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107.64"/>
    <x v="1"/>
    <s v="plays"/>
    <x v="3494"/>
    <n v="42700.2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95.83"/>
    <x v="1"/>
    <s v="plays"/>
    <x v="3495"/>
    <n v="41944.72083333333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31.66"/>
    <x v="1"/>
    <s v="plays"/>
    <x v="3496"/>
    <n v="42624.846828703703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42.89"/>
    <x v="1"/>
    <s v="plays"/>
    <x v="3497"/>
    <n v="42523.91666666667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122.74"/>
    <x v="1"/>
    <s v="plays"/>
    <x v="3498"/>
    <n v="42518.905555555553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190.45"/>
    <x v="1"/>
    <s v="plays"/>
    <x v="3499"/>
    <n v="42186.29097222222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109.34"/>
    <x v="1"/>
    <s v="plays"/>
    <x v="3500"/>
    <n v="42436.207638888889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143.66999999999999"/>
    <x v="1"/>
    <s v="plays"/>
    <x v="3501"/>
    <n v="42258.76383101851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84.94"/>
    <x v="1"/>
    <s v="plays"/>
    <x v="3502"/>
    <n v="42445.165972222225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10.56"/>
    <x v="1"/>
    <s v="plays"/>
    <x v="3503"/>
    <n v="42575.47833333333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39"/>
    <x v="1"/>
    <s v="plays"/>
    <x v="3504"/>
    <n v="42327.79040509259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100"/>
    <x v="1"/>
    <s v="plays"/>
    <x v="3505"/>
    <n v="41772.16666666666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31.17"/>
    <x v="1"/>
    <s v="plays"/>
    <x v="3506"/>
    <n v="41874.73425925926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55.33000000000001"/>
    <x v="1"/>
    <s v="plays"/>
    <x v="3507"/>
    <n v="42521.9228819444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2"/>
    <x v="1"/>
    <s v="plays"/>
    <x v="3508"/>
    <n v="42500.87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178.93"/>
    <x v="1"/>
    <s v="plays"/>
    <x v="3509"/>
    <n v="41964.2048611111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27.36"/>
    <x v="1"/>
    <s v="plays"/>
    <x v="3510"/>
    <n v="41822.6209027777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1536.25"/>
    <x v="1"/>
    <s v="plays"/>
    <x v="3511"/>
    <n v="41950.77083333333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85"/>
    <x v="1"/>
    <s v="plays"/>
    <x v="3512"/>
    <n v="42117.49527777778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88.53"/>
    <x v="1"/>
    <s v="plays"/>
    <x v="3513"/>
    <n v="41794.20763888888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0.3"/>
    <x v="1"/>
    <s v="plays"/>
    <x v="3514"/>
    <n v="42037.207638888889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8.33"/>
    <x v="1"/>
    <s v="plays"/>
    <x v="3515"/>
    <n v="42155.772812499999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7.5"/>
    <x v="1"/>
    <s v="plays"/>
    <x v="3516"/>
    <n v="41890.12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4.270000000000003"/>
    <x v="1"/>
    <s v="plays"/>
    <x v="3517"/>
    <n v="41824.458333333336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61.29"/>
    <x v="1"/>
    <s v="plays"/>
    <x v="3518"/>
    <n v="41914.59791666666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133.25"/>
    <x v="1"/>
    <s v="plays"/>
    <x v="3519"/>
    <n v="42067.598958333328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65.180000000000007"/>
    <x v="1"/>
    <s v="plays"/>
    <x v="3520"/>
    <n v="42253.5743055555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93.9"/>
    <x v="1"/>
    <s v="plays"/>
    <x v="3521"/>
    <n v="41911.36134259259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150.65"/>
    <x v="1"/>
    <s v="plays"/>
    <x v="3522"/>
    <n v="42262.420833333337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1"/>
    <x v="1"/>
    <s v="plays"/>
    <x v="3523"/>
    <n v="42638.958333333328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.25"/>
    <x v="1"/>
    <s v="plays"/>
    <x v="3524"/>
    <n v="41895.16666666666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99.33"/>
    <x v="1"/>
    <s v="plays"/>
    <x v="3525"/>
    <n v="42225.66666666667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177.39"/>
    <x v="1"/>
    <s v="plays"/>
    <x v="3526"/>
    <n v="42488.24930555555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55.3"/>
    <x v="1"/>
    <s v="plays"/>
    <x v="3527"/>
    <n v="42196.1659722222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0"/>
    <x v="1"/>
    <s v="plays"/>
    <x v="3528"/>
    <n v="42753.5013657407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591.66999999999996"/>
    <x v="1"/>
    <s v="plays"/>
    <x v="3529"/>
    <n v="42198.041666666672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405.5"/>
    <x v="1"/>
    <s v="plays"/>
    <x v="3530"/>
    <n v="42470.833333333328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343.15"/>
    <x v="1"/>
    <s v="plays"/>
    <x v="3531"/>
    <n v="42551.65432870370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72.59"/>
    <x v="1"/>
    <s v="plays"/>
    <x v="3532"/>
    <n v="41900.16597222222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26"/>
    <x v="1"/>
    <s v="plays"/>
    <x v="3533"/>
    <n v="42319.802858796291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6.5"/>
    <x v="1"/>
    <s v="plays"/>
    <x v="3534"/>
    <n v="42278.6252662037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119.39"/>
    <x v="1"/>
    <s v="plays"/>
    <x v="3535"/>
    <n v="42279.7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84.29"/>
    <x v="1"/>
    <s v="plays"/>
    <x v="3536"/>
    <n v="42358.4993055555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90.86"/>
    <x v="1"/>
    <s v="plays"/>
    <x v="3537"/>
    <n v="41960.33263888888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1"/>
    <x v="1"/>
    <s v="plays"/>
    <x v="3538"/>
    <n v="42599.42060185185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20.34"/>
    <x v="1"/>
    <s v="plays"/>
    <x v="3539"/>
    <n v="42621.756041666667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530.69000000000005"/>
    <x v="1"/>
    <s v="plays"/>
    <x v="3540"/>
    <n v="42547.003368055557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120.39"/>
    <x v="1"/>
    <s v="plays"/>
    <x v="3541"/>
    <n v="42247.73003472221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13"/>
    <x v="1"/>
    <s v="plays"/>
    <x v="3542"/>
    <n v="41889.59979166666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291.33"/>
    <x v="1"/>
    <s v="plays"/>
    <x v="3543"/>
    <n v="42180.755312499998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24.92"/>
    <x v="1"/>
    <s v="plays"/>
    <x v="3544"/>
    <n v="42070.83167824074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119.57"/>
    <x v="1"/>
    <s v="plays"/>
    <x v="3545"/>
    <n v="42105.80739583333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120.25"/>
    <x v="1"/>
    <s v="plays"/>
    <x v="3546"/>
    <n v="42095.16597222222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95.4"/>
    <x v="1"/>
    <s v="plays"/>
    <x v="3547"/>
    <n v="42504.165972222225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0"/>
    <x v="1"/>
    <s v="plays"/>
    <x v="3548"/>
    <n v="42434.04166666667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117.7"/>
    <x v="1"/>
    <s v="plays"/>
    <x v="3549"/>
    <n v="42251.394363425927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23.95"/>
    <x v="1"/>
    <s v="plays"/>
    <x v="3550"/>
    <n v="42492.89349537037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30.5"/>
    <x v="1"/>
    <s v="plays"/>
    <x v="3551"/>
    <n v="41781.92152777777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0"/>
    <x v="1"/>
    <s v="plays"/>
    <x v="3552"/>
    <n v="41818.58708333333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99.97"/>
    <x v="1"/>
    <s v="plays"/>
    <x v="3553"/>
    <n v="42228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26.25"/>
    <x v="1"/>
    <s v="plays"/>
    <x v="3554"/>
    <n v="42046.708333333328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99"/>
    <x v="1"/>
    <s v="plays"/>
    <x v="3555"/>
    <n v="42691.48372685184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80.319999999999993"/>
    <x v="1"/>
    <s v="plays"/>
    <x v="3556"/>
    <n v="41868.64958333333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15.75"/>
    <x v="1"/>
    <s v="plays"/>
    <x v="3557"/>
    <n v="41764.276747685188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44.69"/>
    <x v="1"/>
    <s v="plays"/>
    <x v="3558"/>
    <n v="42181.87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76.25"/>
    <x v="1"/>
    <s v="plays"/>
    <x v="3559"/>
    <n v="42216.373611111107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22.5"/>
    <x v="1"/>
    <s v="plays"/>
    <x v="3560"/>
    <n v="42151.11458333332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19.399999999999999"/>
    <x v="1"/>
    <s v="plays"/>
    <x v="3561"/>
    <n v="42221.77499999999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66.709999999999994"/>
    <x v="1"/>
    <s v="plays"/>
    <x v="3562"/>
    <n v="42442.91666666667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84.14"/>
    <x v="1"/>
    <s v="plays"/>
    <x v="3563"/>
    <n v="42583.79166666667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215.73"/>
    <x v="1"/>
    <s v="plays"/>
    <x v="3564"/>
    <n v="42282.66666666667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54.69"/>
    <x v="1"/>
    <s v="plays"/>
    <x v="3565"/>
    <n v="42004.74314814814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1.63"/>
    <x v="1"/>
    <s v="plays"/>
    <x v="3566"/>
    <n v="42027.50790509259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143.36000000000001"/>
    <x v="1"/>
    <s v="plays"/>
    <x v="3567"/>
    <n v="42165.81069444444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72.430000000000007"/>
    <x v="1"/>
    <s v="plays"/>
    <x v="3568"/>
    <n v="41899.74067129629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36.53"/>
    <x v="1"/>
    <s v="plays"/>
    <x v="3569"/>
    <n v="42012.68861111110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60.9"/>
    <x v="1"/>
    <s v="plays"/>
    <x v="3570"/>
    <n v="42004.291666666672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43.55"/>
    <x v="1"/>
    <s v="plays"/>
    <x v="3571"/>
    <n v="41942.85894675926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99.77"/>
    <x v="1"/>
    <s v="plays"/>
    <x v="3572"/>
    <n v="42176.570393518516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88.73"/>
    <x v="1"/>
    <s v="plays"/>
    <x v="3573"/>
    <n v="41951.41719907407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4.92"/>
    <x v="1"/>
    <s v="plays"/>
    <x v="3574"/>
    <n v="41956.98435185184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17.82"/>
    <x v="1"/>
    <s v="plays"/>
    <x v="3575"/>
    <n v="42593.16597222222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187.19"/>
    <x v="1"/>
    <s v="plays"/>
    <x v="3576"/>
    <n v="42709.59090277778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34.81"/>
    <x v="1"/>
    <s v="plays"/>
    <x v="3577"/>
    <n v="42120.2694444444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105.05"/>
    <x v="1"/>
    <s v="plays"/>
    <x v="3578"/>
    <n v="42490.73353009259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56.67"/>
    <x v="1"/>
    <s v="plays"/>
    <x v="3579"/>
    <n v="42460.72055555555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9.049999999999997"/>
    <x v="1"/>
    <s v="plays"/>
    <x v="3580"/>
    <n v="42064.20763888888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68.349999999999994"/>
    <x v="1"/>
    <s v="plays"/>
    <x v="3581"/>
    <n v="41850.471180555556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169.58"/>
    <x v="1"/>
    <s v="plays"/>
    <x v="3582"/>
    <n v="42465.09585648147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41.41999999999999"/>
    <x v="1"/>
    <s v="plays"/>
    <x v="3583"/>
    <n v="42478.38431712963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67.39"/>
    <x v="1"/>
    <s v="plays"/>
    <x v="3584"/>
    <n v="42198.31648148148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54.27"/>
    <x v="1"/>
    <s v="plays"/>
    <x v="3585"/>
    <n v="41994.71631944444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82.52"/>
    <x v="1"/>
    <s v="plays"/>
    <x v="3586"/>
    <n v="42636.697569444441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53.73"/>
    <x v="1"/>
    <s v="plays"/>
    <x v="3587"/>
    <n v="42548.79166666667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34.21"/>
    <x v="1"/>
    <s v="plays"/>
    <x v="3588"/>
    <n v="42123.95833333332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127.33"/>
    <x v="1"/>
    <s v="plays"/>
    <x v="3589"/>
    <n v="42150.647534722222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45.57"/>
    <x v="1"/>
    <s v="plays"/>
    <x v="3590"/>
    <n v="41932.33372685185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95.96"/>
    <x v="1"/>
    <s v="plays"/>
    <x v="3591"/>
    <n v="42028.207638888889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7.27"/>
    <x v="1"/>
    <s v="plays"/>
    <x v="3592"/>
    <n v="42046.20763888888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57.34"/>
    <x v="1"/>
    <s v="plays"/>
    <x v="3593"/>
    <n v="42009.851388888885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3.19"/>
    <x v="1"/>
    <s v="plays"/>
    <x v="3594"/>
    <n v="42617.066921296297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2.31"/>
    <x v="1"/>
    <s v="plays"/>
    <x v="3595"/>
    <n v="42076.29097222222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42.35"/>
    <x v="1"/>
    <s v="plays"/>
    <x v="3596"/>
    <n v="41877.71506944444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37.47"/>
    <x v="1"/>
    <s v="plays"/>
    <x v="3597"/>
    <n v="42432.24930555555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37.450000000000003"/>
    <x v="1"/>
    <s v="plays"/>
    <x v="3598"/>
    <n v="41885.20763888888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33.06"/>
    <x v="1"/>
    <s v="plays"/>
    <x v="3599"/>
    <n v="42246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134.21"/>
    <x v="1"/>
    <s v="plays"/>
    <x v="3600"/>
    <n v="42656.84912037037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51.47"/>
    <x v="1"/>
    <s v="plays"/>
    <x v="3601"/>
    <n v="42020.9986342592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0"/>
    <x v="1"/>
    <s v="plays"/>
    <x v="3602"/>
    <n v="42507.89443287036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39.17"/>
    <x v="1"/>
    <s v="plays"/>
    <x v="3603"/>
    <n v="42313.90601851852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0"/>
    <x v="1"/>
    <s v="plays"/>
    <x v="3604"/>
    <n v="42489.29097222222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5"/>
    <x v="1"/>
    <s v="plays"/>
    <x v="3605"/>
    <n v="42413.79312499999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0"/>
    <x v="1"/>
    <s v="plays"/>
    <x v="3606"/>
    <n v="42596.604826388888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57.3"/>
    <x v="1"/>
    <s v="plays"/>
    <x v="3607"/>
    <n v="4235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0"/>
    <x v="1"/>
    <s v="plays"/>
    <x v="3608"/>
    <n v="42538.5833333333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59"/>
    <x v="1"/>
    <s v="plays"/>
    <x v="3609"/>
    <n v="42459.95005787037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0"/>
    <x v="1"/>
    <s v="plays"/>
    <x v="3610"/>
    <n v="42233.43212962962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31.85"/>
    <x v="1"/>
    <s v="plays"/>
    <x v="3611"/>
    <n v="42102.37038194444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0"/>
    <x v="1"/>
    <s v="plays"/>
    <x v="3612"/>
    <n v="41799.726979166669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10"/>
    <x v="1"/>
    <s v="plays"/>
    <x v="3613"/>
    <n v="41818.5899768518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50"/>
    <x v="1"/>
    <s v="plays"/>
    <x v="3614"/>
    <n v="42174.04185185185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16"/>
    <x v="1"/>
    <s v="plays"/>
    <x v="3615"/>
    <n v="42348.59370370370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39"/>
    <x v="1"/>
    <s v="plays"/>
    <x v="3616"/>
    <n v="42082.908148148148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34"/>
    <x v="1"/>
    <s v="plays"/>
    <x v="3617"/>
    <n v="42794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63.12"/>
    <x v="1"/>
    <s v="plays"/>
    <x v="3618"/>
    <n v="42158.6278935185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7"/>
    <x v="1"/>
    <s v="plays"/>
    <x v="3619"/>
    <n v="42693.91666666667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2"/>
    <x v="1"/>
    <s v="plays"/>
    <x v="3620"/>
    <n v="42068.16666666667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66.67"/>
    <x v="1"/>
    <s v="plays"/>
    <x v="3621"/>
    <n v="42643.875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38.520000000000003"/>
    <x v="1"/>
    <s v="plays"/>
    <x v="3622"/>
    <n v="41910.14097222222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42.61"/>
    <x v="1"/>
    <s v="plays"/>
    <x v="3623"/>
    <n v="41846.29166666666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50"/>
    <x v="1"/>
    <s v="plays"/>
    <x v="3624"/>
    <n v="42605.77418981480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63.49"/>
    <x v="1"/>
    <s v="plays"/>
    <x v="3625"/>
    <n v="42187.652511574073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102.5"/>
    <x v="1"/>
    <s v="plays"/>
    <x v="3626"/>
    <n v="41867.667326388888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31.14"/>
    <x v="1"/>
    <s v="plays"/>
    <x v="3627"/>
    <n v="42511.165972222225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162.27000000000001"/>
    <x v="1"/>
    <s v="musical"/>
    <x v="3628"/>
    <n v="42351.87495370370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80.59"/>
    <x v="1"/>
    <s v="musical"/>
    <x v="3629"/>
    <n v="42495.708333333328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59.85"/>
    <x v="1"/>
    <s v="musical"/>
    <x v="3630"/>
    <n v="41972.88877314815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32.86000000000001"/>
    <x v="1"/>
    <s v="musical"/>
    <x v="3631"/>
    <n v="41905.165972222225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92.55"/>
    <x v="1"/>
    <s v="musical"/>
    <x v="3632"/>
    <n v="41966.93690972222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60.86"/>
    <x v="1"/>
    <s v="musical"/>
    <x v="3633"/>
    <n v="42693.04166666667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41.85"/>
    <x v="1"/>
    <s v="musical"/>
    <x v="3634"/>
    <n v="42749.165972222225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88.33"/>
    <x v="1"/>
    <s v="musical"/>
    <x v="3635"/>
    <n v="42480.88282407407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158.96"/>
    <x v="1"/>
    <s v="musical"/>
    <x v="3636"/>
    <n v="42261.69478009259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85.05"/>
    <x v="1"/>
    <s v="musical"/>
    <x v="3637"/>
    <n v="42005.700636574074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12.61"/>
    <x v="1"/>
    <s v="musical"/>
    <x v="3638"/>
    <n v="42113.631157407406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45.44"/>
    <x v="1"/>
    <s v="musical"/>
    <x v="3639"/>
    <n v="42650.63263888888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46.22"/>
    <x v="1"/>
    <s v="musical"/>
    <x v="3640"/>
    <n v="42134.78159722222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178.61"/>
    <x v="1"/>
    <s v="musical"/>
    <x v="3641"/>
    <n v="41917.208333333336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40.75"/>
    <x v="1"/>
    <s v="musical"/>
    <x v="3642"/>
    <n v="42338.7083333333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43.73"/>
    <x v="1"/>
    <s v="musical"/>
    <x v="3643"/>
    <n v="42325.185636574075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81.069999999999993"/>
    <x v="1"/>
    <s v="musical"/>
    <x v="3644"/>
    <n v="42437.20763888888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74.61"/>
    <x v="1"/>
    <s v="musical"/>
    <x v="3645"/>
    <n v="42696.01201388888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305.56"/>
    <x v="1"/>
    <s v="musical"/>
    <x v="3646"/>
    <n v="42171.97916666667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58.33"/>
    <x v="1"/>
    <s v="musical"/>
    <x v="3647"/>
    <n v="42643.74915509259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117.68"/>
    <x v="1"/>
    <s v="plays"/>
    <x v="3648"/>
    <n v="41917.29218750000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73.77"/>
    <x v="1"/>
    <s v="plays"/>
    <x v="3649"/>
    <n v="41806.712893518517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104.65"/>
    <x v="1"/>
    <s v="plays"/>
    <x v="3650"/>
    <n v="42402.47898148148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79.83"/>
    <x v="1"/>
    <s v="plays"/>
    <x v="3651"/>
    <n v="41861.665972222225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58.33"/>
    <x v="1"/>
    <s v="plays"/>
    <x v="3652"/>
    <n v="42607.165972222225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86.67"/>
    <x v="1"/>
    <s v="plays"/>
    <x v="3653"/>
    <n v="42221.36350694444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27.61"/>
    <x v="1"/>
    <s v="plays"/>
    <x v="3654"/>
    <n v="42463.708333333328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25"/>
    <x v="1"/>
    <s v="plays"/>
    <x v="3655"/>
    <n v="42203.29097222222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45.46"/>
    <x v="1"/>
    <s v="plays"/>
    <x v="3656"/>
    <n v="42767.95763888888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99.53"/>
    <x v="1"/>
    <s v="plays"/>
    <x v="3657"/>
    <n v="42522.90416666666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39.31"/>
    <x v="1"/>
    <s v="plays"/>
    <x v="3658"/>
    <n v="41822.16597222222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89.42"/>
    <x v="1"/>
    <s v="plays"/>
    <x v="3659"/>
    <n v="42082.61041666666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28.68"/>
    <x v="1"/>
    <s v="plays"/>
    <x v="3660"/>
    <n v="41996.88107638889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31.07"/>
    <x v="1"/>
    <s v="plays"/>
    <x v="3661"/>
    <n v="42470.16666666667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70.55"/>
    <x v="1"/>
    <s v="plays"/>
    <x v="3662"/>
    <n v="42094.17840277777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24.13"/>
    <x v="1"/>
    <s v="plays"/>
    <x v="3663"/>
    <n v="42725.493402777778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51.81"/>
    <x v="1"/>
    <s v="plays"/>
    <x v="3664"/>
    <n v="42537.24871527777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43.52"/>
    <x v="1"/>
    <s v="plays"/>
    <x v="3665"/>
    <n v="42305.829166666663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9.82"/>
    <x v="1"/>
    <s v="plays"/>
    <x v="3666"/>
    <n v="41844.29166666666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126.81"/>
    <x v="1"/>
    <s v="plays"/>
    <x v="3667"/>
    <n v="42203.97012731481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113.88"/>
    <x v="1"/>
    <s v="plays"/>
    <x v="3668"/>
    <n v="42208.77291666666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28.18"/>
    <x v="1"/>
    <s v="plays"/>
    <x v="3669"/>
    <n v="42166.67519675925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36.61"/>
    <x v="1"/>
    <s v="plays"/>
    <x v="3670"/>
    <n v="42155.958333333328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32.5"/>
    <x v="1"/>
    <s v="plays"/>
    <x v="3671"/>
    <n v="41841.1659722222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60.66"/>
    <x v="1"/>
    <s v="plays"/>
    <x v="3672"/>
    <n v="41908.94657407407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175"/>
    <x v="1"/>
    <s v="plays"/>
    <x v="3673"/>
    <n v="41948.53611111111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97.99"/>
    <x v="1"/>
    <s v="plays"/>
    <x v="3674"/>
    <n v="42616.87302083332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148.78"/>
    <x v="1"/>
    <s v="plays"/>
    <x v="3675"/>
    <n v="42505.958333333328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96.08"/>
    <x v="1"/>
    <s v="plays"/>
    <x v="3676"/>
    <n v="41894.8157870370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58.63"/>
    <x v="1"/>
    <s v="plays"/>
    <x v="3677"/>
    <n v="41823.165972222225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109.71"/>
    <x v="1"/>
    <s v="plays"/>
    <x v="3678"/>
    <n v="42155.53122685184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49.11"/>
    <x v="1"/>
    <s v="plays"/>
    <x v="3679"/>
    <n v="41821.20763888888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47.67"/>
    <x v="1"/>
    <s v="plays"/>
    <x v="3680"/>
    <n v="42648.45409722221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0.74"/>
    <x v="1"/>
    <s v="plays"/>
    <x v="3681"/>
    <n v="42384.65150462962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3.38"/>
    <x v="1"/>
    <s v="plays"/>
    <x v="3682"/>
    <n v="41806.29097222222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3.89"/>
    <x v="1"/>
    <s v="plays"/>
    <x v="3683"/>
    <n v="42663.11685185185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66.87"/>
    <x v="1"/>
    <s v="plays"/>
    <x v="3684"/>
    <n v="42249.18039351851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63.1"/>
    <x v="1"/>
    <s v="plays"/>
    <x v="3685"/>
    <n v="41778.87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36.630000000000003"/>
    <x v="1"/>
    <s v="plays"/>
    <x v="3686"/>
    <n v="42245.16597222222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34.01"/>
    <x v="1"/>
    <s v="plays"/>
    <x v="3687"/>
    <n v="41817.21822916666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28.55"/>
    <x v="1"/>
    <s v="plays"/>
    <x v="3688"/>
    <n v="41859.78708333332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10"/>
    <x v="1"/>
    <s v="plays"/>
    <x v="3689"/>
    <n v="42176.934027777781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18.75"/>
    <x v="1"/>
    <s v="plays"/>
    <x v="3690"/>
    <n v="41970.639849537038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41.7"/>
    <x v="1"/>
    <s v="plays"/>
    <x v="3691"/>
    <n v="42065.20763888888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46.67"/>
    <x v="1"/>
    <s v="plays"/>
    <x v="3692"/>
    <n v="4190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7.270000000000003"/>
    <x v="1"/>
    <s v="plays"/>
    <x v="3693"/>
    <n v="42338.937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59.26"/>
    <x v="1"/>
    <s v="plays"/>
    <x v="3694"/>
    <n v="42527.083333333328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30"/>
    <x v="1"/>
    <s v="plays"/>
    <x v="3695"/>
    <n v="42015.8704861111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65.86"/>
    <x v="1"/>
    <s v="plays"/>
    <x v="3696"/>
    <n v="42048.61708333333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31.91"/>
    <x v="1"/>
    <s v="plays"/>
    <x v="3697"/>
    <n v="42500.465833333335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19.46"/>
    <x v="1"/>
    <s v="plays"/>
    <x v="3698"/>
    <n v="42431.80656250000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50"/>
    <x v="1"/>
    <s v="plays"/>
    <x v="3699"/>
    <n v="41927.60203703703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22.74"/>
    <x v="1"/>
    <s v="plays"/>
    <x v="3700"/>
    <n v="41912.66666666666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42.72"/>
    <x v="1"/>
    <s v="plays"/>
    <x v="3701"/>
    <n v="42159.54158564814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52.92"/>
    <x v="1"/>
    <s v="plays"/>
    <x v="3702"/>
    <n v="42561.95763888888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50.5"/>
    <x v="1"/>
    <s v="plays"/>
    <x v="3703"/>
    <n v="42595.29097222222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42.5"/>
    <x v="1"/>
    <s v="plays"/>
    <x v="3704"/>
    <n v="42521.689745370371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18"/>
    <x v="1"/>
    <s v="plays"/>
    <x v="3705"/>
    <n v="41813.7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34.18"/>
    <x v="1"/>
    <s v="plays"/>
    <x v="3706"/>
    <n v="41894.91376157407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22.5"/>
    <x v="1"/>
    <s v="plays"/>
    <x v="3707"/>
    <n v="42573.226388888885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8.18"/>
    <x v="1"/>
    <s v="plays"/>
    <x v="3708"/>
    <n v="41824.142199074071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109.18"/>
    <x v="1"/>
    <s v="plays"/>
    <x v="3709"/>
    <n v="41815.70770833333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50"/>
    <x v="1"/>
    <s v="plays"/>
    <x v="3710"/>
    <n v="42097.57624999999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346.67"/>
    <x v="1"/>
    <s v="plays"/>
    <x v="3711"/>
    <n v="41805.66666666666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2.4"/>
    <x v="1"/>
    <s v="plays"/>
    <x v="3712"/>
    <n v="42155.29097222222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27.08"/>
    <x v="1"/>
    <s v="plays"/>
    <x v="3713"/>
    <n v="42525.738032407404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32.5"/>
    <x v="1"/>
    <s v="plays"/>
    <x v="3714"/>
    <n v="42150.165972222225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9"/>
    <x v="1"/>
    <s v="plays"/>
    <x v="3715"/>
    <n v="42094.53611111111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34.76"/>
    <x v="1"/>
    <s v="plays"/>
    <x v="3716"/>
    <n v="42390.887835648144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0"/>
    <x v="1"/>
    <s v="plays"/>
    <x v="3717"/>
    <n v="42133.86630787036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8.58"/>
    <x v="1"/>
    <s v="plays"/>
    <x v="3718"/>
    <n v="42062.71614583332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46.59"/>
    <x v="1"/>
    <s v="plays"/>
    <x v="3719"/>
    <n v="42177.729930555557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32.5"/>
    <x v="1"/>
    <s v="plays"/>
    <x v="3720"/>
    <n v="42187.99312500000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21.47"/>
    <x v="1"/>
    <s v="plays"/>
    <x v="3721"/>
    <n v="41948.97782407407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14.13"/>
    <x v="1"/>
    <s v="plays"/>
    <x v="3722"/>
    <n v="42411.95763888888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30"/>
    <x v="1"/>
    <s v="plays"/>
    <x v="3723"/>
    <n v="41973.79469907407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21.57"/>
    <x v="1"/>
    <s v="plays"/>
    <x v="3724"/>
    <n v="42494.95833333332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83.38"/>
    <x v="1"/>
    <s v="plays"/>
    <x v="3725"/>
    <n v="42418.895833333328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10"/>
    <x v="1"/>
    <s v="plays"/>
    <x v="3726"/>
    <n v="42489.875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35.71"/>
    <x v="1"/>
    <s v="plays"/>
    <x v="3727"/>
    <n v="42663.204861111109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29.29"/>
    <x v="1"/>
    <s v="plays"/>
    <x v="3728"/>
    <n v="42235.17101851852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0"/>
    <x v="1"/>
    <s v="plays"/>
    <x v="3729"/>
    <n v="42086.1633333333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8"/>
    <x v="1"/>
    <s v="plays"/>
    <x v="3730"/>
    <n v="42233.677766203706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73.760000000000005"/>
    <x v="1"/>
    <s v="plays"/>
    <x v="3731"/>
    <n v="42014.14097222222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1.25"/>
    <x v="1"/>
    <s v="plays"/>
    <x v="3732"/>
    <n v="42028.5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28.89"/>
    <x v="1"/>
    <s v="plays"/>
    <x v="3733"/>
    <n v="42112.9375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143.82"/>
    <x v="1"/>
    <s v="plays"/>
    <x v="3734"/>
    <n v="42149.90157407407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40"/>
    <x v="1"/>
    <s v="plays"/>
    <x v="3735"/>
    <n v="42152.69315972222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47.81"/>
    <x v="1"/>
    <s v="plays"/>
    <x v="3736"/>
    <n v="42086.75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27.86"/>
    <x v="1"/>
    <s v="plays"/>
    <x v="3737"/>
    <n v="42320.290972222225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4.44"/>
    <x v="1"/>
    <s v="plays"/>
    <x v="3738"/>
    <n v="41835.91666666666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0"/>
    <x v="1"/>
    <s v="plays"/>
    <x v="3739"/>
    <n v="42568.44986111111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35"/>
    <x v="1"/>
    <s v="plays"/>
    <x v="3740"/>
    <n v="41863.079143518517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35"/>
    <x v="1"/>
    <s v="plays"/>
    <x v="3741"/>
    <n v="42355.92071759259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10.5"/>
    <x v="1"/>
    <s v="plays"/>
    <x v="3742"/>
    <n v="41888.2146296296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n v="41823.71023148148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30"/>
    <x v="1"/>
    <s v="plays"/>
    <x v="3744"/>
    <n v="41825.165972222225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40"/>
    <x v="1"/>
    <s v="plays"/>
    <x v="3745"/>
    <n v="41861.69793981481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50.33"/>
    <x v="1"/>
    <s v="plays"/>
    <x v="3746"/>
    <n v="42651.38934027777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32.67"/>
    <x v="1"/>
    <s v="plays"/>
    <x v="3747"/>
    <n v="42190.95763888888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0"/>
    <x v="1"/>
    <s v="musical"/>
    <x v="3748"/>
    <n v="42416.24930555555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0"/>
    <x v="1"/>
    <s v="musical"/>
    <x v="3749"/>
    <n v="42489.16597222222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0"/>
    <x v="1"/>
    <s v="musical"/>
    <x v="3750"/>
    <n v="42045.33263888888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65"/>
    <x v="1"/>
    <s v="musical"/>
    <x v="3751"/>
    <n v="42462.99390046295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24.6"/>
    <x v="1"/>
    <s v="musical"/>
    <x v="3752"/>
    <n v="42659.875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0"/>
    <x v="1"/>
    <s v="musical"/>
    <x v="3753"/>
    <n v="4215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5"/>
    <x v="1"/>
    <s v="musical"/>
    <x v="3754"/>
    <n v="41846.20763888888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82.58"/>
    <x v="1"/>
    <s v="musical"/>
    <x v="3755"/>
    <n v="42475.86697916666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0"/>
    <x v="1"/>
    <s v="musical"/>
    <x v="3756"/>
    <n v="41801.81479166666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41.67"/>
    <x v="1"/>
    <s v="musical"/>
    <x v="3757"/>
    <n v="41974.85086805555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0"/>
    <x v="1"/>
    <s v="musical"/>
    <x v="3758"/>
    <n v="41778.20833333333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30"/>
    <x v="1"/>
    <s v="musical"/>
    <x v="3759"/>
    <n v="42242.10825231481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19.600000000000001"/>
    <x v="1"/>
    <s v="musical"/>
    <x v="3760"/>
    <n v="41764.52530092592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00"/>
    <x v="1"/>
    <s v="musical"/>
    <x v="3761"/>
    <n v="42226.958333333328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0"/>
    <x v="1"/>
    <s v="musical"/>
    <x v="3762"/>
    <n v="42218.81353009259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231.75"/>
    <x v="1"/>
    <s v="musical"/>
    <x v="3763"/>
    <n v="42095.70863425925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189.33"/>
    <x v="1"/>
    <s v="musical"/>
    <x v="3764"/>
    <n v="42519.02499999999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55"/>
    <x v="1"/>
    <s v="musical"/>
    <x v="3765"/>
    <n v="41850.776412037041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21.8"/>
    <x v="1"/>
    <s v="musical"/>
    <x v="3766"/>
    <n v="41823.16718750000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32"/>
    <x v="1"/>
    <s v="musical"/>
    <x v="3767"/>
    <n v="42064.20763888888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0"/>
    <x v="1"/>
    <s v="musical"/>
    <x v="3768"/>
    <n v="41802.72789351851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0"/>
    <x v="1"/>
    <s v="musical"/>
    <x v="3769"/>
    <n v="42475.598136574074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56.25"/>
    <x v="1"/>
    <s v="musical"/>
    <x v="3770"/>
    <n v="42168.93067129630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0"/>
    <x v="1"/>
    <s v="musical"/>
    <x v="3771"/>
    <n v="42508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69"/>
    <x v="1"/>
    <s v="musical"/>
    <x v="3772"/>
    <n v="42703.25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18.71"/>
    <x v="1"/>
    <s v="musical"/>
    <x v="3773"/>
    <n v="42689.088888888888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46.03"/>
    <x v="1"/>
    <s v="musical"/>
    <x v="3774"/>
    <n v="42103.79230324074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60"/>
    <x v="1"/>
    <s v="musical"/>
    <x v="3775"/>
    <n v="42103.16666666667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50.67"/>
    <x v="1"/>
    <s v="musical"/>
    <x v="3776"/>
    <n v="41852.04166666666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25"/>
    <x v="1"/>
    <s v="musical"/>
    <x v="3777"/>
    <n v="41909.16666666666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0"/>
    <x v="1"/>
    <s v="musical"/>
    <x v="3778"/>
    <n v="42049.81921296296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20"/>
    <x v="1"/>
    <s v="musical"/>
    <x v="3779"/>
    <n v="42455.69375000000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25"/>
    <x v="1"/>
    <s v="musical"/>
    <x v="3780"/>
    <n v="42198.83749999999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20"/>
    <x v="1"/>
    <s v="musical"/>
    <x v="3781"/>
    <n v="41890.88292824073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110.29"/>
    <x v="1"/>
    <s v="musical"/>
    <x v="3782"/>
    <n v="42575.95833333332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37.450000000000003"/>
    <x v="1"/>
    <s v="musical"/>
    <x v="3783"/>
    <n v="42444.66666666667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41.75"/>
    <x v="1"/>
    <s v="musical"/>
    <x v="3784"/>
    <n v="42561.98069444444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24.08"/>
    <x v="1"/>
    <s v="musical"/>
    <x v="3785"/>
    <n v="42584.418749999997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69.41"/>
    <x v="1"/>
    <s v="musical"/>
    <x v="3786"/>
    <n v="42517.037905092591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155.25"/>
    <x v="1"/>
    <s v="musical"/>
    <x v="3787"/>
    <n v="42196.16597222222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7.2"/>
    <x v="1"/>
    <s v="musical"/>
    <x v="3788"/>
    <n v="42361.67916666666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0"/>
    <x v="1"/>
    <s v="musical"/>
    <x v="3789"/>
    <n v="42170.79881944444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60"/>
    <x v="1"/>
    <s v="musical"/>
    <x v="3790"/>
    <n v="42696.708599537036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39"/>
    <x v="1"/>
    <s v="musical"/>
    <x v="3791"/>
    <n v="41826.69203703703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58.42"/>
    <x v="1"/>
    <s v="musical"/>
    <x v="3792"/>
    <n v="42200.44701388888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58.63999999999999"/>
    <x v="1"/>
    <s v="musical"/>
    <x v="3793"/>
    <n v="41989.93899305555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99.86"/>
    <x v="1"/>
    <s v="musical"/>
    <x v="3794"/>
    <n v="42162.5804861111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25.2"/>
    <x v="1"/>
    <s v="musical"/>
    <x v="3795"/>
    <n v="42244.937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89.19"/>
    <x v="1"/>
    <s v="musical"/>
    <x v="3796"/>
    <n v="42749.02958333333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82.62"/>
    <x v="1"/>
    <s v="musical"/>
    <x v="3797"/>
    <n v="42114.88153935185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50.65"/>
    <x v="1"/>
    <s v="musical"/>
    <x v="3798"/>
    <n v="41861.722777777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33.29"/>
    <x v="1"/>
    <s v="musical"/>
    <x v="3799"/>
    <n v="42440.9310532407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1.82"/>
    <x v="1"/>
    <s v="musical"/>
    <x v="3800"/>
    <n v="42015.20763888888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113.63"/>
    <x v="1"/>
    <s v="musical"/>
    <x v="3801"/>
    <n v="42006.67611111111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136.46"/>
    <x v="1"/>
    <s v="musical"/>
    <x v="3802"/>
    <n v="42299.12622685184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364.35"/>
    <x v="1"/>
    <s v="musical"/>
    <x v="3803"/>
    <n v="42433.97185185184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19.239999999999998"/>
    <x v="1"/>
    <s v="musical"/>
    <x v="3804"/>
    <n v="42582.29166666667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41.89"/>
    <x v="1"/>
    <s v="musical"/>
    <x v="3805"/>
    <n v="41909.88703703703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30.31"/>
    <x v="1"/>
    <s v="musical"/>
    <x v="3806"/>
    <n v="41819.25903935184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49.67"/>
    <x v="1"/>
    <s v="musical"/>
    <x v="3807"/>
    <n v="42097.909016203703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59.2"/>
    <x v="1"/>
    <s v="plays"/>
    <x v="3808"/>
    <n v="42119.41225694444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43.98"/>
    <x v="1"/>
    <s v="plays"/>
    <x v="3809"/>
    <n v="41850.958333333336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26.5"/>
    <x v="1"/>
    <s v="plays"/>
    <x v="3810"/>
    <n v="42084.807384259257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1272.73"/>
    <x v="1"/>
    <s v="plays"/>
    <x v="3811"/>
    <n v="42521.45833333332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64"/>
    <x v="1"/>
    <s v="plays"/>
    <x v="3812"/>
    <n v="42156.16597222222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45.2"/>
    <x v="1"/>
    <s v="plays"/>
    <x v="3813"/>
    <n v="42535.90486111110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153.88999999999999"/>
    <x v="1"/>
    <s v="plays"/>
    <x v="3814"/>
    <n v="42095.165972222225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1.38"/>
    <x v="1"/>
    <s v="plays"/>
    <x v="3815"/>
    <n v="42236.958333333328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93.33"/>
    <x v="1"/>
    <s v="plays"/>
    <x v="3816"/>
    <n v="41837.690081018518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8.63"/>
    <x v="1"/>
    <s v="plays"/>
    <x v="3817"/>
    <n v="42301.165972222225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160.5"/>
    <x v="1"/>
    <s v="plays"/>
    <x v="3818"/>
    <n v="42075.80071759258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75.75"/>
    <x v="1"/>
    <s v="plays"/>
    <x v="3819"/>
    <n v="42202.876388888893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790.84"/>
    <x v="1"/>
    <s v="plays"/>
    <x v="3820"/>
    <n v="42190.65181712963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301.94"/>
    <x v="1"/>
    <s v="plays"/>
    <x v="3821"/>
    <n v="42373.180636574078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47.94"/>
    <x v="1"/>
    <s v="plays"/>
    <x v="3822"/>
    <n v="42388.95763888888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2.75"/>
    <x v="1"/>
    <s v="plays"/>
    <x v="3823"/>
    <n v="42205.16597222222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1"/>
    <x v="1"/>
    <s v="plays"/>
    <x v="3824"/>
    <n v="42583.57013888888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71.79"/>
    <x v="1"/>
    <s v="plays"/>
    <x v="3825"/>
    <n v="42172.06960648148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35.33"/>
    <x v="1"/>
    <s v="plays"/>
    <x v="3826"/>
    <n v="42131.423541666663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82.09"/>
    <x v="1"/>
    <s v="plays"/>
    <x v="3827"/>
    <n v="4209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10.87"/>
    <x v="1"/>
    <s v="plays"/>
    <x v="3828"/>
    <n v="42004.56929398148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161.22"/>
    <x v="1"/>
    <s v="plays"/>
    <x v="3829"/>
    <n v="42613.865405092598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0"/>
    <x v="1"/>
    <s v="plays"/>
    <x v="3830"/>
    <n v="42517.74086805555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2.41"/>
    <x v="1"/>
    <s v="plays"/>
    <x v="3831"/>
    <n v="41948.8905671296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"/>
    <x v="1"/>
    <s v="plays"/>
    <x v="3832"/>
    <n v="42420.11498842592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30.29"/>
    <x v="1"/>
    <s v="plays"/>
    <x v="3833"/>
    <n v="41974.79791666666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116.75"/>
    <x v="1"/>
    <s v="plays"/>
    <x v="3834"/>
    <n v="42173.44521990740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89.6"/>
    <x v="1"/>
    <s v="plays"/>
    <x v="3835"/>
    <n v="42481.9422222222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424.45"/>
    <x v="1"/>
    <s v="plays"/>
    <x v="3836"/>
    <n v="42585.17291666666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80.67"/>
    <x v="1"/>
    <s v="plays"/>
    <x v="3837"/>
    <n v="42188.76571759259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3"/>
    <x v="1"/>
    <s v="plays"/>
    <x v="3838"/>
    <n v="42146.71075231481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8.1300000000000008"/>
    <x v="1"/>
    <s v="plays"/>
    <x v="3839"/>
    <n v="42215.142638888887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153.43"/>
    <x v="1"/>
    <s v="plays"/>
    <x v="3840"/>
    <n v="42457.66005787036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92.08"/>
    <x v="1"/>
    <s v="plays"/>
    <x v="3841"/>
    <n v="41840.78572916666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3304"/>
    <x v="1"/>
    <s v="plays"/>
    <x v="3842"/>
    <n v="41770.49365740740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1300"/>
    <x v="1"/>
    <s v="plays"/>
    <x v="3843"/>
    <n v="41791.07250000000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134.55000000000001"/>
    <x v="1"/>
    <s v="plays"/>
    <x v="3844"/>
    <n v="41793.2909722222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214.07"/>
    <x v="1"/>
    <s v="plays"/>
    <x v="3845"/>
    <n v="42278.627013888887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16.34"/>
    <x v="1"/>
    <s v="plays"/>
    <x v="3846"/>
    <n v="41916.290972222225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932.31"/>
    <x v="1"/>
    <s v="plays"/>
    <x v="3847"/>
    <n v="42204.22443287036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29.25"/>
    <x v="1"/>
    <s v="plays"/>
    <x v="3848"/>
    <n v="42295.81700231481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174.95"/>
    <x v="1"/>
    <s v="plays"/>
    <x v="3849"/>
    <n v="42166.76717592592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250"/>
    <x v="1"/>
    <s v="plays"/>
    <x v="3850"/>
    <n v="42005.124340277776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65"/>
    <x v="1"/>
    <s v="plays"/>
    <x v="3851"/>
    <n v="42202.43957175925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55"/>
    <x v="1"/>
    <s v="plays"/>
    <x v="3852"/>
    <n v="42090.149027777778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75"/>
    <x v="1"/>
    <s v="plays"/>
    <x v="3853"/>
    <n v="41883.84002314815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1389.36"/>
    <x v="1"/>
    <s v="plays"/>
    <x v="3854"/>
    <n v="42133.88493055555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95.91"/>
    <x v="1"/>
    <s v="plays"/>
    <x v="3855"/>
    <n v="42089.92906249999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91.25"/>
    <x v="1"/>
    <s v="plays"/>
    <x v="3856"/>
    <n v="42071.70142361111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40"/>
    <x v="1"/>
    <s v="plays"/>
    <x v="3857"/>
    <n v="41852.71666666666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74.790000000000006"/>
    <x v="1"/>
    <s v="plays"/>
    <x v="3858"/>
    <n v="42146.87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61.12"/>
    <x v="1"/>
    <s v="plays"/>
    <x v="3859"/>
    <n v="41815.87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8.71"/>
    <x v="1"/>
    <s v="plays"/>
    <x v="3860"/>
    <n v="41863.660995370366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53.25"/>
    <x v="1"/>
    <s v="plays"/>
    <x v="3861"/>
    <n v="41955.90763888889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06.2"/>
    <x v="1"/>
    <s v="plays"/>
    <x v="3862"/>
    <n v="42625.707638888889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22.08"/>
    <x v="1"/>
    <s v="plays"/>
    <x v="3863"/>
    <n v="42313.67482638888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31.05"/>
    <x v="1"/>
    <s v="plays"/>
    <x v="3864"/>
    <n v="42325.933495370366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36.21"/>
    <x v="1"/>
    <s v="plays"/>
    <x v="3865"/>
    <n v="41881.22916666666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388.98"/>
    <x v="1"/>
    <s v="plays"/>
    <x v="3866"/>
    <n v="42452.14513888888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71.849999999999994"/>
    <x v="1"/>
    <s v="plays"/>
    <x v="3867"/>
    <n v="42539.814108796301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57.38"/>
    <x v="1"/>
    <s v="musical"/>
    <x v="3868"/>
    <n v="41890.65978009258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69.67"/>
    <x v="1"/>
    <s v="musical"/>
    <x v="3869"/>
    <n v="42077.13263888888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45.99"/>
    <x v="1"/>
    <s v="musical"/>
    <x v="3870"/>
    <n v="41823.17219907407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79.260000000000005"/>
    <x v="1"/>
    <s v="musical"/>
    <x v="3871"/>
    <n v="42823.73900462963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43.03"/>
    <x v="1"/>
    <s v="musical"/>
    <x v="3872"/>
    <n v="42230.1457870370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108.48"/>
    <x v="1"/>
    <s v="musical"/>
    <x v="3873"/>
    <n v="42285.696006944447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61.03"/>
    <x v="1"/>
    <s v="musical"/>
    <x v="3874"/>
    <n v="42028.04166666667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50.59"/>
    <x v="1"/>
    <s v="musical"/>
    <x v="3875"/>
    <n v="42616.41666666667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39.159999999999997"/>
    <x v="1"/>
    <s v="musical"/>
    <x v="3876"/>
    <n v="42402.62416666666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65.16"/>
    <x v="1"/>
    <s v="musical"/>
    <x v="3877"/>
    <n v="42712.677685185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23.96"/>
    <x v="1"/>
    <s v="musical"/>
    <x v="3878"/>
    <n v="42185.16597222222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48.62"/>
    <x v="1"/>
    <s v="musical"/>
    <x v="3879"/>
    <n v="42029.861064814817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35.74"/>
    <x v="1"/>
    <s v="musical"/>
    <x v="3880"/>
    <n v="41850.958333333336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1.37"/>
    <x v="1"/>
    <s v="musical"/>
    <x v="3881"/>
    <n v="42786.01850694444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250"/>
    <x v="1"/>
    <s v="musical"/>
    <x v="3882"/>
    <n v="42400.96041666666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n v="41884.6026504629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10"/>
    <x v="1"/>
    <s v="musical"/>
    <x v="3884"/>
    <n v="42090.74990740740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29.24"/>
    <x v="1"/>
    <s v="musical"/>
    <x v="3885"/>
    <n v="42499.95128472222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3"/>
    <x v="1"/>
    <s v="musical"/>
    <x v="3886"/>
    <n v="41984.22803240740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33.25"/>
    <x v="1"/>
    <s v="musical"/>
    <x v="3887"/>
    <n v="42125.91666666667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0"/>
    <x v="1"/>
    <s v="plays"/>
    <x v="3888"/>
    <n v="42792.54581018518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"/>
    <x v="1"/>
    <s v="plays"/>
    <x v="3889"/>
    <n v="42008.976388888885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53"/>
    <x v="1"/>
    <s v="plays"/>
    <x v="3890"/>
    <n v="42231.758611111116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0"/>
    <x v="1"/>
    <s v="plays"/>
    <x v="3891"/>
    <n v="42086.20763888888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n v="41875.29166666666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0"/>
    <x v="1"/>
    <s v="plays"/>
    <x v="3893"/>
    <n v="41821.2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0"/>
    <x v="1"/>
    <s v="plays"/>
    <x v="3894"/>
    <n v="42710.207638888889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15"/>
    <x v="1"/>
    <s v="plays"/>
    <x v="3895"/>
    <n v="42063.25020833333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0"/>
    <x v="1"/>
    <s v="plays"/>
    <x v="3896"/>
    <n v="41807.19187500000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0"/>
    <x v="1"/>
    <s v="plays"/>
    <x v="3897"/>
    <n v="42012.8736458333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0"/>
    <x v="1"/>
    <s v="plays"/>
    <x v="3898"/>
    <n v="42233.66666666667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0"/>
    <x v="1"/>
    <s v="plays"/>
    <x v="3899"/>
    <n v="41863.77501157407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0"/>
    <x v="1"/>
    <s v="plays"/>
    <x v="3900"/>
    <n v="42166.09248842592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0"/>
    <x v="1"/>
    <s v="plays"/>
    <x v="3901"/>
    <n v="42357.82637731482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50"/>
    <x v="1"/>
    <s v="plays"/>
    <x v="3902"/>
    <n v="42688.509745370371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n v="42230.818055555559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47.5"/>
    <x v="1"/>
    <s v="plays"/>
    <x v="3904"/>
    <n v="42109.21111111111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0"/>
    <x v="1"/>
    <s v="plays"/>
    <x v="3905"/>
    <n v="42166.958333333328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5.67"/>
    <x v="1"/>
    <s v="plays"/>
    <x v="3906"/>
    <n v="42181.55902777778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16.2"/>
    <x v="1"/>
    <s v="plays"/>
    <x v="3907"/>
    <n v="41938.83888888888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34.130000000000003"/>
    <x v="1"/>
    <s v="plays"/>
    <x v="3908"/>
    <n v="41849.135370370372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13"/>
    <x v="1"/>
    <s v="plays"/>
    <x v="3909"/>
    <n v="41893.359282407408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11.25"/>
    <x v="1"/>
    <s v="plays"/>
    <x v="3910"/>
    <n v="42254.756909722222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40.479999999999997"/>
    <x v="1"/>
    <s v="plays"/>
    <x v="3911"/>
    <n v="41969.853900462964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35"/>
    <x v="1"/>
    <s v="plays"/>
    <x v="3912"/>
    <n v="42119.19097222221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0"/>
    <x v="1"/>
    <s v="plays"/>
    <x v="3913"/>
    <n v="42338.25288194444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12.75"/>
    <x v="1"/>
    <s v="plays"/>
    <x v="3914"/>
    <n v="42134.957638888889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10"/>
    <x v="1"/>
    <s v="plays"/>
    <x v="3915"/>
    <n v="42522.98505787037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113.57"/>
    <x v="1"/>
    <s v="plays"/>
    <x v="3916"/>
    <n v="42524.47166666666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5"/>
    <x v="1"/>
    <s v="plays"/>
    <x v="3917"/>
    <n v="41893.527326388888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8.28"/>
    <x v="1"/>
    <s v="plays"/>
    <x v="3918"/>
    <n v="41855.66666666666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43.98"/>
    <x v="1"/>
    <s v="plays"/>
    <x v="3919"/>
    <n v="42387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9"/>
    <x v="1"/>
    <s v="plays"/>
    <x v="3920"/>
    <n v="42687.42893518519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37.67"/>
    <x v="1"/>
    <s v="plays"/>
    <x v="3921"/>
    <n v="41938.7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8.579999999999998"/>
    <x v="1"/>
    <s v="plays"/>
    <x v="3922"/>
    <n v="42065.95833333332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3"/>
    <x v="1"/>
    <s v="plays"/>
    <x v="3923"/>
    <n v="42103.97998842592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18.670000000000002"/>
    <x v="1"/>
    <s v="plays"/>
    <x v="3924"/>
    <n v="41816.959745370368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410"/>
    <x v="1"/>
    <s v="plays"/>
    <x v="3925"/>
    <n v="41850.870821759258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0"/>
    <x v="1"/>
    <s v="plays"/>
    <x v="3926"/>
    <n v="42000.08504629629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14"/>
    <x v="1"/>
    <s v="plays"/>
    <x v="3927"/>
    <n v="41860.26740740740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7.5"/>
    <x v="1"/>
    <s v="plays"/>
    <x v="3928"/>
    <n v="42293.20763888888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0"/>
    <x v="1"/>
    <s v="plays"/>
    <x v="3929"/>
    <n v="42631.82714120369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43.42"/>
    <x v="1"/>
    <s v="plays"/>
    <x v="3930"/>
    <n v="42461.25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23.96"/>
    <x v="1"/>
    <s v="plays"/>
    <x v="3931"/>
    <n v="42253.15170138888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5"/>
    <x v="1"/>
    <s v="plays"/>
    <x v="3932"/>
    <n v="42445.126898148148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12.5"/>
    <x v="1"/>
    <s v="plays"/>
    <x v="3933"/>
    <n v="42568.029861111107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3"/>
    <x v="1"/>
    <s v="plays"/>
    <x v="3934"/>
    <n v="42278.54166666667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10.56"/>
    <x v="1"/>
    <s v="plays"/>
    <x v="3935"/>
    <n v="42281.656782407401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122"/>
    <x v="1"/>
    <s v="plays"/>
    <x v="3936"/>
    <n v="42705.304629629631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67.81"/>
    <x v="1"/>
    <s v="plays"/>
    <x v="3937"/>
    <n v="42562.631481481483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4.209999999999994"/>
    <x v="1"/>
    <s v="plays"/>
    <x v="3938"/>
    <n v="42182.90571759259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6.71"/>
    <x v="1"/>
    <s v="plays"/>
    <x v="3939"/>
    <n v="41919.1875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81.95"/>
    <x v="1"/>
    <s v="plays"/>
    <x v="3940"/>
    <n v="42006.49248842592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n v="41968.041666666672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10"/>
    <x v="1"/>
    <s v="plays"/>
    <x v="3942"/>
    <n v="42171.90409722222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6.83"/>
    <x v="1"/>
    <s v="plays"/>
    <x v="3943"/>
    <n v="42310.70138888889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17.71"/>
    <x v="1"/>
    <s v="plays"/>
    <x v="3944"/>
    <n v="42243.66290509259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16.2"/>
    <x v="1"/>
    <s v="plays"/>
    <x v="3945"/>
    <n v="42139.80171296295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80.3"/>
    <x v="1"/>
    <s v="plays"/>
    <x v="3946"/>
    <n v="42063.333333333328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71.55"/>
    <x v="1"/>
    <s v="plays"/>
    <x v="3947"/>
    <n v="42645.14287037037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23.57"/>
    <x v="1"/>
    <s v="plays"/>
    <x v="3948"/>
    <n v="41889.32549768518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0"/>
    <x v="1"/>
    <s v="plays"/>
    <x v="3949"/>
    <n v="42046.12061342592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34.880000000000003"/>
    <x v="1"/>
    <s v="plays"/>
    <x v="3950"/>
    <n v="42468.77430555555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5"/>
    <x v="1"/>
    <s v="plays"/>
    <x v="3951"/>
    <n v="42493.78405092592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3.18"/>
    <x v="1"/>
    <s v="plays"/>
    <x v="3952"/>
    <n v="42303.790393518517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1"/>
    <x v="1"/>
    <s v="plays"/>
    <x v="3953"/>
    <n v="42580.978472222225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100.23"/>
    <x v="1"/>
    <s v="plays"/>
    <x v="3954"/>
    <n v="41834.65120370370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"/>
    <x v="1"/>
    <s v="plays"/>
    <x v="3955"/>
    <n v="42336.89052083333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3.33"/>
    <x v="1"/>
    <s v="plays"/>
    <x v="3956"/>
    <n v="42485.01388888889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13.25"/>
    <x v="1"/>
    <s v="plays"/>
    <x v="3957"/>
    <n v="42559.97631944443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17.850000000000001"/>
    <x v="1"/>
    <s v="plays"/>
    <x v="3958"/>
    <n v="41853.58333333333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10.38"/>
    <x v="1"/>
    <s v="plays"/>
    <x v="3959"/>
    <n v="41910.78884259259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36.33"/>
    <x v="1"/>
    <s v="plays"/>
    <x v="3960"/>
    <n v="42372.84555555555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5"/>
    <x v="1"/>
    <s v="plays"/>
    <x v="3961"/>
    <n v="41767.89131944444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0"/>
    <x v="1"/>
    <s v="plays"/>
    <x v="3962"/>
    <n v="42336.62145833333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5.8"/>
    <x v="1"/>
    <s v="plays"/>
    <x v="3963"/>
    <n v="42326.195798611108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0"/>
    <x v="1"/>
    <s v="plays"/>
    <x v="3964"/>
    <n v="42113.68039351851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3.67"/>
    <x v="1"/>
    <s v="plays"/>
    <x v="3965"/>
    <n v="42474.19421296296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60.71"/>
    <x v="1"/>
    <s v="plays"/>
    <x v="3966"/>
    <n v="41844.12430555555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0"/>
    <x v="1"/>
    <s v="plays"/>
    <x v="3967"/>
    <n v="42800.290590277778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5"/>
    <x v="1"/>
    <s v="plays"/>
    <x v="3968"/>
    <n v="42512.81565972222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25.43"/>
    <x v="1"/>
    <s v="plays"/>
    <x v="3969"/>
    <n v="42611.16319444444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1"/>
    <x v="1"/>
    <s v="plays"/>
    <x v="3970"/>
    <n v="42477.86355324073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10.5"/>
    <x v="1"/>
    <s v="plays"/>
    <x v="3971"/>
    <n v="41841.536180555559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3.67"/>
    <x v="1"/>
    <s v="plays"/>
    <x v="3972"/>
    <n v="42041.06752314814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0"/>
    <x v="1"/>
    <s v="plays"/>
    <x v="3973"/>
    <n v="42499.16666666667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110.62"/>
    <x v="1"/>
    <s v="plays"/>
    <x v="3974"/>
    <n v="42523.54685185184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20"/>
    <x v="1"/>
    <s v="plays"/>
    <x v="3975"/>
    <n v="42564.8668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1"/>
    <x v="1"/>
    <s v="plays"/>
    <x v="3976"/>
    <n v="41852.29166666666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50"/>
    <x v="1"/>
    <s v="plays"/>
    <x v="3977"/>
    <n v="42573.78856481481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45"/>
    <x v="1"/>
    <s v="plays"/>
    <x v="3978"/>
    <n v="42035.64297453704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253.21"/>
    <x v="1"/>
    <s v="plays"/>
    <x v="3979"/>
    <n v="42092.83333333332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31.25"/>
    <x v="1"/>
    <s v="plays"/>
    <x v="3980"/>
    <n v="41825.59892361111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5"/>
    <x v="1"/>
    <s v="plays"/>
    <x v="3981"/>
    <n v="42568.17996527777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0"/>
    <x v="1"/>
    <s v="plays"/>
    <x v="3982"/>
    <n v="42192.80995370370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0"/>
    <x v="1"/>
    <s v="plays"/>
    <x v="3983"/>
    <n v="41779.290972222225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0"/>
    <x v="1"/>
    <s v="plays"/>
    <x v="3984"/>
    <n v="4195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23.25"/>
    <x v="1"/>
    <s v="plays"/>
    <x v="3985"/>
    <n v="42420.87847222221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0"/>
    <x v="1"/>
    <s v="plays"/>
    <x v="3986"/>
    <n v="42496.544444444444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00"/>
    <x v="1"/>
    <s v="plays"/>
    <x v="3987"/>
    <n v="41775.92465277778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44.17"/>
    <x v="1"/>
    <s v="plays"/>
    <x v="3988"/>
    <n v="42245.0811689814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n v="42316.79144675926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4.33"/>
    <x v="1"/>
    <s v="plays"/>
    <x v="3990"/>
    <n v="42431.672372685185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37.5"/>
    <x v="1"/>
    <s v="plays"/>
    <x v="3991"/>
    <n v="42155.644467592589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42"/>
    <x v="1"/>
    <s v="plays"/>
    <x v="3992"/>
    <n v="42349.98216435185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0"/>
    <x v="1"/>
    <s v="plays"/>
    <x v="3993"/>
    <n v="42137.864722222221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60.73"/>
    <x v="1"/>
    <s v="plays"/>
    <x v="3994"/>
    <n v="41839.38993055555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50"/>
    <x v="1"/>
    <s v="plays"/>
    <x v="3995"/>
    <n v="42049.47708333333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108.33"/>
    <x v="1"/>
    <s v="plays"/>
    <x v="3996"/>
    <n v="41963.66944444444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23.5"/>
    <x v="1"/>
    <s v="plays"/>
    <x v="3997"/>
    <n v="42099.349780092598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0"/>
    <x v="1"/>
    <s v="plays"/>
    <x v="3998"/>
    <n v="42091.92159722222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50.33"/>
    <x v="1"/>
    <s v="plays"/>
    <x v="3999"/>
    <n v="41882.82765046296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1.67"/>
    <x v="1"/>
    <s v="plays"/>
    <x v="4000"/>
    <n v="42497.60368055555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0"/>
    <x v="1"/>
    <s v="plays"/>
    <x v="4001"/>
    <n v="42795.79166666667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60.79"/>
    <x v="1"/>
    <s v="plays"/>
    <x v="4002"/>
    <n v="41909.043530092589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0"/>
    <x v="1"/>
    <s v="plays"/>
    <x v="4003"/>
    <n v="42050.58734953703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7.5"/>
    <x v="1"/>
    <s v="plays"/>
    <x v="4004"/>
    <n v="41920.1626967592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0"/>
    <x v="1"/>
    <s v="plays"/>
    <x v="4005"/>
    <n v="41932.80769675925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0"/>
    <x v="1"/>
    <s v="plays"/>
    <x v="4006"/>
    <n v="42416.772997685184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82.82"/>
    <x v="1"/>
    <s v="plays"/>
    <x v="4007"/>
    <n v="41877.6861111111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358.88"/>
    <x v="1"/>
    <s v="plays"/>
    <x v="4008"/>
    <n v="42207.96420138888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61.19"/>
    <x v="1"/>
    <s v="plays"/>
    <x v="4009"/>
    <n v="41891.70092592592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340"/>
    <x v="1"/>
    <s v="plays"/>
    <x v="4010"/>
    <n v="41938.77043981481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5.67"/>
    <x v="1"/>
    <s v="plays"/>
    <x v="4011"/>
    <n v="42032.54488425926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50"/>
    <x v="1"/>
    <s v="plays"/>
    <x v="4012"/>
    <n v="42126.54454861111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25"/>
    <x v="1"/>
    <s v="plays"/>
    <x v="4013"/>
    <n v="42051.301192129627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n v="42434.24616898148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30"/>
    <x v="1"/>
    <s v="plays"/>
    <x v="4015"/>
    <n v="42204.78082175925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46.63"/>
    <x v="1"/>
    <s v="plays"/>
    <x v="4016"/>
    <n v="41899.87268518518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65"/>
    <x v="1"/>
    <s v="plays"/>
    <x v="4017"/>
    <n v="41886.67215277777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10"/>
    <x v="1"/>
    <s v="plays"/>
    <x v="4018"/>
    <n v="42650.9109722222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0"/>
    <x v="1"/>
    <s v="plays"/>
    <x v="4019"/>
    <n v="42475.686111111107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5"/>
    <x v="1"/>
    <s v="plays"/>
    <x v="4020"/>
    <n v="42087.149293981478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40"/>
    <x v="1"/>
    <s v="plays"/>
    <x v="4021"/>
    <n v="41938.91155092592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9.12"/>
    <x v="1"/>
    <s v="plays"/>
    <x v="4022"/>
    <n v="42036.120833333334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1.33"/>
    <x v="1"/>
    <s v="plays"/>
    <x v="4023"/>
    <n v="42453.95790509259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.5"/>
    <x v="1"/>
    <s v="plays"/>
    <x v="4024"/>
    <n v="42247.67010416666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33.33"/>
    <x v="1"/>
    <s v="plays"/>
    <x v="4025"/>
    <n v="42211.237685185188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61.56"/>
    <x v="1"/>
    <s v="plays"/>
    <x v="4026"/>
    <n v="42342.69721064814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118.74"/>
    <x v="1"/>
    <s v="plays"/>
    <x v="4027"/>
    <n v="42789.04166666667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65.08"/>
    <x v="1"/>
    <s v="plays"/>
    <x v="4028"/>
    <n v="41795.93865740740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130.16"/>
    <x v="1"/>
    <s v="plays"/>
    <x v="4029"/>
    <n v="42352.025115740747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37.78"/>
    <x v="1"/>
    <s v="plays"/>
    <x v="4030"/>
    <n v="42403.78402777777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112.79"/>
    <x v="1"/>
    <s v="plays"/>
    <x v="4031"/>
    <n v="41991.62689814814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1.92"/>
    <x v="1"/>
    <s v="plays"/>
    <x v="4032"/>
    <n v="42353.8508796296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89.24"/>
    <x v="1"/>
    <s v="plays"/>
    <x v="4033"/>
    <n v="42645.37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9.329999999999998"/>
    <x v="1"/>
    <s v="plays"/>
    <x v="4034"/>
    <n v="42097.905671296292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79.97"/>
    <x v="1"/>
    <s v="plays"/>
    <x v="4035"/>
    <n v="41933.88295138888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56.41"/>
    <x v="1"/>
    <s v="plays"/>
    <x v="4036"/>
    <n v="41821.937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79.41"/>
    <x v="1"/>
    <s v="plays"/>
    <x v="4037"/>
    <n v="42514.60069444444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6.44"/>
    <x v="1"/>
    <s v="plays"/>
    <x v="4038"/>
    <n v="41929.798726851855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121"/>
    <x v="1"/>
    <s v="plays"/>
    <x v="4039"/>
    <n v="42339.249305555553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54.62"/>
    <x v="1"/>
    <s v="plays"/>
    <x v="4040"/>
    <n v="42203.12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299.22000000000003"/>
    <x v="1"/>
    <s v="plays"/>
    <x v="4041"/>
    <n v="42619.474004629628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58.53"/>
    <x v="1"/>
    <s v="plays"/>
    <x v="4042"/>
    <n v="42024.802777777775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55.37"/>
    <x v="1"/>
    <s v="plays"/>
    <x v="4043"/>
    <n v="41963.95746527778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183.8"/>
    <x v="1"/>
    <s v="plays"/>
    <x v="4044"/>
    <n v="42104.208333333328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65.35"/>
    <x v="1"/>
    <s v="plays"/>
    <x v="4045"/>
    <n v="41872.20126157407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234.79"/>
    <x v="1"/>
    <s v="plays"/>
    <x v="4046"/>
    <n v="41934.65057870370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11.48"/>
    <x v="1"/>
    <s v="plays"/>
    <x v="4047"/>
    <n v="42015.041666666672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340000000000003"/>
    <x v="1"/>
    <s v="plays"/>
    <x v="4048"/>
    <n v="42471.46744212962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23.38"/>
    <x v="1"/>
    <s v="plays"/>
    <x v="4049"/>
    <n v="42199.958506944444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207.07"/>
    <x v="1"/>
    <s v="plays"/>
    <x v="4050"/>
    <n v="41935.63646990740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138.26"/>
    <x v="1"/>
    <s v="plays"/>
    <x v="4051"/>
    <n v="41768.28680555555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493.82"/>
    <x v="1"/>
    <s v="plays"/>
    <x v="4052"/>
    <n v="41925.87865740740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168.5"/>
    <x v="1"/>
    <s v="plays"/>
    <x v="4053"/>
    <n v="41958.83333333332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38.869999999999997"/>
    <x v="1"/>
    <s v="plays"/>
    <x v="4054"/>
    <n v="42644.16666666667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61.53"/>
    <x v="1"/>
    <s v="plays"/>
    <x v="4055"/>
    <n v="41809.6485069444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105.44"/>
    <x v="1"/>
    <s v="plays"/>
    <x v="4056"/>
    <n v="42554.83263888888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71.59"/>
    <x v="1"/>
    <s v="plays"/>
    <x v="4057"/>
    <n v="42333.958333333328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91.88"/>
    <x v="1"/>
    <s v="plays"/>
    <x v="4058"/>
    <n v="42461.165972222225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148.57"/>
    <x v="1"/>
    <s v="plays"/>
    <x v="4059"/>
    <n v="41898.125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174.21"/>
    <x v="1"/>
    <s v="plays"/>
    <x v="4060"/>
    <n v="41813.66666666666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102.86"/>
    <x v="1"/>
    <s v="plays"/>
    <x v="4061"/>
    <n v="42481.09980324073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11.18"/>
    <x v="1"/>
    <s v="plays"/>
    <x v="4062"/>
    <n v="42553.73921296295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23.8"/>
    <x v="1"/>
    <s v="plays"/>
    <x v="4063"/>
    <n v="41817.68152777777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81.27"/>
    <x v="1"/>
    <s v="plays"/>
    <x v="4064"/>
    <n v="42123.58826388888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116.21"/>
    <x v="1"/>
    <s v="plays"/>
    <x v="4065"/>
    <n v="41863.95151620370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58.89"/>
    <x v="1"/>
    <s v="plays"/>
    <x v="4066"/>
    <n v="42509.03921296296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44"/>
    <x v="1"/>
    <s v="plays"/>
    <x v="4067"/>
    <n v="42275.11747685185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48.43"/>
    <x v="1"/>
    <s v="plays"/>
    <x v="4068"/>
    <n v="42748.96180555555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0"/>
    <x v="1"/>
    <s v="plays"/>
    <x v="4069"/>
    <n v="42063.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61.04"/>
    <x v="1"/>
    <s v="plays"/>
    <x v="4070"/>
    <n v="42064.125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25"/>
    <x v="1"/>
    <s v="plays"/>
    <x v="4071"/>
    <n v="42730.80475694444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0"/>
    <x v="1"/>
    <s v="plays"/>
    <x v="4072"/>
    <n v="41872.7744328703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0"/>
    <x v="1"/>
    <s v="plays"/>
    <x v="4073"/>
    <n v="42133.166666666672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40"/>
    <x v="1"/>
    <s v="plays"/>
    <x v="4074"/>
    <n v="42313.59461805555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19.329999999999998"/>
    <x v="1"/>
    <s v="plays"/>
    <x v="4075"/>
    <n v="41820.727777777778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n v="41933.8270833333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35"/>
    <x v="1"/>
    <s v="plays"/>
    <x v="4077"/>
    <n v="42725.710578703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n v="42762.78752314814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0"/>
    <x v="1"/>
    <s v="plays"/>
    <x v="4079"/>
    <n v="42540.938900462963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59.33"/>
    <x v="1"/>
    <s v="plays"/>
    <x v="4080"/>
    <n v="42535.78750000000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0"/>
    <x v="1"/>
    <s v="plays"/>
    <x v="4081"/>
    <n v="42071.539641203708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30.13"/>
    <x v="1"/>
    <s v="plays"/>
    <x v="4082"/>
    <n v="42322.958333333328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74.62"/>
    <x v="1"/>
    <s v="plays"/>
    <x v="4083"/>
    <n v="42383.761759259258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5"/>
    <x v="1"/>
    <s v="plays"/>
    <x v="4084"/>
    <n v="42652.436412037037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44.5"/>
    <x v="1"/>
    <s v="plays"/>
    <x v="4085"/>
    <n v="42087.16597222222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46.13"/>
    <x v="1"/>
    <s v="plays"/>
    <x v="4086"/>
    <n v="42329.166666666672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141.47"/>
    <x v="1"/>
    <s v="plays"/>
    <x v="4087"/>
    <n v="42568.74289351851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5.48"/>
    <x v="1"/>
    <s v="plays"/>
    <x v="4088"/>
    <n v="42020.43472222222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85.5"/>
    <x v="1"/>
    <s v="plays"/>
    <x v="4089"/>
    <n v="42155.732638888891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64.25"/>
    <x v="1"/>
    <s v="plays"/>
    <x v="4090"/>
    <n v="42223.62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64.47"/>
    <x v="1"/>
    <s v="plays"/>
    <x v="4091"/>
    <n v="42020.50637731481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118.2"/>
    <x v="1"/>
    <s v="plays"/>
    <x v="4092"/>
    <n v="42099.15332175926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82.54"/>
    <x v="1"/>
    <s v="plays"/>
    <x v="4093"/>
    <n v="42238.81589120370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34.17"/>
    <x v="1"/>
    <s v="plays"/>
    <x v="4094"/>
    <n v="41934.207638888889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42.73"/>
    <x v="1"/>
    <s v="plays"/>
    <x v="4095"/>
    <n v="42723.03182870370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94.49"/>
    <x v="1"/>
    <s v="plays"/>
    <x v="4096"/>
    <n v="42794.36874999999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55.7"/>
    <x v="1"/>
    <s v="plays"/>
    <x v="4097"/>
    <n v="42400.99652777778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98.03"/>
    <x v="1"/>
    <s v="plays"/>
    <x v="4098"/>
    <n v="42525.72218749999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92.1"/>
    <x v="1"/>
    <s v="plays"/>
    <x v="4099"/>
    <n v="42615.85038194444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38.18"/>
    <x v="1"/>
    <s v="plays"/>
    <x v="4100"/>
    <n v="41937.12488425926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27.15"/>
    <x v="1"/>
    <s v="plays"/>
    <x v="4101"/>
    <n v="42760.90372685185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50.69"/>
    <x v="1"/>
    <s v="plays"/>
    <x v="4102"/>
    <n v="42505.848067129627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38.94"/>
    <x v="1"/>
    <s v="plays"/>
    <x v="4103"/>
    <n v="42242.77222222222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77.64"/>
    <x v="1"/>
    <s v="plays"/>
    <x v="4104"/>
    <n v="42670.278171296297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43.54"/>
    <x v="1"/>
    <s v="plays"/>
    <x v="4105"/>
    <n v="42730.0105208333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31.82"/>
    <x v="1"/>
    <s v="plays"/>
    <x v="4106"/>
    <n v="42096.04166666667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63.18"/>
    <x v="1"/>
    <s v="plays"/>
    <x v="4107"/>
    <n v="41906.91667824074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190.9"/>
    <x v="1"/>
    <s v="plays"/>
    <x v="4108"/>
    <n v="42797.20833333332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140.86000000000001"/>
    <x v="1"/>
    <s v="plays"/>
    <x v="4109"/>
    <n v="42337.58106481481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76.92"/>
    <x v="1"/>
    <s v="plays"/>
    <x v="4110"/>
    <n v="42572.626747685179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99.16"/>
    <x v="1"/>
    <s v="plays"/>
    <x v="4111"/>
    <n v="42059.13587962962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67.88"/>
    <x v="1"/>
    <s v="plays"/>
    <x v="4112"/>
    <n v="4242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246.29"/>
    <x v="1"/>
    <s v="plays"/>
    <x v="4113"/>
    <n v="42377.273611111115"/>
  </r>
  <r>
    <m/>
    <m/>
    <m/>
    <m/>
    <m/>
    <x v="4"/>
    <m/>
    <m/>
    <m/>
    <m/>
    <m/>
    <m/>
    <m/>
    <m/>
    <e v="#DIV/0!"/>
    <n v="0"/>
    <x v="9"/>
    <m/>
    <x v="4114"/>
    <n v="2556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E68CFE-A295-5F47-AA70-69F006D68632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6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A09E41-5B4B-F74F-8382-13A65DC5D2B2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0666D2-D818-9445-9EBF-594739D24177}" name="PivotTable9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11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8FFAE43-90F6-F046-8300-9CD3232E4F5C}" name="Table4" displayName="Table4" ref="A1:C15" headerRowCount="0" totalsRowShown="0">
  <tableColumns count="3">
    <tableColumn id="1" xr3:uid="{1F5F5453-E0DE-8846-9E6E-ED2ED74FECB2}" name="Column1"/>
    <tableColumn id="2" xr3:uid="{C555D7A1-F157-C345-85D7-EEDC472EA2B0}" name="Column2"/>
    <tableColumn id="3" xr3:uid="{A17218BC-C936-2C41-A47F-65056805E6D6}" name="Column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6"/>
  <sheetViews>
    <sheetView zoomScale="114" zoomScaleNormal="114" workbookViewId="0">
      <pane xSplit="2" ySplit="1" topLeftCell="C2924" activePane="bottomRight" state="frozen"/>
      <selection pane="topRight" activeCell="C1" sqref="C1"/>
      <selection pane="bottomLeft" activeCell="A2" sqref="A2"/>
      <selection pane="bottomRight" activeCell="D2924" sqref="D1:E1048576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6.6640625" customWidth="1"/>
    <col min="16" max="16" width="26" customWidth="1"/>
    <col min="17" max="17" width="41.1640625" customWidth="1"/>
    <col min="18" max="18" width="17.6640625" customWidth="1"/>
    <col min="19" max="19" width="26.6640625" customWidth="1"/>
    <col min="20" max="20" width="26.33203125" style="18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7" t="s">
        <v>8366</v>
      </c>
    </row>
    <row r="2" spans="1:20" ht="48" hidden="1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 t="shared" ref="O2:O65" si="0">ROUND(E2/D2*100,0)</f>
        <v>137</v>
      </c>
      <c r="P2" s="10">
        <f>IFERROR(ROUND(E2/L2,2),0)</f>
        <v>63.92</v>
      </c>
      <c r="Q2" s="12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2" hidden="1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si="0"/>
        <v>143</v>
      </c>
      <c r="P3" s="10">
        <f t="shared" ref="P3:P66" si="1">IFERROR(ROUND(E3/L3,2),0)</f>
        <v>185.48</v>
      </c>
      <c r="Q3" s="12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8" hidden="1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 s="10">
        <f t="shared" si="1"/>
        <v>15</v>
      </c>
      <c r="Q4" s="12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32" hidden="1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 s="10">
        <f t="shared" si="1"/>
        <v>69.27</v>
      </c>
      <c r="Q5" s="12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64" hidden="1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 s="10">
        <f t="shared" si="1"/>
        <v>190.55</v>
      </c>
      <c r="Q6" s="12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8" hidden="1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 s="10">
        <f t="shared" si="1"/>
        <v>93.4</v>
      </c>
      <c r="Q7" s="12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48" hidden="1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 s="10">
        <f t="shared" si="1"/>
        <v>146.88</v>
      </c>
      <c r="Q8" s="12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48" hidden="1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 s="10">
        <f t="shared" si="1"/>
        <v>159.82</v>
      </c>
      <c r="Q9" s="12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16" hidden="1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 s="10">
        <f t="shared" si="1"/>
        <v>291.79000000000002</v>
      </c>
      <c r="Q10" s="12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8" hidden="1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 s="10">
        <f t="shared" si="1"/>
        <v>31.5</v>
      </c>
      <c r="Q11" s="12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48" hidden="1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 s="10">
        <f t="shared" si="1"/>
        <v>158.68</v>
      </c>
      <c r="Q12" s="12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48" hidden="1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 s="10">
        <f t="shared" si="1"/>
        <v>80.33</v>
      </c>
      <c r="Q13" s="12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48" hidden="1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 s="10">
        <f t="shared" si="1"/>
        <v>59.96</v>
      </c>
      <c r="Q14" s="12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32" hidden="1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 s="10">
        <f t="shared" si="1"/>
        <v>109.78</v>
      </c>
      <c r="Q15" s="12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32" hidden="1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 s="10">
        <f t="shared" si="1"/>
        <v>147.71</v>
      </c>
      <c r="Q16" s="12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8" hidden="1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 s="10">
        <f t="shared" si="1"/>
        <v>21.76</v>
      </c>
      <c r="Q17" s="12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48" hidden="1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 s="10">
        <f t="shared" si="1"/>
        <v>171.84</v>
      </c>
      <c r="Q18" s="12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48" hidden="1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 s="10">
        <f t="shared" si="1"/>
        <v>41.94</v>
      </c>
      <c r="Q19" s="12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8" hidden="1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 s="10">
        <f t="shared" si="1"/>
        <v>93.26</v>
      </c>
      <c r="Q20" s="12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48" hidden="1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 s="10">
        <f t="shared" si="1"/>
        <v>56.14</v>
      </c>
      <c r="Q21" s="12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8" hidden="1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 s="10">
        <f t="shared" si="1"/>
        <v>80.16</v>
      </c>
      <c r="Q22" s="12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8" hidden="1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 s="10">
        <f t="shared" si="1"/>
        <v>199.9</v>
      </c>
      <c r="Q23" s="12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32" hidden="1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 s="10">
        <f t="shared" si="1"/>
        <v>51.25</v>
      </c>
      <c r="Q24" s="12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8" hidden="1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 s="10">
        <f t="shared" si="1"/>
        <v>103.04</v>
      </c>
      <c r="Q25" s="12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32" hidden="1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 s="10">
        <f t="shared" si="1"/>
        <v>66.349999999999994</v>
      </c>
      <c r="Q26" s="12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48" hidden="1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 s="10">
        <f t="shared" si="1"/>
        <v>57.14</v>
      </c>
      <c r="Q27" s="12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8" hidden="1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 s="10">
        <f t="shared" si="1"/>
        <v>102.11</v>
      </c>
      <c r="Q28" s="12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8" hidden="1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 s="10">
        <f t="shared" si="1"/>
        <v>148.97</v>
      </c>
      <c r="Q29" s="12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32" hidden="1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 s="10">
        <f t="shared" si="1"/>
        <v>169.61</v>
      </c>
      <c r="Q30" s="12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48" hidden="1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 s="10">
        <f t="shared" si="1"/>
        <v>31.62</v>
      </c>
      <c r="Q31" s="12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8" hidden="1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 s="10">
        <f t="shared" si="1"/>
        <v>76.45</v>
      </c>
      <c r="Q32" s="12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8" hidden="1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 s="10">
        <f t="shared" si="1"/>
        <v>13</v>
      </c>
      <c r="Q33" s="12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48" hidden="1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 s="10">
        <f t="shared" si="1"/>
        <v>320.45</v>
      </c>
      <c r="Q34" s="12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48" hidden="1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 s="10">
        <f t="shared" si="1"/>
        <v>83.75</v>
      </c>
      <c r="Q35" s="12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48" hidden="1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 s="10">
        <f t="shared" si="1"/>
        <v>49.88</v>
      </c>
      <c r="Q36" s="12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32" hidden="1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 s="10">
        <f t="shared" si="1"/>
        <v>59.46</v>
      </c>
      <c r="Q37" s="12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32" hidden="1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 s="10">
        <f t="shared" si="1"/>
        <v>193.84</v>
      </c>
      <c r="Q38" s="12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48" hidden="1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 s="10">
        <f t="shared" si="1"/>
        <v>159.51</v>
      </c>
      <c r="Q39" s="12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8" hidden="1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 s="10">
        <f t="shared" si="1"/>
        <v>41.68</v>
      </c>
      <c r="Q40" s="12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48" hidden="1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 s="10">
        <f t="shared" si="1"/>
        <v>150.9</v>
      </c>
      <c r="Q41" s="12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48" hidden="1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 s="10">
        <f t="shared" si="1"/>
        <v>126.69</v>
      </c>
      <c r="Q42" s="12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48" hidden="1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 s="10">
        <f t="shared" si="1"/>
        <v>105.26</v>
      </c>
      <c r="Q43" s="12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48" hidden="1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 s="10">
        <f t="shared" si="1"/>
        <v>117.51</v>
      </c>
      <c r="Q44" s="12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48" hidden="1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 s="10">
        <f t="shared" si="1"/>
        <v>117.36</v>
      </c>
      <c r="Q45" s="12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48" hidden="1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 s="10">
        <f t="shared" si="1"/>
        <v>133.33000000000001</v>
      </c>
      <c r="Q46" s="12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8" hidden="1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 s="10">
        <f t="shared" si="1"/>
        <v>98.36</v>
      </c>
      <c r="Q47" s="12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8" hidden="1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 s="10">
        <f t="shared" si="1"/>
        <v>194.44</v>
      </c>
      <c r="Q48" s="12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48" hidden="1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 s="10">
        <f t="shared" si="1"/>
        <v>76.87</v>
      </c>
      <c r="Q49" s="12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48" hidden="1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 s="10">
        <f t="shared" si="1"/>
        <v>56.82</v>
      </c>
      <c r="Q50" s="12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t="16" hidden="1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 s="10">
        <f t="shared" si="1"/>
        <v>137.93</v>
      </c>
      <c r="Q51" s="12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8" hidden="1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 s="10">
        <f t="shared" si="1"/>
        <v>27.27</v>
      </c>
      <c r="Q52" s="12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48" hidden="1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 s="10">
        <f t="shared" si="1"/>
        <v>118.34</v>
      </c>
      <c r="Q53" s="12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8" hidden="1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 s="10">
        <f t="shared" si="1"/>
        <v>223.48</v>
      </c>
      <c r="Q54" s="12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32" hidden="1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 s="10">
        <f t="shared" si="1"/>
        <v>28.11</v>
      </c>
      <c r="Q55" s="12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48" hidden="1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 s="10">
        <f t="shared" si="1"/>
        <v>194.23</v>
      </c>
      <c r="Q56" s="12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8" hidden="1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 s="10">
        <f t="shared" si="1"/>
        <v>128.94999999999999</v>
      </c>
      <c r="Q57" s="12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32" hidden="1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 s="10">
        <f t="shared" si="1"/>
        <v>49.32</v>
      </c>
      <c r="Q58" s="12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48" hidden="1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 s="10">
        <f t="shared" si="1"/>
        <v>221.52</v>
      </c>
      <c r="Q59" s="12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32" hidden="1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 s="10">
        <f t="shared" si="1"/>
        <v>137.21</v>
      </c>
      <c r="Q60" s="12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48" hidden="1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 s="10">
        <f t="shared" si="1"/>
        <v>606.82000000000005</v>
      </c>
      <c r="Q61" s="12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8" hidden="1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 s="10">
        <f t="shared" si="1"/>
        <v>43.04</v>
      </c>
      <c r="Q62" s="12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48" hidden="1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 s="10">
        <f t="shared" si="1"/>
        <v>322.39</v>
      </c>
      <c r="Q63" s="12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48" hidden="1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 s="10">
        <f t="shared" si="1"/>
        <v>96.71</v>
      </c>
      <c r="Q64" s="12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8" hidden="1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 s="10">
        <f t="shared" si="1"/>
        <v>35.47</v>
      </c>
      <c r="Q65" s="12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48" hidden="1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ref="O66:O129" si="4">ROUND(E66/D66*100,0)</f>
        <v>173</v>
      </c>
      <c r="P66" s="10">
        <f t="shared" si="1"/>
        <v>86.67</v>
      </c>
      <c r="Q66" s="12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32" hidden="1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si="4"/>
        <v>108</v>
      </c>
      <c r="P67" s="10">
        <f t="shared" ref="P67:P130" si="5">IFERROR(ROUND(E67/L67,2),0)</f>
        <v>132.05000000000001</v>
      </c>
      <c r="Q67" s="12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32" hidden="1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4"/>
        <v>119</v>
      </c>
      <c r="P68" s="10">
        <f t="shared" si="5"/>
        <v>91.23</v>
      </c>
      <c r="Q68" s="12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8" hidden="1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4"/>
        <v>116</v>
      </c>
      <c r="P69" s="10">
        <f t="shared" si="5"/>
        <v>116.25</v>
      </c>
      <c r="Q69" s="12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64" hidden="1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4"/>
        <v>127</v>
      </c>
      <c r="P70" s="10">
        <f t="shared" si="5"/>
        <v>21.19</v>
      </c>
      <c r="Q70" s="12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48" hidden="1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4"/>
        <v>111</v>
      </c>
      <c r="P71" s="10">
        <f t="shared" si="5"/>
        <v>62.33</v>
      </c>
      <c r="Q71" s="12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48" hidden="1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4"/>
        <v>127</v>
      </c>
      <c r="P72" s="10">
        <f t="shared" si="5"/>
        <v>37.409999999999997</v>
      </c>
      <c r="Q72" s="12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8" hidden="1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4"/>
        <v>124</v>
      </c>
      <c r="P73" s="10">
        <f t="shared" si="5"/>
        <v>69.72</v>
      </c>
      <c r="Q73" s="12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48" hidden="1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4"/>
        <v>108</v>
      </c>
      <c r="P74" s="10">
        <f t="shared" si="5"/>
        <v>58.17</v>
      </c>
      <c r="Q74" s="12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48" hidden="1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4"/>
        <v>100</v>
      </c>
      <c r="P75" s="10">
        <f t="shared" si="5"/>
        <v>50</v>
      </c>
      <c r="Q75" s="12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48" hidden="1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4"/>
        <v>113</v>
      </c>
      <c r="P76" s="10">
        <f t="shared" si="5"/>
        <v>19.47</v>
      </c>
      <c r="Q76" s="12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8" hidden="1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4"/>
        <v>115</v>
      </c>
      <c r="P77" s="10">
        <f t="shared" si="5"/>
        <v>85.96</v>
      </c>
      <c r="Q77" s="12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48" hidden="1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4"/>
        <v>153</v>
      </c>
      <c r="P78" s="10">
        <f t="shared" si="5"/>
        <v>30.67</v>
      </c>
      <c r="Q78" s="12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8" hidden="1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4"/>
        <v>393</v>
      </c>
      <c r="P79" s="10">
        <f t="shared" si="5"/>
        <v>60.38</v>
      </c>
      <c r="Q79" s="12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96" hidden="1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4"/>
        <v>2702</v>
      </c>
      <c r="P80" s="10">
        <f t="shared" si="5"/>
        <v>38.6</v>
      </c>
      <c r="Q80" s="12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8" hidden="1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4"/>
        <v>127</v>
      </c>
      <c r="P81" s="10">
        <f t="shared" si="5"/>
        <v>40.270000000000003</v>
      </c>
      <c r="Q81" s="12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8" hidden="1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4"/>
        <v>107</v>
      </c>
      <c r="P82" s="10">
        <f t="shared" si="5"/>
        <v>273.83</v>
      </c>
      <c r="Q82" s="12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48" hidden="1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4"/>
        <v>198</v>
      </c>
      <c r="P83" s="10">
        <f t="shared" si="5"/>
        <v>53.04</v>
      </c>
      <c r="Q83" s="12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48" hidden="1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4"/>
        <v>100</v>
      </c>
      <c r="P84" s="10">
        <f t="shared" si="5"/>
        <v>40.01</v>
      </c>
      <c r="Q84" s="12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48" hidden="1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4"/>
        <v>103</v>
      </c>
      <c r="P85" s="10">
        <f t="shared" si="5"/>
        <v>15.77</v>
      </c>
      <c r="Q85" s="12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8" hidden="1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4"/>
        <v>100</v>
      </c>
      <c r="P86" s="10">
        <f t="shared" si="5"/>
        <v>71.430000000000007</v>
      </c>
      <c r="Q86" s="12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48" hidden="1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4"/>
        <v>126</v>
      </c>
      <c r="P87" s="10">
        <f t="shared" si="5"/>
        <v>71.709999999999994</v>
      </c>
      <c r="Q87" s="12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48" hidden="1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4"/>
        <v>106</v>
      </c>
      <c r="P88" s="10">
        <f t="shared" si="5"/>
        <v>375.76</v>
      </c>
      <c r="Q88" s="12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8" hidden="1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4"/>
        <v>105</v>
      </c>
      <c r="P89" s="10">
        <f t="shared" si="5"/>
        <v>104.6</v>
      </c>
      <c r="Q89" s="12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48" hidden="1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4"/>
        <v>103</v>
      </c>
      <c r="P90" s="10">
        <f t="shared" si="5"/>
        <v>60</v>
      </c>
      <c r="Q90" s="12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8" hidden="1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4"/>
        <v>115</v>
      </c>
      <c r="P91" s="10">
        <f t="shared" si="5"/>
        <v>123.29</v>
      </c>
      <c r="Q91" s="12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32" hidden="1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4"/>
        <v>100</v>
      </c>
      <c r="P92" s="10">
        <f t="shared" si="5"/>
        <v>31.38</v>
      </c>
      <c r="Q92" s="12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8" hidden="1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4"/>
        <v>120</v>
      </c>
      <c r="P93" s="10">
        <f t="shared" si="5"/>
        <v>78.260000000000005</v>
      </c>
      <c r="Q93" s="12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48" hidden="1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4"/>
        <v>105</v>
      </c>
      <c r="P94" s="10">
        <f t="shared" si="5"/>
        <v>122.33</v>
      </c>
      <c r="Q94" s="12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48" hidden="1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4"/>
        <v>111</v>
      </c>
      <c r="P95" s="10">
        <f t="shared" si="5"/>
        <v>73.73</v>
      </c>
      <c r="Q95" s="12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8" hidden="1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4"/>
        <v>104</v>
      </c>
      <c r="P96" s="10">
        <f t="shared" si="5"/>
        <v>21.67</v>
      </c>
      <c r="Q96" s="12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48" hidden="1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4"/>
        <v>131</v>
      </c>
      <c r="P97" s="10">
        <f t="shared" si="5"/>
        <v>21.9</v>
      </c>
      <c r="Q97" s="12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48" hidden="1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4"/>
        <v>115</v>
      </c>
      <c r="P98" s="10">
        <f t="shared" si="5"/>
        <v>50.59</v>
      </c>
      <c r="Q98" s="12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8" hidden="1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4"/>
        <v>106</v>
      </c>
      <c r="P99" s="10">
        <f t="shared" si="5"/>
        <v>53.13</v>
      </c>
      <c r="Q99" s="12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8" hidden="1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4"/>
        <v>106</v>
      </c>
      <c r="P100" s="10">
        <f t="shared" si="5"/>
        <v>56.67</v>
      </c>
      <c r="Q100" s="12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32" hidden="1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4"/>
        <v>106</v>
      </c>
      <c r="P101" s="10">
        <f t="shared" si="5"/>
        <v>40.78</v>
      </c>
      <c r="Q101" s="12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48" hidden="1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4"/>
        <v>100</v>
      </c>
      <c r="P102" s="10">
        <f t="shared" si="5"/>
        <v>192.31</v>
      </c>
      <c r="Q102" s="12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48" hidden="1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4"/>
        <v>100</v>
      </c>
      <c r="P103" s="10">
        <f t="shared" si="5"/>
        <v>100</v>
      </c>
      <c r="Q103" s="12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48" hidden="1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4"/>
        <v>128</v>
      </c>
      <c r="P104" s="10">
        <f t="shared" si="5"/>
        <v>117.92</v>
      </c>
      <c r="Q104" s="12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32" hidden="1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4"/>
        <v>105</v>
      </c>
      <c r="P105" s="10">
        <f t="shared" si="5"/>
        <v>27.9</v>
      </c>
      <c r="Q105" s="12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32" hidden="1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4"/>
        <v>120</v>
      </c>
      <c r="P106" s="10">
        <f t="shared" si="5"/>
        <v>60</v>
      </c>
      <c r="Q106" s="12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8" hidden="1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4"/>
        <v>107</v>
      </c>
      <c r="P107" s="10">
        <f t="shared" si="5"/>
        <v>39.380000000000003</v>
      </c>
      <c r="Q107" s="12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t="16" hidden="1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4"/>
        <v>101</v>
      </c>
      <c r="P108" s="10">
        <f t="shared" si="5"/>
        <v>186.11</v>
      </c>
      <c r="Q108" s="12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48" hidden="1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4"/>
        <v>102</v>
      </c>
      <c r="P109" s="10">
        <f t="shared" si="5"/>
        <v>111.38</v>
      </c>
      <c r="Q109" s="12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8" hidden="1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4"/>
        <v>247</v>
      </c>
      <c r="P110" s="10">
        <f t="shared" si="5"/>
        <v>78.72</v>
      </c>
      <c r="Q110" s="12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8" hidden="1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4"/>
        <v>220</v>
      </c>
      <c r="P111" s="10">
        <f t="shared" si="5"/>
        <v>46.7</v>
      </c>
      <c r="Q111" s="12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8" hidden="1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4"/>
        <v>131</v>
      </c>
      <c r="P112" s="10">
        <f t="shared" si="5"/>
        <v>65.38</v>
      </c>
      <c r="Q112" s="12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8" hidden="1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4"/>
        <v>155</v>
      </c>
      <c r="P113" s="10">
        <f t="shared" si="5"/>
        <v>102.08</v>
      </c>
      <c r="Q113" s="12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48" hidden="1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4"/>
        <v>104</v>
      </c>
      <c r="P114" s="10">
        <f t="shared" si="5"/>
        <v>64.2</v>
      </c>
      <c r="Q114" s="12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32" hidden="1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4"/>
        <v>141</v>
      </c>
      <c r="P115" s="10">
        <f t="shared" si="5"/>
        <v>90.38</v>
      </c>
      <c r="Q115" s="12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48" hidden="1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4"/>
        <v>103</v>
      </c>
      <c r="P116" s="10">
        <f t="shared" si="5"/>
        <v>88.57</v>
      </c>
      <c r="Q116" s="12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t="16" hidden="1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4"/>
        <v>140</v>
      </c>
      <c r="P117" s="10">
        <f t="shared" si="5"/>
        <v>28.73</v>
      </c>
      <c r="Q117" s="12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48" hidden="1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4"/>
        <v>114</v>
      </c>
      <c r="P118" s="10">
        <f t="shared" si="5"/>
        <v>69.790000000000006</v>
      </c>
      <c r="Q118" s="12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48" hidden="1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4"/>
        <v>100</v>
      </c>
      <c r="P119" s="10">
        <f t="shared" si="5"/>
        <v>167.49</v>
      </c>
      <c r="Q119" s="12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32" hidden="1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4"/>
        <v>113</v>
      </c>
      <c r="P120" s="10">
        <f t="shared" si="5"/>
        <v>144.91</v>
      </c>
      <c r="Q120" s="12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48" hidden="1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4"/>
        <v>105</v>
      </c>
      <c r="P121" s="10">
        <f t="shared" si="5"/>
        <v>91.84</v>
      </c>
      <c r="Q121" s="12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48" hidden="1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4"/>
        <v>0</v>
      </c>
      <c r="P122" s="10">
        <f t="shared" si="5"/>
        <v>10</v>
      </c>
      <c r="Q122" s="12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48" hidden="1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4"/>
        <v>0</v>
      </c>
      <c r="P123" s="10">
        <f t="shared" si="5"/>
        <v>1</v>
      </c>
      <c r="Q123" s="12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32" hidden="1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4"/>
        <v>0</v>
      </c>
      <c r="P124" s="10">
        <f t="shared" si="5"/>
        <v>0</v>
      </c>
      <c r="Q124" s="12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48" hidden="1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4"/>
        <v>0</v>
      </c>
      <c r="P125" s="10">
        <f t="shared" si="5"/>
        <v>25.17</v>
      </c>
      <c r="Q125" s="12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8" hidden="1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4"/>
        <v>0</v>
      </c>
      <c r="P126" s="10">
        <f t="shared" si="5"/>
        <v>0</v>
      </c>
      <c r="Q126" s="12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48" hidden="1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4"/>
        <v>14</v>
      </c>
      <c r="P127" s="10">
        <f t="shared" si="5"/>
        <v>11.67</v>
      </c>
      <c r="Q127" s="12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48" hidden="1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4"/>
        <v>6</v>
      </c>
      <c r="P128" s="10">
        <f t="shared" si="5"/>
        <v>106.69</v>
      </c>
      <c r="Q128" s="12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48" hidden="1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4"/>
        <v>2</v>
      </c>
      <c r="P129" s="10">
        <f t="shared" si="5"/>
        <v>47.5</v>
      </c>
      <c r="Q129" s="12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32" hidden="1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ref="O130:O193" si="8">ROUND(E130/D130*100,0)</f>
        <v>2</v>
      </c>
      <c r="P130" s="10">
        <f t="shared" si="5"/>
        <v>311.17</v>
      </c>
      <c r="Q130" s="12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48" hidden="1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si="8"/>
        <v>0</v>
      </c>
      <c r="P131" s="10">
        <f t="shared" ref="P131:P194" si="9">IFERROR(ROUND(E131/L131,2),0)</f>
        <v>0</v>
      </c>
      <c r="Q131" s="12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8"/>
        <v>0</v>
      </c>
      <c r="P132" s="10">
        <f t="shared" si="9"/>
        <v>0</v>
      </c>
      <c r="Q132" s="12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t="16" hidden="1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8"/>
        <v>0</v>
      </c>
      <c r="P133" s="10">
        <f t="shared" si="9"/>
        <v>0</v>
      </c>
      <c r="Q133" s="12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48" hidden="1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8"/>
        <v>10</v>
      </c>
      <c r="P134" s="10">
        <f t="shared" si="9"/>
        <v>94.51</v>
      </c>
      <c r="Q134" s="12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32" hidden="1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8"/>
        <v>0</v>
      </c>
      <c r="P135" s="10">
        <f t="shared" si="9"/>
        <v>0</v>
      </c>
      <c r="Q135" s="12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32" hidden="1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8"/>
        <v>0</v>
      </c>
      <c r="P136" s="10">
        <f t="shared" si="9"/>
        <v>0</v>
      </c>
      <c r="Q136" s="12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8" hidden="1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8"/>
        <v>13</v>
      </c>
      <c r="P137" s="10">
        <f t="shared" si="9"/>
        <v>80.599999999999994</v>
      </c>
      <c r="Q137" s="12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48" hidden="1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8"/>
        <v>0</v>
      </c>
      <c r="P138" s="10">
        <f t="shared" si="9"/>
        <v>0</v>
      </c>
      <c r="Q138" s="12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48" hidden="1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8"/>
        <v>0</v>
      </c>
      <c r="P139" s="10">
        <f t="shared" si="9"/>
        <v>0</v>
      </c>
      <c r="Q139" s="12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48" hidden="1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8"/>
        <v>3</v>
      </c>
      <c r="P140" s="10">
        <f t="shared" si="9"/>
        <v>81.239999999999995</v>
      </c>
      <c r="Q140" s="12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32" hidden="1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8"/>
        <v>100</v>
      </c>
      <c r="P141" s="10">
        <f t="shared" si="9"/>
        <v>500</v>
      </c>
      <c r="Q141" s="12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48" hidden="1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8"/>
        <v>0</v>
      </c>
      <c r="P142" s="10">
        <f t="shared" si="9"/>
        <v>0</v>
      </c>
      <c r="Q142" s="12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8" hidden="1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8"/>
        <v>11</v>
      </c>
      <c r="P143" s="10">
        <f t="shared" si="9"/>
        <v>46.18</v>
      </c>
      <c r="Q143" s="12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48" hidden="1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8"/>
        <v>0</v>
      </c>
      <c r="P144" s="10">
        <f t="shared" si="9"/>
        <v>10</v>
      </c>
      <c r="Q144" s="12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48" hidden="1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8"/>
        <v>0</v>
      </c>
      <c r="P145" s="10">
        <f t="shared" si="9"/>
        <v>0</v>
      </c>
      <c r="Q145" s="12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8" hidden="1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8"/>
        <v>28</v>
      </c>
      <c r="P146" s="10">
        <f t="shared" si="9"/>
        <v>55.95</v>
      </c>
      <c r="Q146" s="12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48" hidden="1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8"/>
        <v>8</v>
      </c>
      <c r="P147" s="10">
        <f t="shared" si="9"/>
        <v>37.56</v>
      </c>
      <c r="Q147" s="12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48" hidden="1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8"/>
        <v>1</v>
      </c>
      <c r="P148" s="10">
        <f t="shared" si="9"/>
        <v>38.33</v>
      </c>
      <c r="Q148" s="12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32" hidden="1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8"/>
        <v>0</v>
      </c>
      <c r="P149" s="10">
        <f t="shared" si="9"/>
        <v>0</v>
      </c>
      <c r="Q149" s="12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48" hidden="1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8"/>
        <v>0</v>
      </c>
      <c r="P150" s="10">
        <f t="shared" si="9"/>
        <v>20</v>
      </c>
      <c r="Q150" s="12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48" hidden="1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8"/>
        <v>1</v>
      </c>
      <c r="P151" s="10">
        <f t="shared" si="9"/>
        <v>15.33</v>
      </c>
      <c r="Q151" s="12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8" hidden="1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8"/>
        <v>23</v>
      </c>
      <c r="P152" s="10">
        <f t="shared" si="9"/>
        <v>449.43</v>
      </c>
      <c r="Q152" s="12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48" hidden="1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8"/>
        <v>0</v>
      </c>
      <c r="P153" s="10">
        <f t="shared" si="9"/>
        <v>28</v>
      </c>
      <c r="Q153" s="12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32" hidden="1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8"/>
        <v>0</v>
      </c>
      <c r="P154" s="10">
        <f t="shared" si="9"/>
        <v>15</v>
      </c>
      <c r="Q154" s="12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8" hidden="1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8"/>
        <v>1</v>
      </c>
      <c r="P155" s="10">
        <f t="shared" si="9"/>
        <v>35.9</v>
      </c>
      <c r="Q155" s="12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32" hidden="1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8"/>
        <v>3</v>
      </c>
      <c r="P156" s="10">
        <f t="shared" si="9"/>
        <v>13.33</v>
      </c>
      <c r="Q156" s="12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64" hidden="1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8"/>
        <v>0</v>
      </c>
      <c r="P157" s="10">
        <f t="shared" si="9"/>
        <v>20.25</v>
      </c>
      <c r="Q157" s="12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48" hidden="1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8"/>
        <v>5</v>
      </c>
      <c r="P158" s="10">
        <f t="shared" si="9"/>
        <v>119</v>
      </c>
      <c r="Q158" s="12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8" hidden="1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8"/>
        <v>0</v>
      </c>
      <c r="P159" s="10">
        <f t="shared" si="9"/>
        <v>4</v>
      </c>
      <c r="Q159" s="12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48" hidden="1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8"/>
        <v>0</v>
      </c>
      <c r="P160" s="10">
        <f t="shared" si="9"/>
        <v>0</v>
      </c>
      <c r="Q160" s="12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48" hidden="1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8"/>
        <v>0</v>
      </c>
      <c r="P161" s="10">
        <f t="shared" si="9"/>
        <v>10</v>
      </c>
      <c r="Q161" s="12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48" hidden="1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8"/>
        <v>0</v>
      </c>
      <c r="P162" s="10">
        <f t="shared" si="9"/>
        <v>0</v>
      </c>
      <c r="Q162" s="12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48" hidden="1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8"/>
        <v>0</v>
      </c>
      <c r="P163" s="10">
        <f t="shared" si="9"/>
        <v>5</v>
      </c>
      <c r="Q163" s="12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8" hidden="1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8"/>
        <v>16</v>
      </c>
      <c r="P164" s="10">
        <f t="shared" si="9"/>
        <v>43.5</v>
      </c>
      <c r="Q164" s="12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64" hidden="1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8"/>
        <v>0</v>
      </c>
      <c r="P165" s="10">
        <f t="shared" si="9"/>
        <v>0</v>
      </c>
      <c r="Q165" s="12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48" hidden="1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8"/>
        <v>1</v>
      </c>
      <c r="P166" s="10">
        <f t="shared" si="9"/>
        <v>91.43</v>
      </c>
      <c r="Q166" s="12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32" hidden="1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8"/>
        <v>0</v>
      </c>
      <c r="P167" s="10">
        <f t="shared" si="9"/>
        <v>0</v>
      </c>
      <c r="Q167" s="12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8" hidden="1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8"/>
        <v>60</v>
      </c>
      <c r="P168" s="10">
        <f t="shared" si="9"/>
        <v>3000</v>
      </c>
      <c r="Q168" s="12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8" hidden="1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8"/>
        <v>0</v>
      </c>
      <c r="P169" s="10">
        <f t="shared" si="9"/>
        <v>5.5</v>
      </c>
      <c r="Q169" s="12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48" hidden="1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8"/>
        <v>4</v>
      </c>
      <c r="P170" s="10">
        <f t="shared" si="9"/>
        <v>108.33</v>
      </c>
      <c r="Q170" s="12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48" hidden="1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8"/>
        <v>22</v>
      </c>
      <c r="P171" s="10">
        <f t="shared" si="9"/>
        <v>56</v>
      </c>
      <c r="Q171" s="12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48" hidden="1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8"/>
        <v>3</v>
      </c>
      <c r="P172" s="10">
        <f t="shared" si="9"/>
        <v>32.5</v>
      </c>
      <c r="Q172" s="12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8" hidden="1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8"/>
        <v>0</v>
      </c>
      <c r="P173" s="10">
        <f t="shared" si="9"/>
        <v>1</v>
      </c>
      <c r="Q173" s="12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8" hidden="1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8"/>
        <v>0</v>
      </c>
      <c r="P174" s="10">
        <f t="shared" si="9"/>
        <v>0</v>
      </c>
      <c r="Q174" s="12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8" hidden="1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8"/>
        <v>0</v>
      </c>
      <c r="P175" s="10">
        <f t="shared" si="9"/>
        <v>0</v>
      </c>
      <c r="Q175" s="12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48" hidden="1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8"/>
        <v>0</v>
      </c>
      <c r="P176" s="10">
        <f t="shared" si="9"/>
        <v>0</v>
      </c>
      <c r="Q176" s="12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48" hidden="1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8"/>
        <v>6</v>
      </c>
      <c r="P177" s="10">
        <f t="shared" si="9"/>
        <v>49.88</v>
      </c>
      <c r="Q177" s="12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48" hidden="1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8"/>
        <v>0</v>
      </c>
      <c r="P178" s="10">
        <f t="shared" si="9"/>
        <v>0</v>
      </c>
      <c r="Q178" s="12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32" hidden="1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8"/>
        <v>40</v>
      </c>
      <c r="P179" s="10">
        <f t="shared" si="9"/>
        <v>25.71</v>
      </c>
      <c r="Q179" s="12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32" hidden="1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8"/>
        <v>0</v>
      </c>
      <c r="P180" s="10">
        <f t="shared" si="9"/>
        <v>0</v>
      </c>
      <c r="Q180" s="12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32" hidden="1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8"/>
        <v>20</v>
      </c>
      <c r="P181" s="10">
        <f t="shared" si="9"/>
        <v>100</v>
      </c>
      <c r="Q181" s="12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8" hidden="1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8"/>
        <v>33</v>
      </c>
      <c r="P182" s="10">
        <f t="shared" si="9"/>
        <v>30.85</v>
      </c>
      <c r="Q182" s="12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48" hidden="1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8"/>
        <v>21</v>
      </c>
      <c r="P183" s="10">
        <f t="shared" si="9"/>
        <v>180.5</v>
      </c>
      <c r="Q183" s="12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48" hidden="1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8"/>
        <v>0</v>
      </c>
      <c r="P184" s="10">
        <f t="shared" si="9"/>
        <v>0</v>
      </c>
      <c r="Q184" s="12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t="16" hidden="1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8"/>
        <v>36</v>
      </c>
      <c r="P185" s="10">
        <f t="shared" si="9"/>
        <v>373.5</v>
      </c>
      <c r="Q185" s="12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48" hidden="1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8"/>
        <v>3</v>
      </c>
      <c r="P186" s="10">
        <f t="shared" si="9"/>
        <v>25.5</v>
      </c>
      <c r="Q186" s="12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t="16" hidden="1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8"/>
        <v>6</v>
      </c>
      <c r="P187" s="10">
        <f t="shared" si="9"/>
        <v>220</v>
      </c>
      <c r="Q187" s="12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48" hidden="1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8"/>
        <v>0</v>
      </c>
      <c r="P188" s="10">
        <f t="shared" si="9"/>
        <v>0</v>
      </c>
      <c r="Q188" s="12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32" hidden="1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8"/>
        <v>16</v>
      </c>
      <c r="P189" s="10">
        <f t="shared" si="9"/>
        <v>160</v>
      </c>
      <c r="Q189" s="12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48" hidden="1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8"/>
        <v>0</v>
      </c>
      <c r="P190" s="10">
        <f t="shared" si="9"/>
        <v>0</v>
      </c>
      <c r="Q190" s="12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48" hidden="1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8"/>
        <v>0</v>
      </c>
      <c r="P191" s="10">
        <f t="shared" si="9"/>
        <v>69</v>
      </c>
      <c r="Q191" s="12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t="16" hidden="1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8"/>
        <v>0</v>
      </c>
      <c r="P192" s="10">
        <f t="shared" si="9"/>
        <v>50</v>
      </c>
      <c r="Q192" s="12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8" hidden="1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8"/>
        <v>5</v>
      </c>
      <c r="P193" s="10">
        <f t="shared" si="9"/>
        <v>83.33</v>
      </c>
      <c r="Q193" s="12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48" hidden="1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ref="O194:O257" si="12">ROUND(E194/D194*100,0)</f>
        <v>0</v>
      </c>
      <c r="P194" s="10">
        <f t="shared" si="9"/>
        <v>5.67</v>
      </c>
      <c r="Q194" s="12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48" hidden="1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si="12"/>
        <v>0</v>
      </c>
      <c r="P195" s="10">
        <f t="shared" ref="P195:P258" si="13">IFERROR(ROUND(E195/L195,2),0)</f>
        <v>0</v>
      </c>
      <c r="Q195" s="12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2"/>
        <v>0</v>
      </c>
      <c r="P196" s="10">
        <f t="shared" si="13"/>
        <v>1</v>
      </c>
      <c r="Q196" s="12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8" hidden="1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2"/>
        <v>0</v>
      </c>
      <c r="P197" s="10">
        <f t="shared" si="13"/>
        <v>0</v>
      </c>
      <c r="Q197" s="12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8" hidden="1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2"/>
        <v>42</v>
      </c>
      <c r="P198" s="10">
        <f t="shared" si="13"/>
        <v>77.11</v>
      </c>
      <c r="Q198" s="12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48" hidden="1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2"/>
        <v>10</v>
      </c>
      <c r="P199" s="10">
        <f t="shared" si="13"/>
        <v>32.75</v>
      </c>
      <c r="Q199" s="12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48" hidden="1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2"/>
        <v>1</v>
      </c>
      <c r="P200" s="10">
        <f t="shared" si="13"/>
        <v>46.5</v>
      </c>
      <c r="Q200" s="12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48" hidden="1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2"/>
        <v>0</v>
      </c>
      <c r="P201" s="10">
        <f t="shared" si="13"/>
        <v>0</v>
      </c>
      <c r="Q201" s="12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32" hidden="1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2"/>
        <v>26</v>
      </c>
      <c r="P202" s="10">
        <f t="shared" si="13"/>
        <v>87.31</v>
      </c>
      <c r="Q202" s="12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48" hidden="1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2"/>
        <v>58</v>
      </c>
      <c r="P203" s="10">
        <f t="shared" si="13"/>
        <v>54.29</v>
      </c>
      <c r="Q203" s="12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t="16" hidden="1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2"/>
        <v>0</v>
      </c>
      <c r="P204" s="10">
        <f t="shared" si="13"/>
        <v>0</v>
      </c>
      <c r="Q204" s="12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48" hidden="1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2"/>
        <v>30</v>
      </c>
      <c r="P205" s="10">
        <f t="shared" si="13"/>
        <v>93.25</v>
      </c>
      <c r="Q205" s="12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48" hidden="1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2"/>
        <v>51</v>
      </c>
      <c r="P206" s="10">
        <f t="shared" si="13"/>
        <v>117.68</v>
      </c>
      <c r="Q206" s="12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8" hidden="1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2"/>
        <v>16</v>
      </c>
      <c r="P207" s="10">
        <f t="shared" si="13"/>
        <v>76.47</v>
      </c>
      <c r="Q207" s="12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8" hidden="1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2"/>
        <v>0</v>
      </c>
      <c r="P208" s="10">
        <f t="shared" si="13"/>
        <v>0</v>
      </c>
      <c r="Q208" s="12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8" hidden="1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2"/>
        <v>15</v>
      </c>
      <c r="P209" s="10">
        <f t="shared" si="13"/>
        <v>163.85</v>
      </c>
      <c r="Q209" s="12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48" hidden="1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2"/>
        <v>0</v>
      </c>
      <c r="P210" s="10">
        <f t="shared" si="13"/>
        <v>0</v>
      </c>
      <c r="Q210" s="12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48" hidden="1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2"/>
        <v>0</v>
      </c>
      <c r="P211" s="10">
        <f t="shared" si="13"/>
        <v>0</v>
      </c>
      <c r="Q211" s="12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48" hidden="1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2"/>
        <v>25</v>
      </c>
      <c r="P212" s="10">
        <f t="shared" si="13"/>
        <v>91.82</v>
      </c>
      <c r="Q212" s="12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48" hidden="1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2"/>
        <v>45</v>
      </c>
      <c r="P213" s="10">
        <f t="shared" si="13"/>
        <v>185.83</v>
      </c>
      <c r="Q213" s="12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32" hidden="1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2"/>
        <v>0</v>
      </c>
      <c r="P214" s="10">
        <f t="shared" si="13"/>
        <v>1</v>
      </c>
      <c r="Q214" s="12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8" hidden="1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2"/>
        <v>0</v>
      </c>
      <c r="P215" s="10">
        <f t="shared" si="13"/>
        <v>20</v>
      </c>
      <c r="Q215" s="12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48" hidden="1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2"/>
        <v>0</v>
      </c>
      <c r="P216" s="10">
        <f t="shared" si="13"/>
        <v>1</v>
      </c>
      <c r="Q216" s="12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48" hidden="1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2"/>
        <v>0</v>
      </c>
      <c r="P217" s="10">
        <f t="shared" si="13"/>
        <v>10</v>
      </c>
      <c r="Q217" s="12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48" hidden="1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2"/>
        <v>56</v>
      </c>
      <c r="P218" s="10">
        <f t="shared" si="13"/>
        <v>331.54</v>
      </c>
      <c r="Q218" s="12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t="16" hidden="1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2"/>
        <v>12</v>
      </c>
      <c r="P219" s="10">
        <f t="shared" si="13"/>
        <v>314.29000000000002</v>
      </c>
      <c r="Q219" s="12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48" hidden="1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2"/>
        <v>2</v>
      </c>
      <c r="P220" s="10">
        <f t="shared" si="13"/>
        <v>100</v>
      </c>
      <c r="Q220" s="12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32" hidden="1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2"/>
        <v>18</v>
      </c>
      <c r="P221" s="10">
        <f t="shared" si="13"/>
        <v>115.99</v>
      </c>
      <c r="Q221" s="12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8" hidden="1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2"/>
        <v>1</v>
      </c>
      <c r="P222" s="10">
        <f t="shared" si="13"/>
        <v>120</v>
      </c>
      <c r="Q222" s="12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t="16" hidden="1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2"/>
        <v>0</v>
      </c>
      <c r="P223" s="10">
        <f t="shared" si="13"/>
        <v>0</v>
      </c>
      <c r="Q223" s="12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48" hidden="1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2"/>
        <v>13</v>
      </c>
      <c r="P224" s="10">
        <f t="shared" si="13"/>
        <v>65</v>
      </c>
      <c r="Q224" s="12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48" hidden="1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2"/>
        <v>0</v>
      </c>
      <c r="P225" s="10">
        <f t="shared" si="13"/>
        <v>0</v>
      </c>
      <c r="Q225" s="12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48" hidden="1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2"/>
        <v>0</v>
      </c>
      <c r="P226" s="10">
        <f t="shared" si="13"/>
        <v>0</v>
      </c>
      <c r="Q226" s="12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8" hidden="1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2"/>
        <v>0</v>
      </c>
      <c r="P227" s="10">
        <f t="shared" si="13"/>
        <v>0</v>
      </c>
      <c r="Q227" s="12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32" hidden="1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2"/>
        <v>1</v>
      </c>
      <c r="P228" s="10">
        <f t="shared" si="13"/>
        <v>125</v>
      </c>
      <c r="Q228" s="12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8" hidden="1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2"/>
        <v>0</v>
      </c>
      <c r="P229" s="10">
        <f t="shared" si="13"/>
        <v>0</v>
      </c>
      <c r="Q229" s="12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32" hidden="1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2"/>
        <v>0</v>
      </c>
      <c r="P230" s="10">
        <f t="shared" si="13"/>
        <v>0</v>
      </c>
      <c r="Q230" s="12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48" hidden="1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2"/>
        <v>0</v>
      </c>
      <c r="P231" s="10">
        <f t="shared" si="13"/>
        <v>0</v>
      </c>
      <c r="Q231" s="12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48" hidden="1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2"/>
        <v>0</v>
      </c>
      <c r="P232" s="10">
        <f t="shared" si="13"/>
        <v>30</v>
      </c>
      <c r="Q232" s="12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48" hidden="1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2"/>
        <v>0</v>
      </c>
      <c r="P233" s="10">
        <f t="shared" si="13"/>
        <v>0</v>
      </c>
      <c r="Q233" s="12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48" hidden="1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2"/>
        <v>3</v>
      </c>
      <c r="P234" s="10">
        <f t="shared" si="13"/>
        <v>15.71</v>
      </c>
      <c r="Q234" s="12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8" hidden="1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2"/>
        <v>0</v>
      </c>
      <c r="P235" s="10">
        <f t="shared" si="13"/>
        <v>0</v>
      </c>
      <c r="Q235" s="12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48" hidden="1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2"/>
        <v>40</v>
      </c>
      <c r="P236" s="10">
        <f t="shared" si="13"/>
        <v>80.2</v>
      </c>
      <c r="Q236" s="12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32" hidden="1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2"/>
        <v>0</v>
      </c>
      <c r="P237" s="10">
        <f t="shared" si="13"/>
        <v>0</v>
      </c>
      <c r="Q237" s="12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48" hidden="1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2"/>
        <v>0</v>
      </c>
      <c r="P238" s="10">
        <f t="shared" si="13"/>
        <v>0</v>
      </c>
      <c r="Q238" s="12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16" hidden="1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2"/>
        <v>0</v>
      </c>
      <c r="P239" s="10">
        <f t="shared" si="13"/>
        <v>50</v>
      </c>
      <c r="Q239" s="12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48" hidden="1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2"/>
        <v>0</v>
      </c>
      <c r="P240" s="10">
        <f t="shared" si="13"/>
        <v>0</v>
      </c>
      <c r="Q240" s="12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8" hidden="1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2"/>
        <v>25</v>
      </c>
      <c r="P241" s="10">
        <f t="shared" si="13"/>
        <v>50</v>
      </c>
      <c r="Q241" s="12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48" hidden="1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2"/>
        <v>108</v>
      </c>
      <c r="P242" s="10">
        <f t="shared" si="13"/>
        <v>117.85</v>
      </c>
      <c r="Q242" s="12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48" hidden="1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2"/>
        <v>113</v>
      </c>
      <c r="P243" s="10">
        <f t="shared" si="13"/>
        <v>109.04</v>
      </c>
      <c r="Q243" s="12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8" hidden="1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2"/>
        <v>113</v>
      </c>
      <c r="P244" s="10">
        <f t="shared" si="13"/>
        <v>73.02</v>
      </c>
      <c r="Q244" s="12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8" hidden="1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2"/>
        <v>103</v>
      </c>
      <c r="P245" s="10">
        <f t="shared" si="13"/>
        <v>78.2</v>
      </c>
      <c r="Q245" s="12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48" hidden="1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2"/>
        <v>114</v>
      </c>
      <c r="P246" s="10">
        <f t="shared" si="13"/>
        <v>47.4</v>
      </c>
      <c r="Q246" s="12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48" hidden="1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2"/>
        <v>104</v>
      </c>
      <c r="P247" s="10">
        <f t="shared" si="13"/>
        <v>54.02</v>
      </c>
      <c r="Q247" s="12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8" hidden="1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2"/>
        <v>305</v>
      </c>
      <c r="P248" s="10">
        <f t="shared" si="13"/>
        <v>68.489999999999995</v>
      </c>
      <c r="Q248" s="12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64" hidden="1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2"/>
        <v>134</v>
      </c>
      <c r="P249" s="10">
        <f t="shared" si="13"/>
        <v>108.15</v>
      </c>
      <c r="Q249" s="12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48" hidden="1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2"/>
        <v>101</v>
      </c>
      <c r="P250" s="10">
        <f t="shared" si="13"/>
        <v>589.95000000000005</v>
      </c>
      <c r="Q250" s="12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48" hidden="1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2"/>
        <v>113</v>
      </c>
      <c r="P251" s="10">
        <f t="shared" si="13"/>
        <v>48.05</v>
      </c>
      <c r="Q251" s="12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48" hidden="1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2"/>
        <v>106</v>
      </c>
      <c r="P252" s="10">
        <f t="shared" si="13"/>
        <v>72.48</v>
      </c>
      <c r="Q252" s="12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8" hidden="1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2"/>
        <v>126</v>
      </c>
      <c r="P253" s="10">
        <f t="shared" si="13"/>
        <v>57.08</v>
      </c>
      <c r="Q253" s="12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8" hidden="1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2"/>
        <v>185</v>
      </c>
      <c r="P254" s="10">
        <f t="shared" si="13"/>
        <v>85.44</v>
      </c>
      <c r="Q254" s="12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48" hidden="1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2"/>
        <v>101</v>
      </c>
      <c r="P255" s="10">
        <f t="shared" si="13"/>
        <v>215.86</v>
      </c>
      <c r="Q255" s="12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8" hidden="1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2"/>
        <v>117</v>
      </c>
      <c r="P256" s="10">
        <f t="shared" si="13"/>
        <v>89.39</v>
      </c>
      <c r="Q256" s="12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32" hidden="1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2"/>
        <v>107</v>
      </c>
      <c r="P257" s="10">
        <f t="shared" si="13"/>
        <v>45.42</v>
      </c>
      <c r="Q257" s="12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48" hidden="1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ref="O258:O321" si="16">ROUND(E258/D258*100,0)</f>
        <v>139</v>
      </c>
      <c r="P258" s="10">
        <f t="shared" si="13"/>
        <v>65.760000000000005</v>
      </c>
      <c r="Q258" s="12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48" hidden="1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si="16"/>
        <v>107</v>
      </c>
      <c r="P259" s="10">
        <f t="shared" ref="P259:P322" si="17">IFERROR(ROUND(E259/L259,2),0)</f>
        <v>66.7</v>
      </c>
      <c r="Q259" s="12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16"/>
        <v>191</v>
      </c>
      <c r="P260" s="10">
        <f t="shared" si="17"/>
        <v>83.35</v>
      </c>
      <c r="Q260" s="12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48" hidden="1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16"/>
        <v>132</v>
      </c>
      <c r="P261" s="10">
        <f t="shared" si="17"/>
        <v>105.05</v>
      </c>
      <c r="Q261" s="12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32" hidden="1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16"/>
        <v>106</v>
      </c>
      <c r="P262" s="10">
        <f t="shared" si="17"/>
        <v>120.91</v>
      </c>
      <c r="Q262" s="12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32" hidden="1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16"/>
        <v>107</v>
      </c>
      <c r="P263" s="10">
        <f t="shared" si="17"/>
        <v>97.64</v>
      </c>
      <c r="Q263" s="12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32" hidden="1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16"/>
        <v>240</v>
      </c>
      <c r="P264" s="10">
        <f t="shared" si="17"/>
        <v>41.38</v>
      </c>
      <c r="Q264" s="12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64" hidden="1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16"/>
        <v>118</v>
      </c>
      <c r="P265" s="10">
        <f t="shared" si="17"/>
        <v>30.65</v>
      </c>
      <c r="Q265" s="12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64" hidden="1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16"/>
        <v>118</v>
      </c>
      <c r="P266" s="10">
        <f t="shared" si="17"/>
        <v>64.95</v>
      </c>
      <c r="Q266" s="12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64" hidden="1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16"/>
        <v>111</v>
      </c>
      <c r="P267" s="10">
        <f t="shared" si="17"/>
        <v>95.78</v>
      </c>
      <c r="Q267" s="12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48" hidden="1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16"/>
        <v>146</v>
      </c>
      <c r="P268" s="10">
        <f t="shared" si="17"/>
        <v>40.42</v>
      </c>
      <c r="Q268" s="12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8" hidden="1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16"/>
        <v>132</v>
      </c>
      <c r="P269" s="10">
        <f t="shared" si="17"/>
        <v>78.58</v>
      </c>
      <c r="Q269" s="12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48" hidden="1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16"/>
        <v>111</v>
      </c>
      <c r="P270" s="10">
        <f t="shared" si="17"/>
        <v>50.18</v>
      </c>
      <c r="Q270" s="12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48" hidden="1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16"/>
        <v>147</v>
      </c>
      <c r="P271" s="10">
        <f t="shared" si="17"/>
        <v>92.25</v>
      </c>
      <c r="Q271" s="12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8" hidden="1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16"/>
        <v>153</v>
      </c>
      <c r="P272" s="10">
        <f t="shared" si="17"/>
        <v>57.54</v>
      </c>
      <c r="Q272" s="12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48" hidden="1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16"/>
        <v>105</v>
      </c>
      <c r="P273" s="10">
        <f t="shared" si="17"/>
        <v>109.42</v>
      </c>
      <c r="Q273" s="12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48" hidden="1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16"/>
        <v>177</v>
      </c>
      <c r="P274" s="10">
        <f t="shared" si="17"/>
        <v>81.89</v>
      </c>
      <c r="Q274" s="12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48" hidden="1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16"/>
        <v>108</v>
      </c>
      <c r="P275" s="10">
        <f t="shared" si="17"/>
        <v>45.67</v>
      </c>
      <c r="Q275" s="12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48" hidden="1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16"/>
        <v>156</v>
      </c>
      <c r="P276" s="10">
        <f t="shared" si="17"/>
        <v>55.22</v>
      </c>
      <c r="Q276" s="12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8" hidden="1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16"/>
        <v>108</v>
      </c>
      <c r="P277" s="10">
        <f t="shared" si="17"/>
        <v>65.3</v>
      </c>
      <c r="Q277" s="12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48" hidden="1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16"/>
        <v>148</v>
      </c>
      <c r="P278" s="10">
        <f t="shared" si="17"/>
        <v>95.23</v>
      </c>
      <c r="Q278" s="12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48" hidden="1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16"/>
        <v>110</v>
      </c>
      <c r="P279" s="10">
        <f t="shared" si="17"/>
        <v>75.44</v>
      </c>
      <c r="Q279" s="12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32" hidden="1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16"/>
        <v>150</v>
      </c>
      <c r="P280" s="10">
        <f t="shared" si="17"/>
        <v>97.82</v>
      </c>
      <c r="Q280" s="12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48" hidden="1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16"/>
        <v>157</v>
      </c>
      <c r="P281" s="10">
        <f t="shared" si="17"/>
        <v>87.69</v>
      </c>
      <c r="Q281" s="12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48" hidden="1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16"/>
        <v>156</v>
      </c>
      <c r="P282" s="10">
        <f t="shared" si="17"/>
        <v>54.75</v>
      </c>
      <c r="Q282" s="12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48" hidden="1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16"/>
        <v>121</v>
      </c>
      <c r="P283" s="10">
        <f t="shared" si="17"/>
        <v>83.95</v>
      </c>
      <c r="Q283" s="12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8" hidden="1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16"/>
        <v>101</v>
      </c>
      <c r="P284" s="10">
        <f t="shared" si="17"/>
        <v>254.39</v>
      </c>
      <c r="Q284" s="12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32" hidden="1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16"/>
        <v>114</v>
      </c>
      <c r="P285" s="10">
        <f t="shared" si="17"/>
        <v>101.83</v>
      </c>
      <c r="Q285" s="12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48" hidden="1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16"/>
        <v>105</v>
      </c>
      <c r="P286" s="10">
        <f t="shared" si="17"/>
        <v>55.07</v>
      </c>
      <c r="Q286" s="12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8" hidden="1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16"/>
        <v>229</v>
      </c>
      <c r="P287" s="10">
        <f t="shared" si="17"/>
        <v>56.9</v>
      </c>
      <c r="Q287" s="12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48" hidden="1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16"/>
        <v>109</v>
      </c>
      <c r="P288" s="10">
        <f t="shared" si="17"/>
        <v>121.28</v>
      </c>
      <c r="Q288" s="12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32" hidden="1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16"/>
        <v>176</v>
      </c>
      <c r="P289" s="10">
        <f t="shared" si="17"/>
        <v>91.19</v>
      </c>
      <c r="Q289" s="12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48" hidden="1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16"/>
        <v>103</v>
      </c>
      <c r="P290" s="10">
        <f t="shared" si="17"/>
        <v>115.45</v>
      </c>
      <c r="Q290" s="12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48" hidden="1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16"/>
        <v>105</v>
      </c>
      <c r="P291" s="10">
        <f t="shared" si="17"/>
        <v>67.77</v>
      </c>
      <c r="Q291" s="12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32" hidden="1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16"/>
        <v>107</v>
      </c>
      <c r="P292" s="10">
        <f t="shared" si="17"/>
        <v>28.58</v>
      </c>
      <c r="Q292" s="12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8" hidden="1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16"/>
        <v>120</v>
      </c>
      <c r="P293" s="10">
        <f t="shared" si="17"/>
        <v>46.88</v>
      </c>
      <c r="Q293" s="12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48" hidden="1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16"/>
        <v>102</v>
      </c>
      <c r="P294" s="10">
        <f t="shared" si="17"/>
        <v>154.41999999999999</v>
      </c>
      <c r="Q294" s="12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48" hidden="1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16"/>
        <v>101</v>
      </c>
      <c r="P295" s="10">
        <f t="shared" si="17"/>
        <v>201.22</v>
      </c>
      <c r="Q295" s="12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48" hidden="1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16"/>
        <v>100</v>
      </c>
      <c r="P296" s="10">
        <f t="shared" si="17"/>
        <v>100</v>
      </c>
      <c r="Q296" s="12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48" hidden="1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16"/>
        <v>133</v>
      </c>
      <c r="P297" s="10">
        <f t="shared" si="17"/>
        <v>100.08</v>
      </c>
      <c r="Q297" s="12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8" hidden="1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16"/>
        <v>119</v>
      </c>
      <c r="P298" s="10">
        <f t="shared" si="17"/>
        <v>230.09</v>
      </c>
      <c r="Q298" s="12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48" hidden="1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16"/>
        <v>101</v>
      </c>
      <c r="P299" s="10">
        <f t="shared" si="17"/>
        <v>141.75</v>
      </c>
      <c r="Q299" s="12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32" hidden="1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16"/>
        <v>109</v>
      </c>
      <c r="P300" s="10">
        <f t="shared" si="17"/>
        <v>56.34</v>
      </c>
      <c r="Q300" s="12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48" hidden="1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16"/>
        <v>179</v>
      </c>
      <c r="P301" s="10">
        <f t="shared" si="17"/>
        <v>73.34</v>
      </c>
      <c r="Q301" s="12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48" hidden="1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16"/>
        <v>102</v>
      </c>
      <c r="P302" s="10">
        <f t="shared" si="17"/>
        <v>85.34</v>
      </c>
      <c r="Q302" s="12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8" hidden="1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16"/>
        <v>119</v>
      </c>
      <c r="P303" s="10">
        <f t="shared" si="17"/>
        <v>61.5</v>
      </c>
      <c r="Q303" s="12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64" hidden="1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16"/>
        <v>100</v>
      </c>
      <c r="P304" s="10">
        <f t="shared" si="17"/>
        <v>93.02</v>
      </c>
      <c r="Q304" s="12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8" hidden="1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16"/>
        <v>137</v>
      </c>
      <c r="P305" s="10">
        <f t="shared" si="17"/>
        <v>50.29</v>
      </c>
      <c r="Q305" s="12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32" hidden="1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16"/>
        <v>232</v>
      </c>
      <c r="P306" s="10">
        <f t="shared" si="17"/>
        <v>106.43</v>
      </c>
      <c r="Q306" s="12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32" hidden="1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16"/>
        <v>130</v>
      </c>
      <c r="P307" s="10">
        <f t="shared" si="17"/>
        <v>51.72</v>
      </c>
      <c r="Q307" s="12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32" hidden="1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16"/>
        <v>293</v>
      </c>
      <c r="P308" s="10">
        <f t="shared" si="17"/>
        <v>36.61</v>
      </c>
      <c r="Q308" s="12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t="16" hidden="1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16"/>
        <v>111</v>
      </c>
      <c r="P309" s="10">
        <f t="shared" si="17"/>
        <v>42.52</v>
      </c>
      <c r="Q309" s="12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48" hidden="1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16"/>
        <v>106</v>
      </c>
      <c r="P310" s="10">
        <f t="shared" si="17"/>
        <v>62.71</v>
      </c>
      <c r="Q310" s="12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48" hidden="1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16"/>
        <v>119</v>
      </c>
      <c r="P311" s="10">
        <f t="shared" si="17"/>
        <v>89.96</v>
      </c>
      <c r="Q311" s="12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8" hidden="1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16"/>
        <v>104</v>
      </c>
      <c r="P312" s="10">
        <f t="shared" si="17"/>
        <v>28.92</v>
      </c>
      <c r="Q312" s="12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8" hidden="1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16"/>
        <v>104</v>
      </c>
      <c r="P313" s="10">
        <f t="shared" si="17"/>
        <v>138.80000000000001</v>
      </c>
      <c r="Q313" s="12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48" hidden="1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16"/>
        <v>112</v>
      </c>
      <c r="P314" s="10">
        <f t="shared" si="17"/>
        <v>61.3</v>
      </c>
      <c r="Q314" s="12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48" hidden="1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16"/>
        <v>105</v>
      </c>
      <c r="P315" s="10">
        <f t="shared" si="17"/>
        <v>80.2</v>
      </c>
      <c r="Q315" s="12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48" hidden="1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16"/>
        <v>385</v>
      </c>
      <c r="P316" s="10">
        <f t="shared" si="17"/>
        <v>32.1</v>
      </c>
      <c r="Q316" s="12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8" hidden="1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16"/>
        <v>101</v>
      </c>
      <c r="P317" s="10">
        <f t="shared" si="17"/>
        <v>200.89</v>
      </c>
      <c r="Q317" s="12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32" hidden="1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16"/>
        <v>114</v>
      </c>
      <c r="P318" s="10">
        <f t="shared" si="17"/>
        <v>108.01</v>
      </c>
      <c r="Q318" s="12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32" hidden="1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16"/>
        <v>101</v>
      </c>
      <c r="P319" s="10">
        <f t="shared" si="17"/>
        <v>95.7</v>
      </c>
      <c r="Q319" s="12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8" hidden="1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16"/>
        <v>283</v>
      </c>
      <c r="P320" s="10">
        <f t="shared" si="17"/>
        <v>49.88</v>
      </c>
      <c r="Q320" s="12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64" hidden="1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16"/>
        <v>113</v>
      </c>
      <c r="P321" s="10">
        <f t="shared" si="17"/>
        <v>110.47</v>
      </c>
      <c r="Q321" s="12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48" hidden="1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ref="O322:O385" si="20">ROUND(E322/D322*100,0)</f>
        <v>107</v>
      </c>
      <c r="P322" s="10">
        <f t="shared" si="17"/>
        <v>134.91</v>
      </c>
      <c r="Q322" s="12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8" hidden="1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si="20"/>
        <v>103</v>
      </c>
      <c r="P323" s="10">
        <f t="shared" ref="P323:P386" si="21">IFERROR(ROUND(E323/L323,2),0)</f>
        <v>106.62</v>
      </c>
      <c r="Q323" s="12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0"/>
        <v>108</v>
      </c>
      <c r="P324" s="10">
        <f t="shared" si="21"/>
        <v>145.04</v>
      </c>
      <c r="Q324" s="12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48" hidden="1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0"/>
        <v>123</v>
      </c>
      <c r="P325" s="10">
        <f t="shared" si="21"/>
        <v>114.59</v>
      </c>
      <c r="Q325" s="12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8" hidden="1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0"/>
        <v>102</v>
      </c>
      <c r="P326" s="10">
        <f t="shared" si="21"/>
        <v>105.32</v>
      </c>
      <c r="Q326" s="12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8" hidden="1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0"/>
        <v>104</v>
      </c>
      <c r="P327" s="10">
        <f t="shared" si="21"/>
        <v>70.92</v>
      </c>
      <c r="Q327" s="12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8" hidden="1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0"/>
        <v>113</v>
      </c>
      <c r="P328" s="10">
        <f t="shared" si="21"/>
        <v>147.16999999999999</v>
      </c>
      <c r="Q328" s="12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48" hidden="1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0"/>
        <v>136</v>
      </c>
      <c r="P329" s="10">
        <f t="shared" si="21"/>
        <v>160.47</v>
      </c>
      <c r="Q329" s="12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8" hidden="1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0"/>
        <v>104</v>
      </c>
      <c r="P330" s="10">
        <f t="shared" si="21"/>
        <v>156.05000000000001</v>
      </c>
      <c r="Q330" s="12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8" hidden="1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0"/>
        <v>106</v>
      </c>
      <c r="P331" s="10">
        <f t="shared" si="21"/>
        <v>63.17</v>
      </c>
      <c r="Q331" s="12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48" hidden="1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0"/>
        <v>102</v>
      </c>
      <c r="P332" s="10">
        <f t="shared" si="21"/>
        <v>104.82</v>
      </c>
      <c r="Q332" s="12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8" hidden="1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0"/>
        <v>107</v>
      </c>
      <c r="P333" s="10">
        <f t="shared" si="21"/>
        <v>97.36</v>
      </c>
      <c r="Q333" s="12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48" hidden="1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0"/>
        <v>113</v>
      </c>
      <c r="P334" s="10">
        <f t="shared" si="21"/>
        <v>203.63</v>
      </c>
      <c r="Q334" s="12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48" hidden="1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0"/>
        <v>125</v>
      </c>
      <c r="P335" s="10">
        <f t="shared" si="21"/>
        <v>188.31</v>
      </c>
      <c r="Q335" s="12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48" hidden="1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0"/>
        <v>101</v>
      </c>
      <c r="P336" s="10">
        <f t="shared" si="21"/>
        <v>146.65</v>
      </c>
      <c r="Q336" s="12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48" hidden="1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0"/>
        <v>103</v>
      </c>
      <c r="P337" s="10">
        <f t="shared" si="21"/>
        <v>109.19</v>
      </c>
      <c r="Q337" s="12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8" hidden="1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0"/>
        <v>117</v>
      </c>
      <c r="P338" s="10">
        <f t="shared" si="21"/>
        <v>59.25</v>
      </c>
      <c r="Q338" s="12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48" hidden="1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0"/>
        <v>101</v>
      </c>
      <c r="P339" s="10">
        <f t="shared" si="21"/>
        <v>97.9</v>
      </c>
      <c r="Q339" s="12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48" hidden="1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0"/>
        <v>110</v>
      </c>
      <c r="P340" s="10">
        <f t="shared" si="21"/>
        <v>70</v>
      </c>
      <c r="Q340" s="12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8" hidden="1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0"/>
        <v>108</v>
      </c>
      <c r="P341" s="10">
        <f t="shared" si="21"/>
        <v>72.87</v>
      </c>
      <c r="Q341" s="12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8" hidden="1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0"/>
        <v>125</v>
      </c>
      <c r="P342" s="10">
        <f t="shared" si="21"/>
        <v>146.35</v>
      </c>
      <c r="Q342" s="12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48" hidden="1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0"/>
        <v>107</v>
      </c>
      <c r="P343" s="10">
        <f t="shared" si="21"/>
        <v>67.91</v>
      </c>
      <c r="Q343" s="12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32" hidden="1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0"/>
        <v>100</v>
      </c>
      <c r="P344" s="10">
        <f t="shared" si="21"/>
        <v>169.85</v>
      </c>
      <c r="Q344" s="12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48" hidden="1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0"/>
        <v>102</v>
      </c>
      <c r="P345" s="10">
        <f t="shared" si="21"/>
        <v>58.41</v>
      </c>
      <c r="Q345" s="12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48" hidden="1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0"/>
        <v>102</v>
      </c>
      <c r="P346" s="10">
        <f t="shared" si="21"/>
        <v>119.99</v>
      </c>
      <c r="Q346" s="12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8" hidden="1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0"/>
        <v>123</v>
      </c>
      <c r="P347" s="10">
        <f t="shared" si="21"/>
        <v>99.86</v>
      </c>
      <c r="Q347" s="12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48" hidden="1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0"/>
        <v>170</v>
      </c>
      <c r="P348" s="10">
        <f t="shared" si="21"/>
        <v>90.58</v>
      </c>
      <c r="Q348" s="12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48" hidden="1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0"/>
        <v>112</v>
      </c>
      <c r="P349" s="10">
        <f t="shared" si="21"/>
        <v>117.77</v>
      </c>
      <c r="Q349" s="12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48" hidden="1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0"/>
        <v>103</v>
      </c>
      <c r="P350" s="10">
        <f t="shared" si="21"/>
        <v>86.55</v>
      </c>
      <c r="Q350" s="12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32" hidden="1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0"/>
        <v>107</v>
      </c>
      <c r="P351" s="10">
        <f t="shared" si="21"/>
        <v>71.900000000000006</v>
      </c>
      <c r="Q351" s="12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8" hidden="1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0"/>
        <v>115</v>
      </c>
      <c r="P352" s="10">
        <f t="shared" si="21"/>
        <v>129.82</v>
      </c>
      <c r="Q352" s="12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48" hidden="1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0"/>
        <v>127</v>
      </c>
      <c r="P353" s="10">
        <f t="shared" si="21"/>
        <v>44.91</v>
      </c>
      <c r="Q353" s="12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48" hidden="1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0"/>
        <v>117</v>
      </c>
      <c r="P354" s="10">
        <f t="shared" si="21"/>
        <v>40.76</v>
      </c>
      <c r="Q354" s="12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48" hidden="1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0"/>
        <v>109</v>
      </c>
      <c r="P355" s="10">
        <f t="shared" si="21"/>
        <v>103.52</v>
      </c>
      <c r="Q355" s="12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48" hidden="1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0"/>
        <v>104</v>
      </c>
      <c r="P356" s="10">
        <f t="shared" si="21"/>
        <v>125.45</v>
      </c>
      <c r="Q356" s="12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32" hidden="1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0"/>
        <v>116</v>
      </c>
      <c r="P357" s="10">
        <f t="shared" si="21"/>
        <v>246.61</v>
      </c>
      <c r="Q357" s="12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32" hidden="1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0"/>
        <v>103</v>
      </c>
      <c r="P358" s="10">
        <f t="shared" si="21"/>
        <v>79.400000000000006</v>
      </c>
      <c r="Q358" s="12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48" hidden="1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0"/>
        <v>174</v>
      </c>
      <c r="P359" s="10">
        <f t="shared" si="21"/>
        <v>86.14</v>
      </c>
      <c r="Q359" s="12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8" hidden="1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0"/>
        <v>103</v>
      </c>
      <c r="P360" s="10">
        <f t="shared" si="21"/>
        <v>193.05</v>
      </c>
      <c r="Q360" s="12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8" hidden="1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0"/>
        <v>105</v>
      </c>
      <c r="P361" s="10">
        <f t="shared" si="21"/>
        <v>84.02</v>
      </c>
      <c r="Q361" s="12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48" hidden="1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0"/>
        <v>101</v>
      </c>
      <c r="P362" s="10">
        <f t="shared" si="21"/>
        <v>139.83000000000001</v>
      </c>
      <c r="Q362" s="12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48" hidden="1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0"/>
        <v>111</v>
      </c>
      <c r="P363" s="10">
        <f t="shared" si="21"/>
        <v>109.82</v>
      </c>
      <c r="Q363" s="12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48" hidden="1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0"/>
        <v>124</v>
      </c>
      <c r="P364" s="10">
        <f t="shared" si="21"/>
        <v>139.53</v>
      </c>
      <c r="Q364" s="12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48" hidden="1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0"/>
        <v>101</v>
      </c>
      <c r="P365" s="10">
        <f t="shared" si="21"/>
        <v>347.85</v>
      </c>
      <c r="Q365" s="12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48" hidden="1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0"/>
        <v>110</v>
      </c>
      <c r="P366" s="10">
        <f t="shared" si="21"/>
        <v>68.239999999999995</v>
      </c>
      <c r="Q366" s="12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8" hidden="1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0"/>
        <v>104</v>
      </c>
      <c r="P367" s="10">
        <f t="shared" si="21"/>
        <v>239.94</v>
      </c>
      <c r="Q367" s="12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8" hidden="1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0"/>
        <v>101</v>
      </c>
      <c r="P368" s="10">
        <f t="shared" si="21"/>
        <v>287.31</v>
      </c>
      <c r="Q368" s="12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48" hidden="1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0"/>
        <v>103</v>
      </c>
      <c r="P369" s="10">
        <f t="shared" si="21"/>
        <v>86.85</v>
      </c>
      <c r="Q369" s="12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48" hidden="1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0"/>
        <v>104</v>
      </c>
      <c r="P370" s="10">
        <f t="shared" si="21"/>
        <v>81.849999999999994</v>
      </c>
      <c r="Q370" s="12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48" hidden="1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0"/>
        <v>110</v>
      </c>
      <c r="P371" s="10">
        <f t="shared" si="21"/>
        <v>42.87</v>
      </c>
      <c r="Q371" s="12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48" hidden="1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0"/>
        <v>122</v>
      </c>
      <c r="P372" s="10">
        <f t="shared" si="21"/>
        <v>709.42</v>
      </c>
      <c r="Q372" s="12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48" hidden="1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0"/>
        <v>114</v>
      </c>
      <c r="P373" s="10">
        <f t="shared" si="21"/>
        <v>161.26</v>
      </c>
      <c r="Q373" s="12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32" hidden="1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0"/>
        <v>125</v>
      </c>
      <c r="P374" s="10">
        <f t="shared" si="21"/>
        <v>41.78</v>
      </c>
      <c r="Q374" s="12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8" hidden="1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0"/>
        <v>107</v>
      </c>
      <c r="P375" s="10">
        <f t="shared" si="21"/>
        <v>89.89</v>
      </c>
      <c r="Q375" s="12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48" hidden="1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0"/>
        <v>131</v>
      </c>
      <c r="P376" s="10">
        <f t="shared" si="21"/>
        <v>45.05</v>
      </c>
      <c r="Q376" s="12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48" hidden="1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0"/>
        <v>120</v>
      </c>
      <c r="P377" s="10">
        <f t="shared" si="21"/>
        <v>42.86</v>
      </c>
      <c r="Q377" s="12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48" hidden="1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0"/>
        <v>106</v>
      </c>
      <c r="P378" s="10">
        <f t="shared" si="21"/>
        <v>54.08</v>
      </c>
      <c r="Q378" s="12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8" hidden="1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0"/>
        <v>114</v>
      </c>
      <c r="P379" s="10">
        <f t="shared" si="21"/>
        <v>103.22</v>
      </c>
      <c r="Q379" s="12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48" hidden="1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0"/>
        <v>112</v>
      </c>
      <c r="P380" s="10">
        <f t="shared" si="21"/>
        <v>40.4</v>
      </c>
      <c r="Q380" s="12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48" hidden="1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0"/>
        <v>116</v>
      </c>
      <c r="P381" s="10">
        <f t="shared" si="21"/>
        <v>116.86</v>
      </c>
      <c r="Q381" s="12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48" hidden="1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0"/>
        <v>142</v>
      </c>
      <c r="P382" s="10">
        <f t="shared" si="21"/>
        <v>115.51</v>
      </c>
      <c r="Q382" s="12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8" hidden="1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0"/>
        <v>105</v>
      </c>
      <c r="P383" s="10">
        <f t="shared" si="21"/>
        <v>104.31</v>
      </c>
      <c r="Q383" s="12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48" hidden="1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0"/>
        <v>256</v>
      </c>
      <c r="P384" s="10">
        <f t="shared" si="21"/>
        <v>69.77</v>
      </c>
      <c r="Q384" s="12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48" hidden="1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0"/>
        <v>207</v>
      </c>
      <c r="P385" s="10">
        <f t="shared" si="21"/>
        <v>43.02</v>
      </c>
      <c r="Q385" s="12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48" hidden="1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ref="O386:O449" si="24">ROUND(E386/D386*100,0)</f>
        <v>112</v>
      </c>
      <c r="P386" s="10">
        <f t="shared" si="21"/>
        <v>58.54</v>
      </c>
      <c r="Q386" s="12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48" hidden="1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si="24"/>
        <v>106</v>
      </c>
      <c r="P387" s="10">
        <f t="shared" ref="P387:P450" si="25">IFERROR(ROUND(E387/L387,2),0)</f>
        <v>111.8</v>
      </c>
      <c r="Q387" s="12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24"/>
        <v>100</v>
      </c>
      <c r="P388" s="10">
        <f t="shared" si="25"/>
        <v>46.23</v>
      </c>
      <c r="Q388" s="12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48" hidden="1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24"/>
        <v>214</v>
      </c>
      <c r="P389" s="10">
        <f t="shared" si="25"/>
        <v>144.69</v>
      </c>
      <c r="Q389" s="12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8" hidden="1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24"/>
        <v>126</v>
      </c>
      <c r="P390" s="10">
        <f t="shared" si="25"/>
        <v>88.85</v>
      </c>
      <c r="Q390" s="12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48" hidden="1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24"/>
        <v>182</v>
      </c>
      <c r="P391" s="10">
        <f t="shared" si="25"/>
        <v>81.75</v>
      </c>
      <c r="Q391" s="12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8" hidden="1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24"/>
        <v>100</v>
      </c>
      <c r="P392" s="10">
        <f t="shared" si="25"/>
        <v>71.430000000000007</v>
      </c>
      <c r="Q392" s="12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8" hidden="1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24"/>
        <v>101</v>
      </c>
      <c r="P393" s="10">
        <f t="shared" si="25"/>
        <v>104.26</v>
      </c>
      <c r="Q393" s="12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48" hidden="1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24"/>
        <v>101</v>
      </c>
      <c r="P394" s="10">
        <f t="shared" si="25"/>
        <v>90.62</v>
      </c>
      <c r="Q394" s="12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32" hidden="1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24"/>
        <v>110</v>
      </c>
      <c r="P395" s="10">
        <f t="shared" si="25"/>
        <v>157.33000000000001</v>
      </c>
      <c r="Q395" s="12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48" hidden="1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24"/>
        <v>112</v>
      </c>
      <c r="P396" s="10">
        <f t="shared" si="25"/>
        <v>105.18</v>
      </c>
      <c r="Q396" s="12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8" hidden="1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24"/>
        <v>108</v>
      </c>
      <c r="P397" s="10">
        <f t="shared" si="25"/>
        <v>58.72</v>
      </c>
      <c r="Q397" s="12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8" hidden="1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24"/>
        <v>107</v>
      </c>
      <c r="P398" s="10">
        <f t="shared" si="25"/>
        <v>81.63</v>
      </c>
      <c r="Q398" s="12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64" hidden="1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24"/>
        <v>104</v>
      </c>
      <c r="P399" s="10">
        <f t="shared" si="25"/>
        <v>56.46</v>
      </c>
      <c r="Q399" s="12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8" hidden="1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24"/>
        <v>125</v>
      </c>
      <c r="P400" s="10">
        <f t="shared" si="25"/>
        <v>140.1</v>
      </c>
      <c r="Q400" s="12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48" hidden="1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24"/>
        <v>107</v>
      </c>
      <c r="P401" s="10">
        <f t="shared" si="25"/>
        <v>224.85</v>
      </c>
      <c r="Q401" s="12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8" hidden="1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24"/>
        <v>112</v>
      </c>
      <c r="P402" s="10">
        <f t="shared" si="25"/>
        <v>181.13</v>
      </c>
      <c r="Q402" s="12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48" hidden="1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24"/>
        <v>104</v>
      </c>
      <c r="P403" s="10">
        <f t="shared" si="25"/>
        <v>711.04</v>
      </c>
      <c r="Q403" s="12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48" hidden="1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24"/>
        <v>142</v>
      </c>
      <c r="P404" s="10">
        <f t="shared" si="25"/>
        <v>65.88</v>
      </c>
      <c r="Q404" s="12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8" hidden="1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24"/>
        <v>105</v>
      </c>
      <c r="P405" s="10">
        <f t="shared" si="25"/>
        <v>75.19</v>
      </c>
      <c r="Q405" s="12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8" hidden="1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24"/>
        <v>103</v>
      </c>
      <c r="P406" s="10">
        <f t="shared" si="25"/>
        <v>133.13999999999999</v>
      </c>
      <c r="Q406" s="12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32" hidden="1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24"/>
        <v>108</v>
      </c>
      <c r="P407" s="10">
        <f t="shared" si="25"/>
        <v>55.2</v>
      </c>
      <c r="Q407" s="12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48" hidden="1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24"/>
        <v>108</v>
      </c>
      <c r="P408" s="10">
        <f t="shared" si="25"/>
        <v>86.16</v>
      </c>
      <c r="Q408" s="12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8" hidden="1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24"/>
        <v>102</v>
      </c>
      <c r="P409" s="10">
        <f t="shared" si="25"/>
        <v>92.32</v>
      </c>
      <c r="Q409" s="12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8" hidden="1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24"/>
        <v>101</v>
      </c>
      <c r="P410" s="10">
        <f t="shared" si="25"/>
        <v>160.16</v>
      </c>
      <c r="Q410" s="12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8" hidden="1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24"/>
        <v>137</v>
      </c>
      <c r="P411" s="10">
        <f t="shared" si="25"/>
        <v>45.6</v>
      </c>
      <c r="Q411" s="12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8" hidden="1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24"/>
        <v>128</v>
      </c>
      <c r="P412" s="10">
        <f t="shared" si="25"/>
        <v>183.29</v>
      </c>
      <c r="Q412" s="12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48" hidden="1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24"/>
        <v>101</v>
      </c>
      <c r="P413" s="10">
        <f t="shared" si="25"/>
        <v>125.79</v>
      </c>
      <c r="Q413" s="12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48" hidden="1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24"/>
        <v>127</v>
      </c>
      <c r="P414" s="10">
        <f t="shared" si="25"/>
        <v>57.65</v>
      </c>
      <c r="Q414" s="12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8" hidden="1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24"/>
        <v>105</v>
      </c>
      <c r="P415" s="10">
        <f t="shared" si="25"/>
        <v>78.66</v>
      </c>
      <c r="Q415" s="12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48" hidden="1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24"/>
        <v>103</v>
      </c>
      <c r="P416" s="10">
        <f t="shared" si="25"/>
        <v>91.48</v>
      </c>
      <c r="Q416" s="12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64" hidden="1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24"/>
        <v>102</v>
      </c>
      <c r="P417" s="10">
        <f t="shared" si="25"/>
        <v>68.099999999999994</v>
      </c>
      <c r="Q417" s="12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32" hidden="1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24"/>
        <v>120</v>
      </c>
      <c r="P418" s="10">
        <f t="shared" si="25"/>
        <v>48.09</v>
      </c>
      <c r="Q418" s="12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48" hidden="1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24"/>
        <v>100</v>
      </c>
      <c r="P419" s="10">
        <f t="shared" si="25"/>
        <v>202.42</v>
      </c>
      <c r="Q419" s="12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48" hidden="1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24"/>
        <v>101</v>
      </c>
      <c r="P420" s="10">
        <f t="shared" si="25"/>
        <v>216.75</v>
      </c>
      <c r="Q420" s="12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8" hidden="1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24"/>
        <v>100</v>
      </c>
      <c r="P421" s="10">
        <f t="shared" si="25"/>
        <v>110.07</v>
      </c>
      <c r="Q421" s="12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48" hidden="1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24"/>
        <v>0</v>
      </c>
      <c r="P422" s="10">
        <f t="shared" si="25"/>
        <v>4.83</v>
      </c>
      <c r="Q422" s="12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48" hidden="1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24"/>
        <v>2</v>
      </c>
      <c r="P423" s="10">
        <f t="shared" si="25"/>
        <v>50.17</v>
      </c>
      <c r="Q423" s="12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48" hidden="1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24"/>
        <v>1</v>
      </c>
      <c r="P424" s="10">
        <f t="shared" si="25"/>
        <v>35.83</v>
      </c>
      <c r="Q424" s="12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8" hidden="1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24"/>
        <v>1</v>
      </c>
      <c r="P425" s="10">
        <f t="shared" si="25"/>
        <v>11.77</v>
      </c>
      <c r="Q425" s="12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8" hidden="1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24"/>
        <v>7</v>
      </c>
      <c r="P426" s="10">
        <f t="shared" si="25"/>
        <v>40.78</v>
      </c>
      <c r="Q426" s="12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48" hidden="1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24"/>
        <v>0</v>
      </c>
      <c r="P427" s="10">
        <f t="shared" si="25"/>
        <v>3</v>
      </c>
      <c r="Q427" s="12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48" hidden="1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24"/>
        <v>1</v>
      </c>
      <c r="P428" s="10">
        <f t="shared" si="25"/>
        <v>16.63</v>
      </c>
      <c r="Q428" s="12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48" hidden="1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24"/>
        <v>0</v>
      </c>
      <c r="P429" s="10">
        <f t="shared" si="25"/>
        <v>0</v>
      </c>
      <c r="Q429" s="12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32" hidden="1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24"/>
        <v>6</v>
      </c>
      <c r="P430" s="10">
        <f t="shared" si="25"/>
        <v>52</v>
      </c>
      <c r="Q430" s="12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64" hidden="1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24"/>
        <v>0</v>
      </c>
      <c r="P431" s="10">
        <f t="shared" si="25"/>
        <v>0</v>
      </c>
      <c r="Q431" s="12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32" hidden="1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24"/>
        <v>2</v>
      </c>
      <c r="P432" s="10">
        <f t="shared" si="25"/>
        <v>4.8</v>
      </c>
      <c r="Q432" s="12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8" hidden="1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24"/>
        <v>14</v>
      </c>
      <c r="P433" s="10">
        <f t="shared" si="25"/>
        <v>51.88</v>
      </c>
      <c r="Q433" s="12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48" hidden="1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24"/>
        <v>10</v>
      </c>
      <c r="P434" s="10">
        <f t="shared" si="25"/>
        <v>71.25</v>
      </c>
      <c r="Q434" s="12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64" hidden="1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24"/>
        <v>0</v>
      </c>
      <c r="P435" s="10">
        <f t="shared" si="25"/>
        <v>0</v>
      </c>
      <c r="Q435" s="12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48" hidden="1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24"/>
        <v>5</v>
      </c>
      <c r="P436" s="10">
        <f t="shared" si="25"/>
        <v>62.5</v>
      </c>
      <c r="Q436" s="12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48" hidden="1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24"/>
        <v>0</v>
      </c>
      <c r="P437" s="10">
        <f t="shared" si="25"/>
        <v>1</v>
      </c>
      <c r="Q437" s="12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8" hidden="1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24"/>
        <v>0</v>
      </c>
      <c r="P438" s="10">
        <f t="shared" si="25"/>
        <v>0</v>
      </c>
      <c r="Q438" s="12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8" hidden="1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24"/>
        <v>0</v>
      </c>
      <c r="P439" s="10">
        <f t="shared" si="25"/>
        <v>0</v>
      </c>
      <c r="Q439" s="12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8" hidden="1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24"/>
        <v>9</v>
      </c>
      <c r="P440" s="10">
        <f t="shared" si="25"/>
        <v>170.55</v>
      </c>
      <c r="Q440" s="12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48" hidden="1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24"/>
        <v>0</v>
      </c>
      <c r="P441" s="10">
        <f t="shared" si="25"/>
        <v>0</v>
      </c>
      <c r="Q441" s="12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8" hidden="1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24"/>
        <v>0</v>
      </c>
      <c r="P442" s="10">
        <f t="shared" si="25"/>
        <v>5</v>
      </c>
      <c r="Q442" s="12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48" hidden="1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24"/>
        <v>0</v>
      </c>
      <c r="P443" s="10">
        <f t="shared" si="25"/>
        <v>0</v>
      </c>
      <c r="Q443" s="12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t="16" hidden="1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24"/>
        <v>39</v>
      </c>
      <c r="P444" s="10">
        <f t="shared" si="25"/>
        <v>393.59</v>
      </c>
      <c r="Q444" s="12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8" hidden="1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24"/>
        <v>0</v>
      </c>
      <c r="P445" s="10">
        <f t="shared" si="25"/>
        <v>5</v>
      </c>
      <c r="Q445" s="12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32" hidden="1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24"/>
        <v>5</v>
      </c>
      <c r="P446" s="10">
        <f t="shared" si="25"/>
        <v>50</v>
      </c>
      <c r="Q446" s="12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8" hidden="1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24"/>
        <v>0</v>
      </c>
      <c r="P447" s="10">
        <f t="shared" si="25"/>
        <v>1</v>
      </c>
      <c r="Q447" s="12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48" hidden="1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24"/>
        <v>7</v>
      </c>
      <c r="P448" s="10">
        <f t="shared" si="25"/>
        <v>47.88</v>
      </c>
      <c r="Q448" s="12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48" hidden="1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24"/>
        <v>0</v>
      </c>
      <c r="P449" s="10">
        <f t="shared" si="25"/>
        <v>5</v>
      </c>
      <c r="Q449" s="12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48" hidden="1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ref="O450:O513" si="28">ROUND(E450/D450*100,0)</f>
        <v>3</v>
      </c>
      <c r="P450" s="10">
        <f t="shared" si="25"/>
        <v>20.5</v>
      </c>
      <c r="Q450" s="12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48" hidden="1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si="28"/>
        <v>2</v>
      </c>
      <c r="P451" s="10">
        <f t="shared" ref="P451:P514" si="29">IFERROR(ROUND(E451/L451,2),0)</f>
        <v>9</v>
      </c>
      <c r="Q451" s="12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28"/>
        <v>1</v>
      </c>
      <c r="P452" s="10">
        <f t="shared" si="29"/>
        <v>56.57</v>
      </c>
      <c r="Q452" s="12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48" hidden="1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28"/>
        <v>0</v>
      </c>
      <c r="P453" s="10">
        <f t="shared" si="29"/>
        <v>0</v>
      </c>
      <c r="Q453" s="12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32" hidden="1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28"/>
        <v>64</v>
      </c>
      <c r="P454" s="10">
        <f t="shared" si="29"/>
        <v>40</v>
      </c>
      <c r="Q454" s="12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48" hidden="1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28"/>
        <v>0</v>
      </c>
      <c r="P455" s="10">
        <f t="shared" si="29"/>
        <v>13</v>
      </c>
      <c r="Q455" s="12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8" hidden="1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28"/>
        <v>1</v>
      </c>
      <c r="P456" s="10">
        <f t="shared" si="29"/>
        <v>16.399999999999999</v>
      </c>
      <c r="Q456" s="12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48" hidden="1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28"/>
        <v>0</v>
      </c>
      <c r="P457" s="10">
        <f t="shared" si="29"/>
        <v>22.5</v>
      </c>
      <c r="Q457" s="12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48" hidden="1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28"/>
        <v>1</v>
      </c>
      <c r="P458" s="10">
        <f t="shared" si="29"/>
        <v>20.329999999999998</v>
      </c>
      <c r="Q458" s="12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48" hidden="1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28"/>
        <v>0</v>
      </c>
      <c r="P459" s="10">
        <f t="shared" si="29"/>
        <v>0</v>
      </c>
      <c r="Q459" s="12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8" hidden="1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28"/>
        <v>8</v>
      </c>
      <c r="P460" s="10">
        <f t="shared" si="29"/>
        <v>16.760000000000002</v>
      </c>
      <c r="Q460" s="12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48" hidden="1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28"/>
        <v>0</v>
      </c>
      <c r="P461" s="10">
        <f t="shared" si="29"/>
        <v>25</v>
      </c>
      <c r="Q461" s="12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32" hidden="1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28"/>
        <v>0</v>
      </c>
      <c r="P462" s="10">
        <f t="shared" si="29"/>
        <v>12.5</v>
      </c>
      <c r="Q462" s="12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48" hidden="1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28"/>
        <v>0</v>
      </c>
      <c r="P463" s="10">
        <f t="shared" si="29"/>
        <v>0</v>
      </c>
      <c r="Q463" s="12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48" hidden="1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28"/>
        <v>0</v>
      </c>
      <c r="P464" s="10">
        <f t="shared" si="29"/>
        <v>0</v>
      </c>
      <c r="Q464" s="12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8" hidden="1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28"/>
        <v>2</v>
      </c>
      <c r="P465" s="10">
        <f t="shared" si="29"/>
        <v>113.64</v>
      </c>
      <c r="Q465" s="12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32" hidden="1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28"/>
        <v>0</v>
      </c>
      <c r="P466" s="10">
        <f t="shared" si="29"/>
        <v>1</v>
      </c>
      <c r="Q466" s="12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t="16" hidden="1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28"/>
        <v>27</v>
      </c>
      <c r="P467" s="10">
        <f t="shared" si="29"/>
        <v>17.25</v>
      </c>
      <c r="Q467" s="12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8" hidden="1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28"/>
        <v>1</v>
      </c>
      <c r="P468" s="10">
        <f t="shared" si="29"/>
        <v>15.2</v>
      </c>
      <c r="Q468" s="12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48" hidden="1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28"/>
        <v>22</v>
      </c>
      <c r="P469" s="10">
        <f t="shared" si="29"/>
        <v>110.64</v>
      </c>
      <c r="Q469" s="12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48" hidden="1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28"/>
        <v>0</v>
      </c>
      <c r="P470" s="10">
        <f t="shared" si="29"/>
        <v>0</v>
      </c>
      <c r="Q470" s="12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32" hidden="1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28"/>
        <v>0</v>
      </c>
      <c r="P471" s="10">
        <f t="shared" si="29"/>
        <v>0</v>
      </c>
      <c r="Q471" s="12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48" hidden="1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28"/>
        <v>1</v>
      </c>
      <c r="P472" s="10">
        <f t="shared" si="29"/>
        <v>25.5</v>
      </c>
      <c r="Q472" s="12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64" hidden="1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28"/>
        <v>12</v>
      </c>
      <c r="P473" s="10">
        <f t="shared" si="29"/>
        <v>38.479999999999997</v>
      </c>
      <c r="Q473" s="12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48" hidden="1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28"/>
        <v>18</v>
      </c>
      <c r="P474" s="10">
        <f t="shared" si="29"/>
        <v>28.2</v>
      </c>
      <c r="Q474" s="12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8" hidden="1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28"/>
        <v>3</v>
      </c>
      <c r="P475" s="10">
        <f t="shared" si="29"/>
        <v>61.5</v>
      </c>
      <c r="Q475" s="12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8" hidden="1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28"/>
        <v>0</v>
      </c>
      <c r="P476" s="10">
        <f t="shared" si="29"/>
        <v>1</v>
      </c>
      <c r="Q476" s="12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48" hidden="1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28"/>
        <v>0</v>
      </c>
      <c r="P477" s="10">
        <f t="shared" si="29"/>
        <v>0</v>
      </c>
      <c r="Q477" s="12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32" hidden="1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28"/>
        <v>2</v>
      </c>
      <c r="P478" s="10">
        <f t="shared" si="29"/>
        <v>39.57</v>
      </c>
      <c r="Q478" s="12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48" hidden="1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28"/>
        <v>0</v>
      </c>
      <c r="P479" s="10">
        <f t="shared" si="29"/>
        <v>0</v>
      </c>
      <c r="Q479" s="12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8" hidden="1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28"/>
        <v>0</v>
      </c>
      <c r="P480" s="10">
        <f t="shared" si="29"/>
        <v>0</v>
      </c>
      <c r="Q480" s="12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8" hidden="1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28"/>
        <v>33</v>
      </c>
      <c r="P481" s="10">
        <f t="shared" si="29"/>
        <v>88.8</v>
      </c>
      <c r="Q481" s="12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48" hidden="1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28"/>
        <v>19</v>
      </c>
      <c r="P482" s="10">
        <f t="shared" si="29"/>
        <v>55.46</v>
      </c>
      <c r="Q482" s="12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48" hidden="1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28"/>
        <v>6</v>
      </c>
      <c r="P483" s="10">
        <f t="shared" si="29"/>
        <v>87.14</v>
      </c>
      <c r="Q483" s="12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8" hidden="1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28"/>
        <v>0</v>
      </c>
      <c r="P484" s="10">
        <f t="shared" si="29"/>
        <v>10</v>
      </c>
      <c r="Q484" s="12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48" hidden="1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28"/>
        <v>50</v>
      </c>
      <c r="P485" s="10">
        <f t="shared" si="29"/>
        <v>51.22</v>
      </c>
      <c r="Q485" s="12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64" hidden="1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28"/>
        <v>0</v>
      </c>
      <c r="P486" s="10">
        <f t="shared" si="29"/>
        <v>13.55</v>
      </c>
      <c r="Q486" s="12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32" hidden="1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28"/>
        <v>22</v>
      </c>
      <c r="P487" s="10">
        <f t="shared" si="29"/>
        <v>66.52</v>
      </c>
      <c r="Q487" s="12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48" hidden="1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28"/>
        <v>0</v>
      </c>
      <c r="P488" s="10">
        <f t="shared" si="29"/>
        <v>50</v>
      </c>
      <c r="Q488" s="12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48" hidden="1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28"/>
        <v>0</v>
      </c>
      <c r="P489" s="10">
        <f t="shared" si="29"/>
        <v>0</v>
      </c>
      <c r="Q489" s="12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32" hidden="1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28"/>
        <v>0</v>
      </c>
      <c r="P490" s="10">
        <f t="shared" si="29"/>
        <v>0</v>
      </c>
      <c r="Q490" s="12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8" hidden="1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28"/>
        <v>0</v>
      </c>
      <c r="P491" s="10">
        <f t="shared" si="29"/>
        <v>71.67</v>
      </c>
      <c r="Q491" s="12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t="16" hidden="1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28"/>
        <v>0</v>
      </c>
      <c r="P492" s="10">
        <f t="shared" si="29"/>
        <v>0</v>
      </c>
      <c r="Q492" s="12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8" hidden="1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28"/>
        <v>0</v>
      </c>
      <c r="P493" s="10">
        <f t="shared" si="29"/>
        <v>0</v>
      </c>
      <c r="Q493" s="12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48" hidden="1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28"/>
        <v>0</v>
      </c>
      <c r="P494" s="10">
        <f t="shared" si="29"/>
        <v>0</v>
      </c>
      <c r="Q494" s="12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8" hidden="1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28"/>
        <v>0</v>
      </c>
      <c r="P495" s="10">
        <f t="shared" si="29"/>
        <v>0</v>
      </c>
      <c r="Q495" s="12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48" hidden="1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28"/>
        <v>0</v>
      </c>
      <c r="P496" s="10">
        <f t="shared" si="29"/>
        <v>10.33</v>
      </c>
      <c r="Q496" s="12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8" hidden="1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28"/>
        <v>0</v>
      </c>
      <c r="P497" s="10">
        <f t="shared" si="29"/>
        <v>0</v>
      </c>
      <c r="Q497" s="12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32" hidden="1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28"/>
        <v>0</v>
      </c>
      <c r="P498" s="10">
        <f t="shared" si="29"/>
        <v>1</v>
      </c>
      <c r="Q498" s="12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t="16" hidden="1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28"/>
        <v>1</v>
      </c>
      <c r="P499" s="10">
        <f t="shared" si="29"/>
        <v>10</v>
      </c>
      <c r="Q499" s="12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8" hidden="1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28"/>
        <v>5</v>
      </c>
      <c r="P500" s="10">
        <f t="shared" si="29"/>
        <v>136.09</v>
      </c>
      <c r="Q500" s="12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64" hidden="1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28"/>
        <v>10</v>
      </c>
      <c r="P501" s="10">
        <f t="shared" si="29"/>
        <v>73.459999999999994</v>
      </c>
      <c r="Q501" s="12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64" hidden="1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28"/>
        <v>3</v>
      </c>
      <c r="P502" s="10">
        <f t="shared" si="29"/>
        <v>53.75</v>
      </c>
      <c r="Q502" s="12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48" hidden="1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28"/>
        <v>0</v>
      </c>
      <c r="P503" s="10">
        <f t="shared" si="29"/>
        <v>0</v>
      </c>
      <c r="Q503" s="12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48" hidden="1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28"/>
        <v>1</v>
      </c>
      <c r="P504" s="10">
        <f t="shared" si="29"/>
        <v>57.5</v>
      </c>
      <c r="Q504" s="12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48" hidden="1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28"/>
        <v>2</v>
      </c>
      <c r="P505" s="10">
        <f t="shared" si="29"/>
        <v>12.67</v>
      </c>
      <c r="Q505" s="12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48" hidden="1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28"/>
        <v>1</v>
      </c>
      <c r="P506" s="10">
        <f t="shared" si="29"/>
        <v>67</v>
      </c>
      <c r="Q506" s="12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8" hidden="1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28"/>
        <v>0</v>
      </c>
      <c r="P507" s="10">
        <f t="shared" si="29"/>
        <v>3.71</v>
      </c>
      <c r="Q507" s="12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8" hidden="1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28"/>
        <v>0</v>
      </c>
      <c r="P508" s="10">
        <f t="shared" si="29"/>
        <v>250</v>
      </c>
      <c r="Q508" s="12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48" hidden="1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28"/>
        <v>3</v>
      </c>
      <c r="P509" s="10">
        <f t="shared" si="29"/>
        <v>64</v>
      </c>
      <c r="Q509" s="12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48" hidden="1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28"/>
        <v>1</v>
      </c>
      <c r="P510" s="10">
        <f t="shared" si="29"/>
        <v>133.33000000000001</v>
      </c>
      <c r="Q510" s="12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8" hidden="1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28"/>
        <v>0</v>
      </c>
      <c r="P511" s="10">
        <f t="shared" si="29"/>
        <v>10</v>
      </c>
      <c r="Q511" s="12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8" hidden="1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28"/>
        <v>0</v>
      </c>
      <c r="P512" s="10">
        <f t="shared" si="29"/>
        <v>0</v>
      </c>
      <c r="Q512" s="12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8" hidden="1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28"/>
        <v>3</v>
      </c>
      <c r="P513" s="10">
        <f t="shared" si="29"/>
        <v>30</v>
      </c>
      <c r="Q513" s="12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48" hidden="1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ref="O514:O577" si="32">ROUND(E514/D514*100,0)</f>
        <v>0</v>
      </c>
      <c r="P514" s="10">
        <f t="shared" si="29"/>
        <v>5.5</v>
      </c>
      <c r="Q514" s="12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32" hidden="1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si="32"/>
        <v>14</v>
      </c>
      <c r="P515" s="10">
        <f t="shared" ref="P515:P578" si="33">IFERROR(ROUND(E515/L515,2),0)</f>
        <v>102.38</v>
      </c>
      <c r="Q515" s="12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32"/>
        <v>3</v>
      </c>
      <c r="P516" s="10">
        <f t="shared" si="33"/>
        <v>16.670000000000002</v>
      </c>
      <c r="Q516" s="12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8" hidden="1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32"/>
        <v>25</v>
      </c>
      <c r="P517" s="10">
        <f t="shared" si="33"/>
        <v>725.03</v>
      </c>
      <c r="Q517" s="12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32" hidden="1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32"/>
        <v>0</v>
      </c>
      <c r="P518" s="10">
        <f t="shared" si="33"/>
        <v>0</v>
      </c>
      <c r="Q518" s="12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48" hidden="1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32"/>
        <v>1</v>
      </c>
      <c r="P519" s="10">
        <f t="shared" si="33"/>
        <v>68.33</v>
      </c>
      <c r="Q519" s="12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48" hidden="1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32"/>
        <v>0</v>
      </c>
      <c r="P520" s="10">
        <f t="shared" si="33"/>
        <v>0</v>
      </c>
      <c r="Q520" s="12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8" hidden="1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32"/>
        <v>23</v>
      </c>
      <c r="P521" s="10">
        <f t="shared" si="33"/>
        <v>39.229999999999997</v>
      </c>
      <c r="Q521" s="12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48" hidden="1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32"/>
        <v>102</v>
      </c>
      <c r="P522" s="10">
        <f t="shared" si="33"/>
        <v>150.15</v>
      </c>
      <c r="Q522" s="12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48" hidden="1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32"/>
        <v>105</v>
      </c>
      <c r="P523" s="10">
        <f t="shared" si="33"/>
        <v>93.43</v>
      </c>
      <c r="Q523" s="12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8" hidden="1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32"/>
        <v>115</v>
      </c>
      <c r="P524" s="10">
        <f t="shared" si="33"/>
        <v>110.97</v>
      </c>
      <c r="Q524" s="12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48" hidden="1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32"/>
        <v>121</v>
      </c>
      <c r="P525" s="10">
        <f t="shared" si="33"/>
        <v>71.790000000000006</v>
      </c>
      <c r="Q525" s="12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48" hidden="1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32"/>
        <v>109</v>
      </c>
      <c r="P526" s="10">
        <f t="shared" si="33"/>
        <v>29.26</v>
      </c>
      <c r="Q526" s="12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48" hidden="1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32"/>
        <v>100</v>
      </c>
      <c r="P527" s="10">
        <f t="shared" si="33"/>
        <v>1000</v>
      </c>
      <c r="Q527" s="12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8" hidden="1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32"/>
        <v>114</v>
      </c>
      <c r="P528" s="10">
        <f t="shared" si="33"/>
        <v>74.349999999999994</v>
      </c>
      <c r="Q528" s="12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48" hidden="1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32"/>
        <v>101</v>
      </c>
      <c r="P529" s="10">
        <f t="shared" si="33"/>
        <v>63.83</v>
      </c>
      <c r="Q529" s="12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16" hidden="1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32"/>
        <v>116</v>
      </c>
      <c r="P530" s="10">
        <f t="shared" si="33"/>
        <v>44.33</v>
      </c>
      <c r="Q530" s="12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48" hidden="1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32"/>
        <v>130</v>
      </c>
      <c r="P531" s="10">
        <f t="shared" si="33"/>
        <v>86.94</v>
      </c>
      <c r="Q531" s="12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48" hidden="1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32"/>
        <v>108</v>
      </c>
      <c r="P532" s="10">
        <f t="shared" si="33"/>
        <v>126.55</v>
      </c>
      <c r="Q532" s="12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48" hidden="1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32"/>
        <v>100</v>
      </c>
      <c r="P533" s="10">
        <f t="shared" si="33"/>
        <v>129.03</v>
      </c>
      <c r="Q533" s="12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48" hidden="1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32"/>
        <v>123</v>
      </c>
      <c r="P534" s="10">
        <f t="shared" si="33"/>
        <v>71.239999999999995</v>
      </c>
      <c r="Q534" s="12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48" hidden="1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32"/>
        <v>100</v>
      </c>
      <c r="P535" s="10">
        <f t="shared" si="33"/>
        <v>117.88</v>
      </c>
      <c r="Q535" s="12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48" hidden="1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32"/>
        <v>105</v>
      </c>
      <c r="P536" s="10">
        <f t="shared" si="33"/>
        <v>327.08</v>
      </c>
      <c r="Q536" s="12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32" hidden="1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32"/>
        <v>103</v>
      </c>
      <c r="P537" s="10">
        <f t="shared" si="33"/>
        <v>34.75</v>
      </c>
      <c r="Q537" s="12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48" hidden="1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32"/>
        <v>118</v>
      </c>
      <c r="P538" s="10">
        <f t="shared" si="33"/>
        <v>100.06</v>
      </c>
      <c r="Q538" s="12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48" hidden="1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32"/>
        <v>121</v>
      </c>
      <c r="P539" s="10">
        <f t="shared" si="33"/>
        <v>40.85</v>
      </c>
      <c r="Q539" s="12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48" hidden="1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32"/>
        <v>302</v>
      </c>
      <c r="P540" s="10">
        <f t="shared" si="33"/>
        <v>252.02</v>
      </c>
      <c r="Q540" s="12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8" hidden="1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32"/>
        <v>101</v>
      </c>
      <c r="P541" s="10">
        <f t="shared" si="33"/>
        <v>25.16</v>
      </c>
      <c r="Q541" s="12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64" hidden="1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32"/>
        <v>0</v>
      </c>
      <c r="P542" s="10">
        <f t="shared" si="33"/>
        <v>1</v>
      </c>
      <c r="Q542" s="12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8" hidden="1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32"/>
        <v>1</v>
      </c>
      <c r="P543" s="10">
        <f t="shared" si="33"/>
        <v>25</v>
      </c>
      <c r="Q543" s="12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8" hidden="1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32"/>
        <v>0</v>
      </c>
      <c r="P544" s="10">
        <f t="shared" si="33"/>
        <v>1</v>
      </c>
      <c r="Q544" s="12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48" hidden="1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32"/>
        <v>0</v>
      </c>
      <c r="P545" s="10">
        <f t="shared" si="33"/>
        <v>35</v>
      </c>
      <c r="Q545" s="12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48" hidden="1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32"/>
        <v>1</v>
      </c>
      <c r="P546" s="10">
        <f t="shared" si="33"/>
        <v>3</v>
      </c>
      <c r="Q546" s="12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48" hidden="1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32"/>
        <v>27</v>
      </c>
      <c r="P547" s="10">
        <f t="shared" si="33"/>
        <v>402.71</v>
      </c>
      <c r="Q547" s="12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48" hidden="1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32"/>
        <v>0</v>
      </c>
      <c r="P548" s="10">
        <f t="shared" si="33"/>
        <v>26</v>
      </c>
      <c r="Q548" s="12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48" hidden="1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32"/>
        <v>0</v>
      </c>
      <c r="P549" s="10">
        <f t="shared" si="33"/>
        <v>0</v>
      </c>
      <c r="Q549" s="12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8" hidden="1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32"/>
        <v>0</v>
      </c>
      <c r="P550" s="10">
        <f t="shared" si="33"/>
        <v>9</v>
      </c>
      <c r="Q550" s="12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48" hidden="1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32"/>
        <v>3</v>
      </c>
      <c r="P551" s="10">
        <f t="shared" si="33"/>
        <v>8.5</v>
      </c>
      <c r="Q551" s="12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48" hidden="1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32"/>
        <v>1</v>
      </c>
      <c r="P552" s="10">
        <f t="shared" si="33"/>
        <v>8.75</v>
      </c>
      <c r="Q552" s="12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48" hidden="1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32"/>
        <v>5</v>
      </c>
      <c r="P553" s="10">
        <f t="shared" si="33"/>
        <v>135.04</v>
      </c>
      <c r="Q553" s="12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8" hidden="1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32"/>
        <v>0</v>
      </c>
      <c r="P554" s="10">
        <f t="shared" si="33"/>
        <v>0</v>
      </c>
      <c r="Q554" s="12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8" hidden="1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32"/>
        <v>0</v>
      </c>
      <c r="P555" s="10">
        <f t="shared" si="33"/>
        <v>20.5</v>
      </c>
      <c r="Q555" s="12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48" hidden="1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32"/>
        <v>37</v>
      </c>
      <c r="P556" s="10">
        <f t="shared" si="33"/>
        <v>64.36</v>
      </c>
      <c r="Q556" s="12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48" hidden="1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32"/>
        <v>0</v>
      </c>
      <c r="P557" s="10">
        <f t="shared" si="33"/>
        <v>0</v>
      </c>
      <c r="Q557" s="12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32" hidden="1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32"/>
        <v>3</v>
      </c>
      <c r="P558" s="10">
        <f t="shared" si="33"/>
        <v>200</v>
      </c>
      <c r="Q558" s="12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48" hidden="1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32"/>
        <v>1</v>
      </c>
      <c r="P559" s="10">
        <f t="shared" si="33"/>
        <v>68.3</v>
      </c>
      <c r="Q559" s="12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48" hidden="1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32"/>
        <v>0</v>
      </c>
      <c r="P560" s="10">
        <f t="shared" si="33"/>
        <v>0</v>
      </c>
      <c r="Q560" s="12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48" hidden="1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32"/>
        <v>0</v>
      </c>
      <c r="P561" s="10">
        <f t="shared" si="33"/>
        <v>50</v>
      </c>
      <c r="Q561" s="12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8" hidden="1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32"/>
        <v>0</v>
      </c>
      <c r="P562" s="10">
        <f t="shared" si="33"/>
        <v>4</v>
      </c>
      <c r="Q562" s="12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48" hidden="1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32"/>
        <v>0</v>
      </c>
      <c r="P563" s="10">
        <f t="shared" si="33"/>
        <v>27.5</v>
      </c>
      <c r="Q563" s="12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48" hidden="1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32"/>
        <v>0</v>
      </c>
      <c r="P564" s="10">
        <f t="shared" si="33"/>
        <v>0</v>
      </c>
      <c r="Q564" s="12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48" hidden="1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32"/>
        <v>0</v>
      </c>
      <c r="P565" s="10">
        <f t="shared" si="33"/>
        <v>34</v>
      </c>
      <c r="Q565" s="12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48" hidden="1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32"/>
        <v>0</v>
      </c>
      <c r="P566" s="10">
        <f t="shared" si="33"/>
        <v>1</v>
      </c>
      <c r="Q566" s="12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48" hidden="1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32"/>
        <v>0</v>
      </c>
      <c r="P567" s="10">
        <f t="shared" si="33"/>
        <v>0</v>
      </c>
      <c r="Q567" s="12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48" hidden="1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32"/>
        <v>0</v>
      </c>
      <c r="P568" s="10">
        <f t="shared" si="33"/>
        <v>1</v>
      </c>
      <c r="Q568" s="12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48" hidden="1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32"/>
        <v>0</v>
      </c>
      <c r="P569" s="10">
        <f t="shared" si="33"/>
        <v>0</v>
      </c>
      <c r="Q569" s="12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64" hidden="1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32"/>
        <v>1</v>
      </c>
      <c r="P570" s="10">
        <f t="shared" si="33"/>
        <v>49</v>
      </c>
      <c r="Q570" s="12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8" hidden="1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32"/>
        <v>1</v>
      </c>
      <c r="P571" s="10">
        <f t="shared" si="33"/>
        <v>20</v>
      </c>
      <c r="Q571" s="12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32" hidden="1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32"/>
        <v>0</v>
      </c>
      <c r="P572" s="10">
        <f t="shared" si="33"/>
        <v>142</v>
      </c>
      <c r="Q572" s="12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48" hidden="1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32"/>
        <v>0</v>
      </c>
      <c r="P573" s="10">
        <f t="shared" si="33"/>
        <v>53</v>
      </c>
      <c r="Q573" s="12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48" hidden="1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32"/>
        <v>0</v>
      </c>
      <c r="P574" s="10">
        <f t="shared" si="33"/>
        <v>0</v>
      </c>
      <c r="Q574" s="12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48" hidden="1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32"/>
        <v>0</v>
      </c>
      <c r="P575" s="10">
        <f t="shared" si="33"/>
        <v>38.44</v>
      </c>
      <c r="Q575" s="12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48" hidden="1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32"/>
        <v>1</v>
      </c>
      <c r="P576" s="10">
        <f t="shared" si="33"/>
        <v>20</v>
      </c>
      <c r="Q576" s="12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48" hidden="1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32"/>
        <v>0</v>
      </c>
      <c r="P577" s="10">
        <f t="shared" si="33"/>
        <v>64.75</v>
      </c>
      <c r="Q577" s="12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8" hidden="1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ref="O578:O641" si="36">ROUND(E578/D578*100,0)</f>
        <v>0</v>
      </c>
      <c r="P578" s="10">
        <f t="shared" si="33"/>
        <v>1</v>
      </c>
      <c r="Q578" s="12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48" hidden="1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si="36"/>
        <v>0</v>
      </c>
      <c r="P579" s="10">
        <f t="shared" ref="P579:P642" si="37">IFERROR(ROUND(E579/L579,2),0)</f>
        <v>10</v>
      </c>
      <c r="Q579" s="12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36"/>
        <v>0</v>
      </c>
      <c r="P580" s="10">
        <f t="shared" si="37"/>
        <v>2</v>
      </c>
      <c r="Q580" s="12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32" hidden="1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36"/>
        <v>1</v>
      </c>
      <c r="P581" s="10">
        <f t="shared" si="37"/>
        <v>35</v>
      </c>
      <c r="Q581" s="12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48" hidden="1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36"/>
        <v>0</v>
      </c>
      <c r="P582" s="10">
        <f t="shared" si="37"/>
        <v>1</v>
      </c>
      <c r="Q582" s="12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48" hidden="1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36"/>
        <v>0</v>
      </c>
      <c r="P583" s="10">
        <f t="shared" si="37"/>
        <v>0</v>
      </c>
      <c r="Q583" s="12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48" hidden="1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36"/>
        <v>0</v>
      </c>
      <c r="P584" s="10">
        <f t="shared" si="37"/>
        <v>0</v>
      </c>
      <c r="Q584" s="12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32" hidden="1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36"/>
        <v>0</v>
      </c>
      <c r="P585" s="10">
        <f t="shared" si="37"/>
        <v>1</v>
      </c>
      <c r="Q585" s="12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32" hidden="1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36"/>
        <v>1</v>
      </c>
      <c r="P586" s="10">
        <f t="shared" si="37"/>
        <v>5</v>
      </c>
      <c r="Q586" s="12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8" hidden="1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36"/>
        <v>0</v>
      </c>
      <c r="P587" s="10">
        <f t="shared" si="37"/>
        <v>0</v>
      </c>
      <c r="Q587" s="12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8" hidden="1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36"/>
        <v>1</v>
      </c>
      <c r="P588" s="10">
        <f t="shared" si="37"/>
        <v>14</v>
      </c>
      <c r="Q588" s="12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80" hidden="1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36"/>
        <v>9</v>
      </c>
      <c r="P589" s="10">
        <f t="shared" si="37"/>
        <v>389.29</v>
      </c>
      <c r="Q589" s="12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48" hidden="1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36"/>
        <v>3</v>
      </c>
      <c r="P590" s="10">
        <f t="shared" si="37"/>
        <v>150.5</v>
      </c>
      <c r="Q590" s="12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t="16" hidden="1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36"/>
        <v>0</v>
      </c>
      <c r="P591" s="10">
        <f t="shared" si="37"/>
        <v>1</v>
      </c>
      <c r="Q591" s="12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48" hidden="1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36"/>
        <v>4</v>
      </c>
      <c r="P592" s="10">
        <f t="shared" si="37"/>
        <v>24.78</v>
      </c>
      <c r="Q592" s="12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8" hidden="1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36"/>
        <v>0</v>
      </c>
      <c r="P593" s="10">
        <f t="shared" si="37"/>
        <v>30.5</v>
      </c>
      <c r="Q593" s="12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48" hidden="1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36"/>
        <v>3</v>
      </c>
      <c r="P594" s="10">
        <f t="shared" si="37"/>
        <v>250</v>
      </c>
      <c r="Q594" s="12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48" hidden="1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36"/>
        <v>23</v>
      </c>
      <c r="P595" s="10">
        <f t="shared" si="37"/>
        <v>16.43</v>
      </c>
      <c r="Q595" s="12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32" hidden="1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36"/>
        <v>0</v>
      </c>
      <c r="P596" s="10">
        <f t="shared" si="37"/>
        <v>13</v>
      </c>
      <c r="Q596" s="12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48" hidden="1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36"/>
        <v>0</v>
      </c>
      <c r="P597" s="10">
        <f t="shared" si="37"/>
        <v>53.25</v>
      </c>
      <c r="Q597" s="12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32" hidden="1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36"/>
        <v>0</v>
      </c>
      <c r="P598" s="10">
        <f t="shared" si="37"/>
        <v>3</v>
      </c>
      <c r="Q598" s="12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8" hidden="1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36"/>
        <v>0</v>
      </c>
      <c r="P599" s="10">
        <f t="shared" si="37"/>
        <v>10</v>
      </c>
      <c r="Q599" s="12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32" hidden="1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36"/>
        <v>34</v>
      </c>
      <c r="P600" s="10">
        <f t="shared" si="37"/>
        <v>121.43</v>
      </c>
      <c r="Q600" s="12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48" hidden="1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36"/>
        <v>0</v>
      </c>
      <c r="P601" s="10">
        <f t="shared" si="37"/>
        <v>15.5</v>
      </c>
      <c r="Q601" s="12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32" hidden="1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36"/>
        <v>2</v>
      </c>
      <c r="P602" s="10">
        <f t="shared" si="37"/>
        <v>100</v>
      </c>
      <c r="Q602" s="12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48" hidden="1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36"/>
        <v>1</v>
      </c>
      <c r="P603" s="10">
        <f t="shared" si="37"/>
        <v>23.33</v>
      </c>
      <c r="Q603" s="12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8" hidden="1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36"/>
        <v>0</v>
      </c>
      <c r="P604" s="10">
        <f t="shared" si="37"/>
        <v>0</v>
      </c>
      <c r="Q604" s="12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8" hidden="1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36"/>
        <v>4</v>
      </c>
      <c r="P605" s="10">
        <f t="shared" si="37"/>
        <v>45.39</v>
      </c>
      <c r="Q605" s="12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48" hidden="1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36"/>
        <v>0</v>
      </c>
      <c r="P606" s="10">
        <f t="shared" si="37"/>
        <v>0</v>
      </c>
      <c r="Q606" s="12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32" hidden="1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36"/>
        <v>3</v>
      </c>
      <c r="P607" s="10">
        <f t="shared" si="37"/>
        <v>16.38</v>
      </c>
      <c r="Q607" s="12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48" hidden="1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36"/>
        <v>0</v>
      </c>
      <c r="P608" s="10">
        <f t="shared" si="37"/>
        <v>10</v>
      </c>
      <c r="Q608" s="12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48" hidden="1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36"/>
        <v>0</v>
      </c>
      <c r="P609" s="10">
        <f t="shared" si="37"/>
        <v>0</v>
      </c>
      <c r="Q609" s="12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48" hidden="1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36"/>
        <v>1</v>
      </c>
      <c r="P610" s="10">
        <f t="shared" si="37"/>
        <v>292.2</v>
      </c>
      <c r="Q610" s="12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48" hidden="1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36"/>
        <v>1</v>
      </c>
      <c r="P611" s="10">
        <f t="shared" si="37"/>
        <v>5</v>
      </c>
      <c r="Q611" s="12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8" hidden="1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36"/>
        <v>0</v>
      </c>
      <c r="P612" s="10">
        <f t="shared" si="37"/>
        <v>0</v>
      </c>
      <c r="Q612" s="12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48" hidden="1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36"/>
        <v>0</v>
      </c>
      <c r="P613" s="10">
        <f t="shared" si="37"/>
        <v>0</v>
      </c>
      <c r="Q613" s="12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32" hidden="1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36"/>
        <v>0</v>
      </c>
      <c r="P614" s="10">
        <f t="shared" si="37"/>
        <v>0</v>
      </c>
      <c r="Q614" s="12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48" hidden="1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36"/>
        <v>21</v>
      </c>
      <c r="P615" s="10">
        <f t="shared" si="37"/>
        <v>105.93</v>
      </c>
      <c r="Q615" s="12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8" hidden="1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36"/>
        <v>0</v>
      </c>
      <c r="P616" s="10">
        <f t="shared" si="37"/>
        <v>0</v>
      </c>
      <c r="Q616" s="12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8" hidden="1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36"/>
        <v>0</v>
      </c>
      <c r="P617" s="10">
        <f t="shared" si="37"/>
        <v>0</v>
      </c>
      <c r="Q617" s="12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48" hidden="1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36"/>
        <v>0</v>
      </c>
      <c r="P618" s="10">
        <f t="shared" si="37"/>
        <v>0</v>
      </c>
      <c r="Q618" s="12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48" hidden="1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36"/>
        <v>3</v>
      </c>
      <c r="P619" s="10">
        <f t="shared" si="37"/>
        <v>20</v>
      </c>
      <c r="Q619" s="12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48" hidden="1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36"/>
        <v>0</v>
      </c>
      <c r="P620" s="10">
        <f t="shared" si="37"/>
        <v>0</v>
      </c>
      <c r="Q620" s="12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32" hidden="1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36"/>
        <v>0</v>
      </c>
      <c r="P621" s="10">
        <f t="shared" si="37"/>
        <v>1</v>
      </c>
      <c r="Q621" s="12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8" hidden="1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36"/>
        <v>1</v>
      </c>
      <c r="P622" s="10">
        <f t="shared" si="37"/>
        <v>300</v>
      </c>
      <c r="Q622" s="12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48" hidden="1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36"/>
        <v>1</v>
      </c>
      <c r="P623" s="10">
        <f t="shared" si="37"/>
        <v>87</v>
      </c>
      <c r="Q623" s="12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48" hidden="1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36"/>
        <v>6</v>
      </c>
      <c r="P624" s="10">
        <f t="shared" si="37"/>
        <v>37.89</v>
      </c>
      <c r="Q624" s="12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48" hidden="1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36"/>
        <v>0</v>
      </c>
      <c r="P625" s="10">
        <f t="shared" si="37"/>
        <v>0</v>
      </c>
      <c r="Q625" s="12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8" hidden="1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36"/>
        <v>0</v>
      </c>
      <c r="P626" s="10">
        <f t="shared" si="37"/>
        <v>0</v>
      </c>
      <c r="Q626" s="12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48" hidden="1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36"/>
        <v>0</v>
      </c>
      <c r="P627" s="10">
        <f t="shared" si="37"/>
        <v>0</v>
      </c>
      <c r="Q627" s="12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48" hidden="1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36"/>
        <v>17</v>
      </c>
      <c r="P628" s="10">
        <f t="shared" si="37"/>
        <v>111.41</v>
      </c>
      <c r="Q628" s="12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48" hidden="1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36"/>
        <v>0</v>
      </c>
      <c r="P629" s="10">
        <f t="shared" si="37"/>
        <v>90</v>
      </c>
      <c r="Q629" s="12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8" hidden="1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36"/>
        <v>0</v>
      </c>
      <c r="P630" s="10">
        <f t="shared" si="37"/>
        <v>0</v>
      </c>
      <c r="Q630" s="12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48" hidden="1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36"/>
        <v>0</v>
      </c>
      <c r="P631" s="10">
        <f t="shared" si="37"/>
        <v>116.67</v>
      </c>
      <c r="Q631" s="12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48" hidden="1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36"/>
        <v>0</v>
      </c>
      <c r="P632" s="10">
        <f t="shared" si="37"/>
        <v>10</v>
      </c>
      <c r="Q632" s="12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32" hidden="1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36"/>
        <v>1</v>
      </c>
      <c r="P633" s="10">
        <f t="shared" si="37"/>
        <v>76.67</v>
      </c>
      <c r="Q633" s="12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32" hidden="1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36"/>
        <v>0</v>
      </c>
      <c r="P634" s="10">
        <f t="shared" si="37"/>
        <v>0</v>
      </c>
      <c r="Q634" s="12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8" hidden="1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36"/>
        <v>12</v>
      </c>
      <c r="P635" s="10">
        <f t="shared" si="37"/>
        <v>49.8</v>
      </c>
      <c r="Q635" s="12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32" hidden="1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36"/>
        <v>0</v>
      </c>
      <c r="P636" s="10">
        <f t="shared" si="37"/>
        <v>1</v>
      </c>
      <c r="Q636" s="12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32" hidden="1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36"/>
        <v>0</v>
      </c>
      <c r="P637" s="10">
        <f t="shared" si="37"/>
        <v>2</v>
      </c>
      <c r="Q637" s="12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32" hidden="1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36"/>
        <v>0</v>
      </c>
      <c r="P638" s="10">
        <f t="shared" si="37"/>
        <v>4</v>
      </c>
      <c r="Q638" s="12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48" hidden="1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36"/>
        <v>0</v>
      </c>
      <c r="P639" s="10">
        <f t="shared" si="37"/>
        <v>0</v>
      </c>
      <c r="Q639" s="12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t="16" hidden="1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36"/>
        <v>0</v>
      </c>
      <c r="P640" s="10">
        <f t="shared" si="37"/>
        <v>3</v>
      </c>
      <c r="Q640" s="12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32" hidden="1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36"/>
        <v>0</v>
      </c>
      <c r="P641" s="10">
        <f t="shared" si="37"/>
        <v>1</v>
      </c>
      <c r="Q641" s="12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48" hidden="1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ref="O642:O705" si="40">ROUND(E642/D642*100,0)</f>
        <v>144</v>
      </c>
      <c r="P642" s="10">
        <f t="shared" si="37"/>
        <v>50.5</v>
      </c>
      <c r="Q642" s="12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48" hidden="1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si="40"/>
        <v>119</v>
      </c>
      <c r="P643" s="10">
        <f t="shared" ref="P643:P706" si="41">IFERROR(ROUND(E643/L643,2),0)</f>
        <v>151.32</v>
      </c>
      <c r="Q643" s="12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48" hidden="1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40"/>
        <v>1460</v>
      </c>
      <c r="P644" s="10">
        <f t="shared" si="41"/>
        <v>134.36000000000001</v>
      </c>
      <c r="Q644" s="12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32" hidden="1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40"/>
        <v>106</v>
      </c>
      <c r="P645" s="10">
        <f t="shared" si="41"/>
        <v>174.03</v>
      </c>
      <c r="Q645" s="12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48" hidden="1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40"/>
        <v>300</v>
      </c>
      <c r="P646" s="10">
        <f t="shared" si="41"/>
        <v>73.489999999999995</v>
      </c>
      <c r="Q646" s="12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32" hidden="1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40"/>
        <v>279</v>
      </c>
      <c r="P647" s="10">
        <f t="shared" si="41"/>
        <v>23.52</v>
      </c>
      <c r="Q647" s="12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48" hidden="1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40"/>
        <v>132</v>
      </c>
      <c r="P648" s="10">
        <f t="shared" si="41"/>
        <v>39.07</v>
      </c>
      <c r="Q648" s="12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48" hidden="1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40"/>
        <v>107</v>
      </c>
      <c r="P649" s="10">
        <f t="shared" si="41"/>
        <v>125.94</v>
      </c>
      <c r="Q649" s="12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32" hidden="1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40"/>
        <v>127</v>
      </c>
      <c r="P650" s="10">
        <f t="shared" si="41"/>
        <v>1644</v>
      </c>
      <c r="Q650" s="12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48" hidden="1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40"/>
        <v>140</v>
      </c>
      <c r="P651" s="10">
        <f t="shared" si="41"/>
        <v>42.67</v>
      </c>
      <c r="Q651" s="12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48" hidden="1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40"/>
        <v>112</v>
      </c>
      <c r="P652" s="10">
        <f t="shared" si="41"/>
        <v>35.130000000000003</v>
      </c>
      <c r="Q652" s="12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48" hidden="1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40"/>
        <v>101</v>
      </c>
      <c r="P653" s="10">
        <f t="shared" si="41"/>
        <v>239.35</v>
      </c>
      <c r="Q653" s="12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48" hidden="1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40"/>
        <v>100</v>
      </c>
      <c r="P654" s="10">
        <f t="shared" si="41"/>
        <v>107.64</v>
      </c>
      <c r="Q654" s="12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48" hidden="1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40"/>
        <v>141</v>
      </c>
      <c r="P655" s="10">
        <f t="shared" si="41"/>
        <v>95.83</v>
      </c>
      <c r="Q655" s="12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48" hidden="1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40"/>
        <v>267</v>
      </c>
      <c r="P656" s="10">
        <f t="shared" si="41"/>
        <v>31.66</v>
      </c>
      <c r="Q656" s="12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8" hidden="1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40"/>
        <v>147</v>
      </c>
      <c r="P657" s="10">
        <f t="shared" si="41"/>
        <v>42.89</v>
      </c>
      <c r="Q657" s="12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48" hidden="1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40"/>
        <v>214</v>
      </c>
      <c r="P658" s="10">
        <f t="shared" si="41"/>
        <v>122.74</v>
      </c>
      <c r="Q658" s="12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48" hidden="1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40"/>
        <v>126</v>
      </c>
      <c r="P659" s="10">
        <f t="shared" si="41"/>
        <v>190.45</v>
      </c>
      <c r="Q659" s="12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48" hidden="1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40"/>
        <v>104</v>
      </c>
      <c r="P660" s="10">
        <f t="shared" si="41"/>
        <v>109.34</v>
      </c>
      <c r="Q660" s="12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t="16" hidden="1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40"/>
        <v>101</v>
      </c>
      <c r="P661" s="10">
        <f t="shared" si="41"/>
        <v>143.66999999999999</v>
      </c>
      <c r="Q661" s="12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48" hidden="1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40"/>
        <v>3</v>
      </c>
      <c r="P662" s="10">
        <f t="shared" si="41"/>
        <v>84.94</v>
      </c>
      <c r="Q662" s="12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8" hidden="1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40"/>
        <v>1</v>
      </c>
      <c r="P663" s="10">
        <f t="shared" si="41"/>
        <v>10.56</v>
      </c>
      <c r="Q663" s="12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32" hidden="1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40"/>
        <v>0</v>
      </c>
      <c r="P664" s="10">
        <f t="shared" si="41"/>
        <v>39</v>
      </c>
      <c r="Q664" s="12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48" hidden="1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40"/>
        <v>0</v>
      </c>
      <c r="P665" s="10">
        <f t="shared" si="41"/>
        <v>100</v>
      </c>
      <c r="Q665" s="12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48" hidden="1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40"/>
        <v>8</v>
      </c>
      <c r="P666" s="10">
        <f t="shared" si="41"/>
        <v>31.17</v>
      </c>
      <c r="Q666" s="12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48" hidden="1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40"/>
        <v>19</v>
      </c>
      <c r="P667" s="10">
        <f t="shared" si="41"/>
        <v>155.33000000000001</v>
      </c>
      <c r="Q667" s="12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48" hidden="1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40"/>
        <v>0</v>
      </c>
      <c r="P668" s="10">
        <f t="shared" si="41"/>
        <v>2</v>
      </c>
      <c r="Q668" s="12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48" hidden="1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40"/>
        <v>10</v>
      </c>
      <c r="P669" s="10">
        <f t="shared" si="41"/>
        <v>178.93</v>
      </c>
      <c r="Q669" s="12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8" hidden="1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40"/>
        <v>5</v>
      </c>
      <c r="P670" s="10">
        <f t="shared" si="41"/>
        <v>27.36</v>
      </c>
      <c r="Q670" s="12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64" hidden="1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40"/>
        <v>22</v>
      </c>
      <c r="P671" s="10">
        <f t="shared" si="41"/>
        <v>1536.25</v>
      </c>
      <c r="Q671" s="12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48" hidden="1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40"/>
        <v>29</v>
      </c>
      <c r="P672" s="10">
        <f t="shared" si="41"/>
        <v>85</v>
      </c>
      <c r="Q672" s="12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48" hidden="1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40"/>
        <v>39</v>
      </c>
      <c r="P673" s="10">
        <f t="shared" si="41"/>
        <v>788.53</v>
      </c>
      <c r="Q673" s="12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48" hidden="1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40"/>
        <v>22</v>
      </c>
      <c r="P674" s="10">
        <f t="shared" si="41"/>
        <v>50.3</v>
      </c>
      <c r="Q674" s="12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48" hidden="1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40"/>
        <v>0</v>
      </c>
      <c r="P675" s="10">
        <f t="shared" si="41"/>
        <v>68.33</v>
      </c>
      <c r="Q675" s="12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32" hidden="1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40"/>
        <v>0</v>
      </c>
      <c r="P676" s="10">
        <f t="shared" si="41"/>
        <v>7.5</v>
      </c>
      <c r="Q676" s="12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48" hidden="1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40"/>
        <v>15</v>
      </c>
      <c r="P677" s="10">
        <f t="shared" si="41"/>
        <v>34.270000000000003</v>
      </c>
      <c r="Q677" s="12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64" hidden="1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40"/>
        <v>1</v>
      </c>
      <c r="P678" s="10">
        <f t="shared" si="41"/>
        <v>61.29</v>
      </c>
      <c r="Q678" s="12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48" hidden="1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40"/>
        <v>26</v>
      </c>
      <c r="P679" s="10">
        <f t="shared" si="41"/>
        <v>133.25</v>
      </c>
      <c r="Q679" s="12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48" hidden="1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40"/>
        <v>4</v>
      </c>
      <c r="P680" s="10">
        <f t="shared" si="41"/>
        <v>65.180000000000007</v>
      </c>
      <c r="Q680" s="12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48" hidden="1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40"/>
        <v>15</v>
      </c>
      <c r="P681" s="10">
        <f t="shared" si="41"/>
        <v>93.9</v>
      </c>
      <c r="Q681" s="12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48" hidden="1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40"/>
        <v>26</v>
      </c>
      <c r="P682" s="10">
        <f t="shared" si="41"/>
        <v>150.65</v>
      </c>
      <c r="Q682" s="12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48" hidden="1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40"/>
        <v>0</v>
      </c>
      <c r="P683" s="10">
        <f t="shared" si="41"/>
        <v>1</v>
      </c>
      <c r="Q683" s="12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8" hidden="1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40"/>
        <v>0</v>
      </c>
      <c r="P684" s="10">
        <f t="shared" si="41"/>
        <v>13.25</v>
      </c>
      <c r="Q684" s="12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48" hidden="1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40"/>
        <v>1</v>
      </c>
      <c r="P685" s="10">
        <f t="shared" si="41"/>
        <v>99.33</v>
      </c>
      <c r="Q685" s="12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16" hidden="1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40"/>
        <v>7</v>
      </c>
      <c r="P686" s="10">
        <f t="shared" si="41"/>
        <v>177.39</v>
      </c>
      <c r="Q686" s="12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48" hidden="1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40"/>
        <v>28</v>
      </c>
      <c r="P687" s="10">
        <f t="shared" si="41"/>
        <v>55.3</v>
      </c>
      <c r="Q687" s="12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64" hidden="1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40"/>
        <v>0</v>
      </c>
      <c r="P688" s="10">
        <f t="shared" si="41"/>
        <v>0</v>
      </c>
      <c r="Q688" s="12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48" hidden="1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40"/>
        <v>4</v>
      </c>
      <c r="P689" s="10">
        <f t="shared" si="41"/>
        <v>591.66999999999996</v>
      </c>
      <c r="Q689" s="12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48" hidden="1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40"/>
        <v>73</v>
      </c>
      <c r="P690" s="10">
        <f t="shared" si="41"/>
        <v>405.5</v>
      </c>
      <c r="Q690" s="12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48" hidden="1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40"/>
        <v>58</v>
      </c>
      <c r="P691" s="10">
        <f t="shared" si="41"/>
        <v>343.15</v>
      </c>
      <c r="Q691" s="12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32" hidden="1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40"/>
        <v>12</v>
      </c>
      <c r="P692" s="10">
        <f t="shared" si="41"/>
        <v>72.59</v>
      </c>
      <c r="Q692" s="12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8" hidden="1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40"/>
        <v>1</v>
      </c>
      <c r="P693" s="10">
        <f t="shared" si="41"/>
        <v>26</v>
      </c>
      <c r="Q693" s="12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48" hidden="1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40"/>
        <v>7</v>
      </c>
      <c r="P694" s="10">
        <f t="shared" si="41"/>
        <v>6.5</v>
      </c>
      <c r="Q694" s="12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32" hidden="1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40"/>
        <v>35</v>
      </c>
      <c r="P695" s="10">
        <f t="shared" si="41"/>
        <v>119.39</v>
      </c>
      <c r="Q695" s="12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48" hidden="1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40"/>
        <v>0</v>
      </c>
      <c r="P696" s="10">
        <f t="shared" si="41"/>
        <v>84.29</v>
      </c>
      <c r="Q696" s="12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48" hidden="1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40"/>
        <v>1</v>
      </c>
      <c r="P697" s="10">
        <f t="shared" si="41"/>
        <v>90.86</v>
      </c>
      <c r="Q697" s="12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32" hidden="1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40"/>
        <v>0</v>
      </c>
      <c r="P698" s="10">
        <f t="shared" si="41"/>
        <v>1</v>
      </c>
      <c r="Q698" s="12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48" hidden="1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40"/>
        <v>46</v>
      </c>
      <c r="P699" s="10">
        <f t="shared" si="41"/>
        <v>20.34</v>
      </c>
      <c r="Q699" s="12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48" hidden="1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40"/>
        <v>15</v>
      </c>
      <c r="P700" s="10">
        <f t="shared" si="41"/>
        <v>530.69000000000005</v>
      </c>
      <c r="Q700" s="12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48" hidden="1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40"/>
        <v>82</v>
      </c>
      <c r="P701" s="10">
        <f t="shared" si="41"/>
        <v>120.39</v>
      </c>
      <c r="Q701" s="12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48" hidden="1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40"/>
        <v>3</v>
      </c>
      <c r="P702" s="10">
        <f t="shared" si="41"/>
        <v>13</v>
      </c>
      <c r="Q702" s="12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48" hidden="1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40"/>
        <v>27</v>
      </c>
      <c r="P703" s="10">
        <f t="shared" si="41"/>
        <v>291.33</v>
      </c>
      <c r="Q703" s="12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48" hidden="1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40"/>
        <v>31</v>
      </c>
      <c r="P704" s="10">
        <f t="shared" si="41"/>
        <v>124.92</v>
      </c>
      <c r="Q704" s="12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8" hidden="1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40"/>
        <v>6</v>
      </c>
      <c r="P705" s="10">
        <f t="shared" si="41"/>
        <v>119.57</v>
      </c>
      <c r="Q705" s="12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8" hidden="1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ref="O706:O769" si="44">ROUND(E706/D706*100,0)</f>
        <v>1</v>
      </c>
      <c r="P706" s="10">
        <f t="shared" si="41"/>
        <v>120.25</v>
      </c>
      <c r="Q706" s="12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32" hidden="1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si="44"/>
        <v>1</v>
      </c>
      <c r="P707" s="10">
        <f t="shared" ref="P707:P770" si="45">IFERROR(ROUND(E707/L707,2),0)</f>
        <v>195.4</v>
      </c>
      <c r="Q707" s="12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44"/>
        <v>0</v>
      </c>
      <c r="P708" s="10">
        <f t="shared" si="45"/>
        <v>0</v>
      </c>
      <c r="Q708" s="12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48" hidden="1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44"/>
        <v>79</v>
      </c>
      <c r="P709" s="10">
        <f t="shared" si="45"/>
        <v>117.7</v>
      </c>
      <c r="Q709" s="12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48" hidden="1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44"/>
        <v>22</v>
      </c>
      <c r="P710" s="10">
        <f t="shared" si="45"/>
        <v>23.95</v>
      </c>
      <c r="Q710" s="12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32" hidden="1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44"/>
        <v>0</v>
      </c>
      <c r="P711" s="10">
        <f t="shared" si="45"/>
        <v>30.5</v>
      </c>
      <c r="Q711" s="12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32" hidden="1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44"/>
        <v>0</v>
      </c>
      <c r="P712" s="10">
        <f t="shared" si="45"/>
        <v>0</v>
      </c>
      <c r="Q712" s="12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48" hidden="1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44"/>
        <v>34</v>
      </c>
      <c r="P713" s="10">
        <f t="shared" si="45"/>
        <v>99.97</v>
      </c>
      <c r="Q713" s="12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48" hidden="1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44"/>
        <v>0</v>
      </c>
      <c r="P714" s="10">
        <f t="shared" si="45"/>
        <v>26.25</v>
      </c>
      <c r="Q714" s="12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48" hidden="1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44"/>
        <v>1</v>
      </c>
      <c r="P715" s="10">
        <f t="shared" si="45"/>
        <v>199</v>
      </c>
      <c r="Q715" s="12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8" hidden="1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44"/>
        <v>15</v>
      </c>
      <c r="P716" s="10">
        <f t="shared" si="45"/>
        <v>80.319999999999993</v>
      </c>
      <c r="Q716" s="12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48" hidden="1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44"/>
        <v>5</v>
      </c>
      <c r="P717" s="10">
        <f t="shared" si="45"/>
        <v>115.75</v>
      </c>
      <c r="Q717" s="12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8" hidden="1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44"/>
        <v>10</v>
      </c>
      <c r="P718" s="10">
        <f t="shared" si="45"/>
        <v>44.69</v>
      </c>
      <c r="Q718" s="12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t="16" hidden="1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44"/>
        <v>0</v>
      </c>
      <c r="P719" s="10">
        <f t="shared" si="45"/>
        <v>76.25</v>
      </c>
      <c r="Q719" s="12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48" hidden="1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44"/>
        <v>1</v>
      </c>
      <c r="P720" s="10">
        <f t="shared" si="45"/>
        <v>22.5</v>
      </c>
      <c r="Q720" s="12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48" hidden="1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44"/>
        <v>1</v>
      </c>
      <c r="P721" s="10">
        <f t="shared" si="45"/>
        <v>19.399999999999999</v>
      </c>
      <c r="Q721" s="12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8" hidden="1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44"/>
        <v>144</v>
      </c>
      <c r="P722" s="10">
        <f t="shared" si="45"/>
        <v>66.709999999999994</v>
      </c>
      <c r="Q722" s="12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48" hidden="1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44"/>
        <v>122</v>
      </c>
      <c r="P723" s="10">
        <f t="shared" si="45"/>
        <v>84.14</v>
      </c>
      <c r="Q723" s="12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48" hidden="1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44"/>
        <v>132</v>
      </c>
      <c r="P724" s="10">
        <f t="shared" si="45"/>
        <v>215.73</v>
      </c>
      <c r="Q724" s="12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32" hidden="1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44"/>
        <v>109</v>
      </c>
      <c r="P725" s="10">
        <f t="shared" si="45"/>
        <v>54.69</v>
      </c>
      <c r="Q725" s="12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48" hidden="1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44"/>
        <v>105</v>
      </c>
      <c r="P726" s="10">
        <f t="shared" si="45"/>
        <v>51.63</v>
      </c>
      <c r="Q726" s="12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8" hidden="1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44"/>
        <v>100</v>
      </c>
      <c r="P727" s="10">
        <f t="shared" si="45"/>
        <v>143.36000000000001</v>
      </c>
      <c r="Q727" s="12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48" hidden="1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44"/>
        <v>101</v>
      </c>
      <c r="P728" s="10">
        <f t="shared" si="45"/>
        <v>72.430000000000007</v>
      </c>
      <c r="Q728" s="12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48" hidden="1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44"/>
        <v>156</v>
      </c>
      <c r="P729" s="10">
        <f t="shared" si="45"/>
        <v>36.53</v>
      </c>
      <c r="Q729" s="12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8" hidden="1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44"/>
        <v>106</v>
      </c>
      <c r="P730" s="10">
        <f t="shared" si="45"/>
        <v>60.9</v>
      </c>
      <c r="Q730" s="12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48" hidden="1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44"/>
        <v>131</v>
      </c>
      <c r="P731" s="10">
        <f t="shared" si="45"/>
        <v>43.55</v>
      </c>
      <c r="Q731" s="12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32" hidden="1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44"/>
        <v>132</v>
      </c>
      <c r="P732" s="10">
        <f t="shared" si="45"/>
        <v>99.77</v>
      </c>
      <c r="Q732" s="12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8" hidden="1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44"/>
        <v>126</v>
      </c>
      <c r="P733" s="10">
        <f t="shared" si="45"/>
        <v>88.73</v>
      </c>
      <c r="Q733" s="12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48" hidden="1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44"/>
        <v>160</v>
      </c>
      <c r="P734" s="10">
        <f t="shared" si="45"/>
        <v>4.92</v>
      </c>
      <c r="Q734" s="12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48" hidden="1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44"/>
        <v>120</v>
      </c>
      <c r="P735" s="10">
        <f t="shared" si="45"/>
        <v>17.82</v>
      </c>
      <c r="Q735" s="12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32" hidden="1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44"/>
        <v>126</v>
      </c>
      <c r="P736" s="10">
        <f t="shared" si="45"/>
        <v>187.19</v>
      </c>
      <c r="Q736" s="12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8" hidden="1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44"/>
        <v>114</v>
      </c>
      <c r="P737" s="10">
        <f t="shared" si="45"/>
        <v>234.81</v>
      </c>
      <c r="Q737" s="12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48" hidden="1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44"/>
        <v>315</v>
      </c>
      <c r="P738" s="10">
        <f t="shared" si="45"/>
        <v>105.05</v>
      </c>
      <c r="Q738" s="12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48" hidden="1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44"/>
        <v>122</v>
      </c>
      <c r="P739" s="10">
        <f t="shared" si="45"/>
        <v>56.67</v>
      </c>
      <c r="Q739" s="12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32" hidden="1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44"/>
        <v>107</v>
      </c>
      <c r="P740" s="10">
        <f t="shared" si="45"/>
        <v>39.049999999999997</v>
      </c>
      <c r="Q740" s="12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48" hidden="1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44"/>
        <v>158</v>
      </c>
      <c r="P741" s="10">
        <f t="shared" si="45"/>
        <v>68.349999999999994</v>
      </c>
      <c r="Q741" s="12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48" hidden="1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44"/>
        <v>107</v>
      </c>
      <c r="P742" s="10">
        <f t="shared" si="45"/>
        <v>169.58</v>
      </c>
      <c r="Q742" s="12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32" hidden="1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44"/>
        <v>102</v>
      </c>
      <c r="P743" s="10">
        <f t="shared" si="45"/>
        <v>141.41999999999999</v>
      </c>
      <c r="Q743" s="12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48" hidden="1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44"/>
        <v>111</v>
      </c>
      <c r="P744" s="10">
        <f t="shared" si="45"/>
        <v>67.39</v>
      </c>
      <c r="Q744" s="12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48" hidden="1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44"/>
        <v>148</v>
      </c>
      <c r="P745" s="10">
        <f t="shared" si="45"/>
        <v>54.27</v>
      </c>
      <c r="Q745" s="12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32" hidden="1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44"/>
        <v>102</v>
      </c>
      <c r="P746" s="10">
        <f t="shared" si="45"/>
        <v>82.52</v>
      </c>
      <c r="Q746" s="12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48" hidden="1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44"/>
        <v>179</v>
      </c>
      <c r="P747" s="10">
        <f t="shared" si="45"/>
        <v>53.73</v>
      </c>
      <c r="Q747" s="12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16" hidden="1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44"/>
        <v>111</v>
      </c>
      <c r="P748" s="10">
        <f t="shared" si="45"/>
        <v>34.21</v>
      </c>
      <c r="Q748" s="12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48" hidden="1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44"/>
        <v>100</v>
      </c>
      <c r="P749" s="10">
        <f t="shared" si="45"/>
        <v>127.33</v>
      </c>
      <c r="Q749" s="12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8" hidden="1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44"/>
        <v>100</v>
      </c>
      <c r="P750" s="10">
        <f t="shared" si="45"/>
        <v>45.57</v>
      </c>
      <c r="Q750" s="12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48" hidden="1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44"/>
        <v>106</v>
      </c>
      <c r="P751" s="10">
        <f t="shared" si="45"/>
        <v>95.96</v>
      </c>
      <c r="Q751" s="12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48" hidden="1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44"/>
        <v>103</v>
      </c>
      <c r="P752" s="10">
        <f t="shared" si="45"/>
        <v>77.27</v>
      </c>
      <c r="Q752" s="12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8" hidden="1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44"/>
        <v>119</v>
      </c>
      <c r="P753" s="10">
        <f t="shared" si="45"/>
        <v>57.34</v>
      </c>
      <c r="Q753" s="12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48" hidden="1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44"/>
        <v>112</v>
      </c>
      <c r="P754" s="10">
        <f t="shared" si="45"/>
        <v>53.19</v>
      </c>
      <c r="Q754" s="12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48" hidden="1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44"/>
        <v>128</v>
      </c>
      <c r="P755" s="10">
        <f t="shared" si="45"/>
        <v>492.31</v>
      </c>
      <c r="Q755" s="12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48" hidden="1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44"/>
        <v>104</v>
      </c>
      <c r="P756" s="10">
        <f t="shared" si="45"/>
        <v>42.35</v>
      </c>
      <c r="Q756" s="12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8" hidden="1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44"/>
        <v>102</v>
      </c>
      <c r="P757" s="10">
        <f t="shared" si="45"/>
        <v>37.47</v>
      </c>
      <c r="Q757" s="12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8" hidden="1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44"/>
        <v>118</v>
      </c>
      <c r="P758" s="10">
        <f t="shared" si="45"/>
        <v>37.450000000000003</v>
      </c>
      <c r="Q758" s="12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48" hidden="1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44"/>
        <v>238</v>
      </c>
      <c r="P759" s="10">
        <f t="shared" si="45"/>
        <v>33.06</v>
      </c>
      <c r="Q759" s="12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32" hidden="1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44"/>
        <v>102</v>
      </c>
      <c r="P760" s="10">
        <f t="shared" si="45"/>
        <v>134.21</v>
      </c>
      <c r="Q760" s="12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8" hidden="1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44"/>
        <v>102</v>
      </c>
      <c r="P761" s="10">
        <f t="shared" si="45"/>
        <v>51.47</v>
      </c>
      <c r="Q761" s="12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48" hidden="1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44"/>
        <v>0</v>
      </c>
      <c r="P762" s="10">
        <f t="shared" si="45"/>
        <v>0</v>
      </c>
      <c r="Q762" s="12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8" hidden="1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44"/>
        <v>5</v>
      </c>
      <c r="P763" s="10">
        <f t="shared" si="45"/>
        <v>39.17</v>
      </c>
      <c r="Q763" s="12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8" hidden="1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44"/>
        <v>0</v>
      </c>
      <c r="P764" s="10">
        <f t="shared" si="45"/>
        <v>0</v>
      </c>
      <c r="Q764" s="12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8" hidden="1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44"/>
        <v>0</v>
      </c>
      <c r="P765" s="10">
        <f t="shared" si="45"/>
        <v>5</v>
      </c>
      <c r="Q765" s="12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8" hidden="1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44"/>
        <v>0</v>
      </c>
      <c r="P766" s="10">
        <f t="shared" si="45"/>
        <v>0</v>
      </c>
      <c r="Q766" s="12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48" hidden="1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44"/>
        <v>36</v>
      </c>
      <c r="P767" s="10">
        <f t="shared" si="45"/>
        <v>57.3</v>
      </c>
      <c r="Q767" s="12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48" hidden="1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44"/>
        <v>0</v>
      </c>
      <c r="P768" s="10">
        <f t="shared" si="45"/>
        <v>0</v>
      </c>
      <c r="Q768" s="12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64" hidden="1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44"/>
        <v>4</v>
      </c>
      <c r="P769" s="10">
        <f t="shared" si="45"/>
        <v>59</v>
      </c>
      <c r="Q769" s="12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48" hidden="1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ref="O770:O833" si="48">ROUND(E770/D770*100,0)</f>
        <v>0</v>
      </c>
      <c r="P770" s="10">
        <f t="shared" si="45"/>
        <v>0</v>
      </c>
      <c r="Q770" s="12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48" hidden="1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si="48"/>
        <v>41</v>
      </c>
      <c r="P771" s="10">
        <f t="shared" ref="P771:P834" si="49">IFERROR(ROUND(E771/L771,2),0)</f>
        <v>31.85</v>
      </c>
      <c r="Q771" s="12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48"/>
        <v>0</v>
      </c>
      <c r="P772" s="10">
        <f t="shared" si="49"/>
        <v>0</v>
      </c>
      <c r="Q772" s="12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8" hidden="1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48"/>
        <v>0</v>
      </c>
      <c r="P773" s="10">
        <f t="shared" si="49"/>
        <v>10</v>
      </c>
      <c r="Q773" s="12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64" hidden="1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48"/>
        <v>3</v>
      </c>
      <c r="P774" s="10">
        <f t="shared" si="49"/>
        <v>50</v>
      </c>
      <c r="Q774" s="12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48" hidden="1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48"/>
        <v>1</v>
      </c>
      <c r="P775" s="10">
        <f t="shared" si="49"/>
        <v>16</v>
      </c>
      <c r="Q775" s="12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48" hidden="1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48"/>
        <v>70</v>
      </c>
      <c r="P776" s="10">
        <f t="shared" si="49"/>
        <v>39</v>
      </c>
      <c r="Q776" s="12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8" hidden="1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48"/>
        <v>2</v>
      </c>
      <c r="P777" s="10">
        <f t="shared" si="49"/>
        <v>34</v>
      </c>
      <c r="Q777" s="12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48" hidden="1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48"/>
        <v>51</v>
      </c>
      <c r="P778" s="10">
        <f t="shared" si="49"/>
        <v>63.12</v>
      </c>
      <c r="Q778" s="12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48" hidden="1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48"/>
        <v>1</v>
      </c>
      <c r="P779" s="10">
        <f t="shared" si="49"/>
        <v>7</v>
      </c>
      <c r="Q779" s="12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8" hidden="1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48"/>
        <v>0</v>
      </c>
      <c r="P780" s="10">
        <f t="shared" si="49"/>
        <v>2</v>
      </c>
      <c r="Q780" s="12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48" hidden="1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48"/>
        <v>3</v>
      </c>
      <c r="P781" s="10">
        <f t="shared" si="49"/>
        <v>66.67</v>
      </c>
      <c r="Q781" s="12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32" hidden="1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48"/>
        <v>104</v>
      </c>
      <c r="P782" s="10">
        <f t="shared" si="49"/>
        <v>38.520000000000003</v>
      </c>
      <c r="Q782" s="12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8" hidden="1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48"/>
        <v>133</v>
      </c>
      <c r="P783" s="10">
        <f t="shared" si="49"/>
        <v>42.61</v>
      </c>
      <c r="Q783" s="12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8" hidden="1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48"/>
        <v>100</v>
      </c>
      <c r="P784" s="10">
        <f t="shared" si="49"/>
        <v>50</v>
      </c>
      <c r="Q784" s="12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48" hidden="1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48"/>
        <v>148</v>
      </c>
      <c r="P785" s="10">
        <f t="shared" si="49"/>
        <v>63.49</v>
      </c>
      <c r="Q785" s="12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48" hidden="1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48"/>
        <v>103</v>
      </c>
      <c r="P786" s="10">
        <f t="shared" si="49"/>
        <v>102.5</v>
      </c>
      <c r="Q786" s="12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48" hidden="1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48"/>
        <v>181</v>
      </c>
      <c r="P787" s="10">
        <f t="shared" si="49"/>
        <v>31.14</v>
      </c>
      <c r="Q787" s="12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8" hidden="1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48"/>
        <v>143</v>
      </c>
      <c r="P788" s="10">
        <f t="shared" si="49"/>
        <v>162.27000000000001</v>
      </c>
      <c r="Q788" s="12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48" hidden="1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48"/>
        <v>114</v>
      </c>
      <c r="P789" s="10">
        <f t="shared" si="49"/>
        <v>80.59</v>
      </c>
      <c r="Q789" s="12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48" hidden="1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48"/>
        <v>204</v>
      </c>
      <c r="P790" s="10">
        <f t="shared" si="49"/>
        <v>59.85</v>
      </c>
      <c r="Q790" s="12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8" hidden="1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48"/>
        <v>109</v>
      </c>
      <c r="P791" s="10">
        <f t="shared" si="49"/>
        <v>132.86000000000001</v>
      </c>
      <c r="Q791" s="12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48" hidden="1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48"/>
        <v>144</v>
      </c>
      <c r="P792" s="10">
        <f t="shared" si="49"/>
        <v>92.55</v>
      </c>
      <c r="Q792" s="12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48" hidden="1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48"/>
        <v>104</v>
      </c>
      <c r="P793" s="10">
        <f t="shared" si="49"/>
        <v>60.86</v>
      </c>
      <c r="Q793" s="12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32" hidden="1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48"/>
        <v>100</v>
      </c>
      <c r="P794" s="10">
        <f t="shared" si="49"/>
        <v>41.85</v>
      </c>
      <c r="Q794" s="12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48" hidden="1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48"/>
        <v>103</v>
      </c>
      <c r="P795" s="10">
        <f t="shared" si="49"/>
        <v>88.33</v>
      </c>
      <c r="Q795" s="12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48" hidden="1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48"/>
        <v>105</v>
      </c>
      <c r="P796" s="10">
        <f t="shared" si="49"/>
        <v>158.96</v>
      </c>
      <c r="Q796" s="12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48" hidden="1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48"/>
        <v>112</v>
      </c>
      <c r="P797" s="10">
        <f t="shared" si="49"/>
        <v>85.05</v>
      </c>
      <c r="Q797" s="12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64" hidden="1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48"/>
        <v>101</v>
      </c>
      <c r="P798" s="10">
        <f t="shared" si="49"/>
        <v>112.61</v>
      </c>
      <c r="Q798" s="12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48" hidden="1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48"/>
        <v>108</v>
      </c>
      <c r="P799" s="10">
        <f t="shared" si="49"/>
        <v>45.44</v>
      </c>
      <c r="Q799" s="12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8" hidden="1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48"/>
        <v>115</v>
      </c>
      <c r="P800" s="10">
        <f t="shared" si="49"/>
        <v>46.22</v>
      </c>
      <c r="Q800" s="12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48" hidden="1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48"/>
        <v>100</v>
      </c>
      <c r="P801" s="10">
        <f t="shared" si="49"/>
        <v>178.61</v>
      </c>
      <c r="Q801" s="12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8" hidden="1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48"/>
        <v>152</v>
      </c>
      <c r="P802" s="10">
        <f t="shared" si="49"/>
        <v>40.75</v>
      </c>
      <c r="Q802" s="12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8" hidden="1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48"/>
        <v>112</v>
      </c>
      <c r="P803" s="10">
        <f t="shared" si="49"/>
        <v>43.73</v>
      </c>
      <c r="Q803" s="12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48" hidden="1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48"/>
        <v>101</v>
      </c>
      <c r="P804" s="10">
        <f t="shared" si="49"/>
        <v>81.069999999999993</v>
      </c>
      <c r="Q804" s="12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48" hidden="1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48"/>
        <v>123</v>
      </c>
      <c r="P805" s="10">
        <f t="shared" si="49"/>
        <v>74.61</v>
      </c>
      <c r="Q805" s="12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48" hidden="1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48"/>
        <v>100</v>
      </c>
      <c r="P806" s="10">
        <f t="shared" si="49"/>
        <v>305.56</v>
      </c>
      <c r="Q806" s="12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8" hidden="1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48"/>
        <v>105</v>
      </c>
      <c r="P807" s="10">
        <f t="shared" si="49"/>
        <v>58.33</v>
      </c>
      <c r="Q807" s="12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t="16" hidden="1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48"/>
        <v>104</v>
      </c>
      <c r="P808" s="10">
        <f t="shared" si="49"/>
        <v>117.68</v>
      </c>
      <c r="Q808" s="12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32" hidden="1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48"/>
        <v>105</v>
      </c>
      <c r="P809" s="10">
        <f t="shared" si="49"/>
        <v>73.77</v>
      </c>
      <c r="Q809" s="12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48" hidden="1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48"/>
        <v>100</v>
      </c>
      <c r="P810" s="10">
        <f t="shared" si="49"/>
        <v>104.65</v>
      </c>
      <c r="Q810" s="12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32" hidden="1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48"/>
        <v>104</v>
      </c>
      <c r="P811" s="10">
        <f t="shared" si="49"/>
        <v>79.83</v>
      </c>
      <c r="Q811" s="12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48" hidden="1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48"/>
        <v>105</v>
      </c>
      <c r="P812" s="10">
        <f t="shared" si="49"/>
        <v>58.33</v>
      </c>
      <c r="Q812" s="12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32" hidden="1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48"/>
        <v>104</v>
      </c>
      <c r="P813" s="10">
        <f t="shared" si="49"/>
        <v>86.67</v>
      </c>
      <c r="Q813" s="12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48" hidden="1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48"/>
        <v>152</v>
      </c>
      <c r="P814" s="10">
        <f t="shared" si="49"/>
        <v>27.61</v>
      </c>
      <c r="Q814" s="12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32" hidden="1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48"/>
        <v>160</v>
      </c>
      <c r="P815" s="10">
        <f t="shared" si="49"/>
        <v>25</v>
      </c>
      <c r="Q815" s="12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48" hidden="1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48"/>
        <v>127</v>
      </c>
      <c r="P816" s="10">
        <f t="shared" si="49"/>
        <v>45.46</v>
      </c>
      <c r="Q816" s="12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32" hidden="1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48"/>
        <v>107</v>
      </c>
      <c r="P817" s="10">
        <f t="shared" si="49"/>
        <v>99.53</v>
      </c>
      <c r="Q817" s="12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32" hidden="1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48"/>
        <v>115</v>
      </c>
      <c r="P818" s="10">
        <f t="shared" si="49"/>
        <v>39.31</v>
      </c>
      <c r="Q818" s="12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8" hidden="1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48"/>
        <v>137</v>
      </c>
      <c r="P819" s="10">
        <f t="shared" si="49"/>
        <v>89.42</v>
      </c>
      <c r="Q819" s="12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48" hidden="1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48"/>
        <v>156</v>
      </c>
      <c r="P820" s="10">
        <f t="shared" si="49"/>
        <v>28.68</v>
      </c>
      <c r="Q820" s="12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32" hidden="1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48"/>
        <v>109</v>
      </c>
      <c r="P821" s="10">
        <f t="shared" si="49"/>
        <v>31.07</v>
      </c>
      <c r="Q821" s="12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8" hidden="1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48"/>
        <v>134</v>
      </c>
      <c r="P822" s="10">
        <f t="shared" si="49"/>
        <v>70.55</v>
      </c>
      <c r="Q822" s="12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8" hidden="1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48"/>
        <v>100</v>
      </c>
      <c r="P823" s="10">
        <f t="shared" si="49"/>
        <v>224.13</v>
      </c>
      <c r="Q823" s="12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32" hidden="1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48"/>
        <v>119</v>
      </c>
      <c r="P824" s="10">
        <f t="shared" si="49"/>
        <v>51.81</v>
      </c>
      <c r="Q824" s="12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8" hidden="1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48"/>
        <v>180</v>
      </c>
      <c r="P825" s="10">
        <f t="shared" si="49"/>
        <v>43.52</v>
      </c>
      <c r="Q825" s="12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48" hidden="1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48"/>
        <v>134</v>
      </c>
      <c r="P826" s="10">
        <f t="shared" si="49"/>
        <v>39.82</v>
      </c>
      <c r="Q826" s="12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32" hidden="1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48"/>
        <v>100</v>
      </c>
      <c r="P827" s="10">
        <f t="shared" si="49"/>
        <v>126.81</v>
      </c>
      <c r="Q827" s="12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8" hidden="1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48"/>
        <v>101</v>
      </c>
      <c r="P828" s="10">
        <f t="shared" si="49"/>
        <v>113.88</v>
      </c>
      <c r="Q828" s="12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48" hidden="1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48"/>
        <v>103</v>
      </c>
      <c r="P829" s="10">
        <f t="shared" si="49"/>
        <v>28.18</v>
      </c>
      <c r="Q829" s="12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48" hidden="1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48"/>
        <v>107</v>
      </c>
      <c r="P830" s="10">
        <f t="shared" si="49"/>
        <v>36.61</v>
      </c>
      <c r="Q830" s="12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48" hidden="1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48"/>
        <v>104</v>
      </c>
      <c r="P831" s="10">
        <f t="shared" si="49"/>
        <v>32.5</v>
      </c>
      <c r="Q831" s="12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8" hidden="1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48"/>
        <v>108</v>
      </c>
      <c r="P832" s="10">
        <f t="shared" si="49"/>
        <v>60.66</v>
      </c>
      <c r="Q832" s="12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32" hidden="1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48"/>
        <v>233</v>
      </c>
      <c r="P833" s="10">
        <f t="shared" si="49"/>
        <v>175</v>
      </c>
      <c r="Q833" s="12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48" hidden="1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ref="O834:O897" si="52">ROUND(E834/D834*100,0)</f>
        <v>101</v>
      </c>
      <c r="P834" s="10">
        <f t="shared" si="49"/>
        <v>97.99</v>
      </c>
      <c r="Q834" s="12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t="16" hidden="1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si="52"/>
        <v>102</v>
      </c>
      <c r="P835" s="10">
        <f t="shared" ref="P835:P898" si="53">IFERROR(ROUND(E835/L835,2),0)</f>
        <v>148.78</v>
      </c>
      <c r="Q835" s="12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52"/>
        <v>131</v>
      </c>
      <c r="P836" s="10">
        <f t="shared" si="53"/>
        <v>96.08</v>
      </c>
      <c r="Q836" s="12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48" hidden="1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52"/>
        <v>117</v>
      </c>
      <c r="P837" s="10">
        <f t="shared" si="53"/>
        <v>58.63</v>
      </c>
      <c r="Q837" s="12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t="16" hidden="1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52"/>
        <v>101</v>
      </c>
      <c r="P838" s="10">
        <f t="shared" si="53"/>
        <v>109.71</v>
      </c>
      <c r="Q838" s="12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32" hidden="1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52"/>
        <v>122</v>
      </c>
      <c r="P839" s="10">
        <f t="shared" si="53"/>
        <v>49.11</v>
      </c>
      <c r="Q839" s="12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48" hidden="1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52"/>
        <v>145</v>
      </c>
      <c r="P840" s="10">
        <f t="shared" si="53"/>
        <v>47.67</v>
      </c>
      <c r="Q840" s="12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8" hidden="1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52"/>
        <v>117</v>
      </c>
      <c r="P841" s="10">
        <f t="shared" si="53"/>
        <v>60.74</v>
      </c>
      <c r="Q841" s="12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32" hidden="1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52"/>
        <v>120</v>
      </c>
      <c r="P842" s="10">
        <f t="shared" si="53"/>
        <v>63.38</v>
      </c>
      <c r="Q842" s="12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48" hidden="1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52"/>
        <v>101</v>
      </c>
      <c r="P843" s="10">
        <f t="shared" si="53"/>
        <v>53.89</v>
      </c>
      <c r="Q843" s="12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8" hidden="1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52"/>
        <v>104</v>
      </c>
      <c r="P844" s="10">
        <f t="shared" si="53"/>
        <v>66.87</v>
      </c>
      <c r="Q844" s="12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52"/>
        <v>267</v>
      </c>
      <c r="P845" s="10">
        <f t="shared" si="53"/>
        <v>63.1</v>
      </c>
      <c r="Q845" s="12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48" hidden="1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52"/>
        <v>194</v>
      </c>
      <c r="P846" s="10">
        <f t="shared" si="53"/>
        <v>36.630000000000003</v>
      </c>
      <c r="Q846" s="12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8" hidden="1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52"/>
        <v>120</v>
      </c>
      <c r="P847" s="10">
        <f t="shared" si="53"/>
        <v>34.01</v>
      </c>
      <c r="Q847" s="12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32" hidden="1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52"/>
        <v>122</v>
      </c>
      <c r="P848" s="10">
        <f t="shared" si="53"/>
        <v>28.55</v>
      </c>
      <c r="Q848" s="12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16" hidden="1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52"/>
        <v>100</v>
      </c>
      <c r="P849" s="10">
        <f t="shared" si="53"/>
        <v>10</v>
      </c>
      <c r="Q849" s="12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8" hidden="1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52"/>
        <v>100</v>
      </c>
      <c r="P850" s="10">
        <f t="shared" si="53"/>
        <v>18.75</v>
      </c>
      <c r="Q850" s="12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64" hidden="1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52"/>
        <v>120</v>
      </c>
      <c r="P851" s="10">
        <f t="shared" si="53"/>
        <v>41.7</v>
      </c>
      <c r="Q851" s="12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8" hidden="1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52"/>
        <v>155</v>
      </c>
      <c r="P852" s="10">
        <f t="shared" si="53"/>
        <v>46.67</v>
      </c>
      <c r="Q852" s="12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32" hidden="1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52"/>
        <v>130</v>
      </c>
      <c r="P853" s="10">
        <f t="shared" si="53"/>
        <v>37.270000000000003</v>
      </c>
      <c r="Q853" s="12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32" hidden="1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52"/>
        <v>105</v>
      </c>
      <c r="P854" s="10">
        <f t="shared" si="53"/>
        <v>59.26</v>
      </c>
      <c r="Q854" s="12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8" hidden="1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52"/>
        <v>100</v>
      </c>
      <c r="P855" s="10">
        <f t="shared" si="53"/>
        <v>30</v>
      </c>
      <c r="Q855" s="12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8" hidden="1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52"/>
        <v>118</v>
      </c>
      <c r="P856" s="10">
        <f t="shared" si="53"/>
        <v>65.86</v>
      </c>
      <c r="Q856" s="12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32" hidden="1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52"/>
        <v>103</v>
      </c>
      <c r="P857" s="10">
        <f t="shared" si="53"/>
        <v>31.91</v>
      </c>
      <c r="Q857" s="12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48" hidden="1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52"/>
        <v>218</v>
      </c>
      <c r="P858" s="10">
        <f t="shared" si="53"/>
        <v>19.46</v>
      </c>
      <c r="Q858" s="12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32" hidden="1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52"/>
        <v>100</v>
      </c>
      <c r="P859" s="10">
        <f t="shared" si="53"/>
        <v>50</v>
      </c>
      <c r="Q859" s="12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48" hidden="1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52"/>
        <v>144</v>
      </c>
      <c r="P860" s="10">
        <f t="shared" si="53"/>
        <v>22.74</v>
      </c>
      <c r="Q860" s="12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32" hidden="1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52"/>
        <v>105</v>
      </c>
      <c r="P861" s="10">
        <f t="shared" si="53"/>
        <v>42.72</v>
      </c>
      <c r="Q861" s="12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48" hidden="1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52"/>
        <v>18</v>
      </c>
      <c r="P862" s="10">
        <f t="shared" si="53"/>
        <v>52.92</v>
      </c>
      <c r="Q862" s="12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8" hidden="1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52"/>
        <v>2</v>
      </c>
      <c r="P863" s="10">
        <f t="shared" si="53"/>
        <v>50.5</v>
      </c>
      <c r="Q863" s="12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8" hidden="1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52"/>
        <v>0</v>
      </c>
      <c r="P864" s="10">
        <f t="shared" si="53"/>
        <v>42.5</v>
      </c>
      <c r="Q864" s="12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8" hidden="1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52"/>
        <v>5</v>
      </c>
      <c r="P865" s="10">
        <f t="shared" si="53"/>
        <v>18</v>
      </c>
      <c r="Q865" s="12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8" hidden="1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52"/>
        <v>42</v>
      </c>
      <c r="P866" s="10">
        <f t="shared" si="53"/>
        <v>34.18</v>
      </c>
      <c r="Q866" s="12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48" hidden="1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52"/>
        <v>2</v>
      </c>
      <c r="P867" s="10">
        <f t="shared" si="53"/>
        <v>22.5</v>
      </c>
      <c r="Q867" s="12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8" hidden="1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52"/>
        <v>18</v>
      </c>
      <c r="P868" s="10">
        <f t="shared" si="53"/>
        <v>58.18</v>
      </c>
      <c r="Q868" s="12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48" hidden="1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52"/>
        <v>24</v>
      </c>
      <c r="P869" s="10">
        <f t="shared" si="53"/>
        <v>109.18</v>
      </c>
      <c r="Q869" s="12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64" hidden="1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52"/>
        <v>0</v>
      </c>
      <c r="P870" s="10">
        <f t="shared" si="53"/>
        <v>50</v>
      </c>
      <c r="Q870" s="12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48" hidden="1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52"/>
        <v>12</v>
      </c>
      <c r="P871" s="10">
        <f t="shared" si="53"/>
        <v>346.67</v>
      </c>
      <c r="Q871" s="12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48" hidden="1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52"/>
        <v>0</v>
      </c>
      <c r="P872" s="10">
        <f t="shared" si="53"/>
        <v>12.4</v>
      </c>
      <c r="Q872" s="12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48" hidden="1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52"/>
        <v>5</v>
      </c>
      <c r="P873" s="10">
        <f t="shared" si="53"/>
        <v>27.08</v>
      </c>
      <c r="Q873" s="12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8" hidden="1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52"/>
        <v>1</v>
      </c>
      <c r="P874" s="10">
        <f t="shared" si="53"/>
        <v>32.5</v>
      </c>
      <c r="Q874" s="12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32" hidden="1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52"/>
        <v>1</v>
      </c>
      <c r="P875" s="10">
        <f t="shared" si="53"/>
        <v>9</v>
      </c>
      <c r="Q875" s="12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48" hidden="1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52"/>
        <v>24</v>
      </c>
      <c r="P876" s="10">
        <f t="shared" si="53"/>
        <v>34.76</v>
      </c>
      <c r="Q876" s="12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64" hidden="1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52"/>
        <v>0</v>
      </c>
      <c r="P877" s="10">
        <f t="shared" si="53"/>
        <v>0</v>
      </c>
      <c r="Q877" s="12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16" hidden="1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52"/>
        <v>41</v>
      </c>
      <c r="P878" s="10">
        <f t="shared" si="53"/>
        <v>28.58</v>
      </c>
      <c r="Q878" s="12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48" hidden="1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52"/>
        <v>68</v>
      </c>
      <c r="P879" s="10">
        <f t="shared" si="53"/>
        <v>46.59</v>
      </c>
      <c r="Q879" s="12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48" hidden="1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52"/>
        <v>1</v>
      </c>
      <c r="P880" s="10">
        <f t="shared" si="53"/>
        <v>32.5</v>
      </c>
      <c r="Q880" s="12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48" hidden="1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52"/>
        <v>31</v>
      </c>
      <c r="P881" s="10">
        <f t="shared" si="53"/>
        <v>21.47</v>
      </c>
      <c r="Q881" s="12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48" hidden="1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52"/>
        <v>3</v>
      </c>
      <c r="P882" s="10">
        <f t="shared" si="53"/>
        <v>14.13</v>
      </c>
      <c r="Q882" s="12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8" hidden="1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52"/>
        <v>1</v>
      </c>
      <c r="P883" s="10">
        <f t="shared" si="53"/>
        <v>30</v>
      </c>
      <c r="Q883" s="12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48" hidden="1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52"/>
        <v>20</v>
      </c>
      <c r="P884" s="10">
        <f t="shared" si="53"/>
        <v>21.57</v>
      </c>
      <c r="Q884" s="12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48" hidden="1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52"/>
        <v>40</v>
      </c>
      <c r="P885" s="10">
        <f t="shared" si="53"/>
        <v>83.38</v>
      </c>
      <c r="Q885" s="12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8" hidden="1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52"/>
        <v>1</v>
      </c>
      <c r="P886" s="10">
        <f t="shared" si="53"/>
        <v>10</v>
      </c>
      <c r="Q886" s="12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8" hidden="1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52"/>
        <v>75</v>
      </c>
      <c r="P887" s="10">
        <f t="shared" si="53"/>
        <v>35.71</v>
      </c>
      <c r="Q887" s="12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48" hidden="1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52"/>
        <v>41</v>
      </c>
      <c r="P888" s="10">
        <f t="shared" si="53"/>
        <v>29.29</v>
      </c>
      <c r="Q888" s="12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48" hidden="1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52"/>
        <v>0</v>
      </c>
      <c r="P889" s="10">
        <f t="shared" si="53"/>
        <v>0</v>
      </c>
      <c r="Q889" s="12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48" hidden="1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52"/>
        <v>7</v>
      </c>
      <c r="P890" s="10">
        <f t="shared" si="53"/>
        <v>18</v>
      </c>
      <c r="Q890" s="12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8" hidden="1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52"/>
        <v>9</v>
      </c>
      <c r="P891" s="10">
        <f t="shared" si="53"/>
        <v>73.760000000000005</v>
      </c>
      <c r="Q891" s="12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48" hidden="1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52"/>
        <v>4</v>
      </c>
      <c r="P892" s="10">
        <f t="shared" si="53"/>
        <v>31.25</v>
      </c>
      <c r="Q892" s="12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48" hidden="1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52"/>
        <v>3</v>
      </c>
      <c r="P893" s="10">
        <f t="shared" si="53"/>
        <v>28.89</v>
      </c>
      <c r="Q893" s="12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48" hidden="1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52"/>
        <v>41</v>
      </c>
      <c r="P894" s="10">
        <f t="shared" si="53"/>
        <v>143.82</v>
      </c>
      <c r="Q894" s="12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8" hidden="1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52"/>
        <v>10</v>
      </c>
      <c r="P895" s="10">
        <f t="shared" si="53"/>
        <v>40</v>
      </c>
      <c r="Q895" s="12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48" hidden="1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52"/>
        <v>39</v>
      </c>
      <c r="P896" s="10">
        <f t="shared" si="53"/>
        <v>147.81</v>
      </c>
      <c r="Q896" s="12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48" hidden="1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52"/>
        <v>2</v>
      </c>
      <c r="P897" s="10">
        <f t="shared" si="53"/>
        <v>27.86</v>
      </c>
      <c r="Q897" s="12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48" hidden="1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ref="O898:O961" si="56">ROUND(E898/D898*100,0)</f>
        <v>40</v>
      </c>
      <c r="P898" s="10">
        <f t="shared" si="53"/>
        <v>44.44</v>
      </c>
      <c r="Q898" s="12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48" hidden="1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si="56"/>
        <v>0</v>
      </c>
      <c r="P899" s="10">
        <f t="shared" ref="P899:P962" si="57">IFERROR(ROUND(E899/L899,2),0)</f>
        <v>0</v>
      </c>
      <c r="Q899" s="12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56"/>
        <v>3</v>
      </c>
      <c r="P900" s="10">
        <f t="shared" si="57"/>
        <v>35</v>
      </c>
      <c r="Q900" s="12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8" hidden="1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56"/>
        <v>37</v>
      </c>
      <c r="P901" s="10">
        <f t="shared" si="57"/>
        <v>35</v>
      </c>
      <c r="Q901" s="12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32" hidden="1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56"/>
        <v>0</v>
      </c>
      <c r="P902" s="10">
        <f t="shared" si="57"/>
        <v>10.5</v>
      </c>
      <c r="Q902" s="12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64" hidden="1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56"/>
        <v>0</v>
      </c>
      <c r="P903" s="10">
        <f t="shared" si="57"/>
        <v>0</v>
      </c>
      <c r="Q903" s="12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48" hidden="1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56"/>
        <v>0</v>
      </c>
      <c r="P904" s="10">
        <f t="shared" si="57"/>
        <v>30</v>
      </c>
      <c r="Q904" s="12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8" hidden="1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56"/>
        <v>3</v>
      </c>
      <c r="P905" s="10">
        <f t="shared" si="57"/>
        <v>40</v>
      </c>
      <c r="Q905" s="12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8" hidden="1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56"/>
        <v>0</v>
      </c>
      <c r="P906" s="10">
        <f t="shared" si="57"/>
        <v>50.33</v>
      </c>
      <c r="Q906" s="12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8" hidden="1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56"/>
        <v>3</v>
      </c>
      <c r="P907" s="10">
        <f t="shared" si="57"/>
        <v>32.67</v>
      </c>
      <c r="Q907" s="12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32" hidden="1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56"/>
        <v>0</v>
      </c>
      <c r="P908" s="10">
        <f t="shared" si="57"/>
        <v>0</v>
      </c>
      <c r="Q908" s="12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32" hidden="1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56"/>
        <v>0</v>
      </c>
      <c r="P909" s="10">
        <f t="shared" si="57"/>
        <v>0</v>
      </c>
      <c r="Q909" s="12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8" hidden="1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56"/>
        <v>0</v>
      </c>
      <c r="P910" s="10">
        <f t="shared" si="57"/>
        <v>0</v>
      </c>
      <c r="Q910" s="12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48" hidden="1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56"/>
        <v>3</v>
      </c>
      <c r="P911" s="10">
        <f t="shared" si="57"/>
        <v>65</v>
      </c>
      <c r="Q911" s="12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8" hidden="1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56"/>
        <v>22</v>
      </c>
      <c r="P912" s="10">
        <f t="shared" si="57"/>
        <v>24.6</v>
      </c>
      <c r="Q912" s="12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48" hidden="1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56"/>
        <v>0</v>
      </c>
      <c r="P913" s="10">
        <f t="shared" si="57"/>
        <v>0</v>
      </c>
      <c r="Q913" s="12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8" hidden="1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56"/>
        <v>1</v>
      </c>
      <c r="P914" s="10">
        <f t="shared" si="57"/>
        <v>15</v>
      </c>
      <c r="Q914" s="12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48" hidden="1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56"/>
        <v>7</v>
      </c>
      <c r="P915" s="10">
        <f t="shared" si="57"/>
        <v>82.58</v>
      </c>
      <c r="Q915" s="12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8" hidden="1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56"/>
        <v>0</v>
      </c>
      <c r="P916" s="10">
        <f t="shared" si="57"/>
        <v>0</v>
      </c>
      <c r="Q916" s="12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8" hidden="1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56"/>
        <v>6</v>
      </c>
      <c r="P917" s="10">
        <f t="shared" si="57"/>
        <v>41.67</v>
      </c>
      <c r="Q917" s="12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8" hidden="1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56"/>
        <v>0</v>
      </c>
      <c r="P918" s="10">
        <f t="shared" si="57"/>
        <v>0</v>
      </c>
      <c r="Q918" s="12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48" hidden="1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56"/>
        <v>1</v>
      </c>
      <c r="P919" s="10">
        <f t="shared" si="57"/>
        <v>30</v>
      </c>
      <c r="Q919" s="12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48" hidden="1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56"/>
        <v>5</v>
      </c>
      <c r="P920" s="10">
        <f t="shared" si="57"/>
        <v>19.600000000000001</v>
      </c>
      <c r="Q920" s="12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t="16" hidden="1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56"/>
        <v>1</v>
      </c>
      <c r="P921" s="10">
        <f t="shared" si="57"/>
        <v>100</v>
      </c>
      <c r="Q921" s="12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8" hidden="1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56"/>
        <v>0</v>
      </c>
      <c r="P922" s="10">
        <f t="shared" si="57"/>
        <v>0</v>
      </c>
      <c r="Q922" s="12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48" hidden="1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56"/>
        <v>31</v>
      </c>
      <c r="P923" s="10">
        <f t="shared" si="57"/>
        <v>231.75</v>
      </c>
      <c r="Q923" s="12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8" hidden="1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56"/>
        <v>21</v>
      </c>
      <c r="P924" s="10">
        <f t="shared" si="57"/>
        <v>189.33</v>
      </c>
      <c r="Q924" s="12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48" hidden="1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56"/>
        <v>2</v>
      </c>
      <c r="P925" s="10">
        <f t="shared" si="57"/>
        <v>55</v>
      </c>
      <c r="Q925" s="12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48" hidden="1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56"/>
        <v>11</v>
      </c>
      <c r="P926" s="10">
        <f t="shared" si="57"/>
        <v>21.8</v>
      </c>
      <c r="Q926" s="12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8" hidden="1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56"/>
        <v>3</v>
      </c>
      <c r="P927" s="10">
        <f t="shared" si="57"/>
        <v>32</v>
      </c>
      <c r="Q927" s="12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64" hidden="1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56"/>
        <v>0</v>
      </c>
      <c r="P928" s="10">
        <f t="shared" si="57"/>
        <v>0</v>
      </c>
      <c r="Q928" s="12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32" hidden="1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56"/>
        <v>0</v>
      </c>
      <c r="P929" s="10">
        <f t="shared" si="57"/>
        <v>0</v>
      </c>
      <c r="Q929" s="12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8" hidden="1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56"/>
        <v>11</v>
      </c>
      <c r="P930" s="10">
        <f t="shared" si="57"/>
        <v>56.25</v>
      </c>
      <c r="Q930" s="12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8" hidden="1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56"/>
        <v>0</v>
      </c>
      <c r="P931" s="10">
        <f t="shared" si="57"/>
        <v>0</v>
      </c>
      <c r="Q931" s="12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48" hidden="1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56"/>
        <v>38</v>
      </c>
      <c r="P932" s="10">
        <f t="shared" si="57"/>
        <v>69</v>
      </c>
      <c r="Q932" s="12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8" hidden="1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56"/>
        <v>7</v>
      </c>
      <c r="P933" s="10">
        <f t="shared" si="57"/>
        <v>18.71</v>
      </c>
      <c r="Q933" s="12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32" hidden="1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56"/>
        <v>15</v>
      </c>
      <c r="P934" s="10">
        <f t="shared" si="57"/>
        <v>46.03</v>
      </c>
      <c r="Q934" s="12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48" hidden="1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56"/>
        <v>6</v>
      </c>
      <c r="P935" s="10">
        <f t="shared" si="57"/>
        <v>60</v>
      </c>
      <c r="Q935" s="12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48" hidden="1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56"/>
        <v>30</v>
      </c>
      <c r="P936" s="10">
        <f t="shared" si="57"/>
        <v>50.67</v>
      </c>
      <c r="Q936" s="12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48" hidden="1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56"/>
        <v>1</v>
      </c>
      <c r="P937" s="10">
        <f t="shared" si="57"/>
        <v>25</v>
      </c>
      <c r="Q937" s="12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8" hidden="1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56"/>
        <v>0</v>
      </c>
      <c r="P938" s="10">
        <f t="shared" si="57"/>
        <v>0</v>
      </c>
      <c r="Q938" s="12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8" hidden="1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56"/>
        <v>1</v>
      </c>
      <c r="P939" s="10">
        <f t="shared" si="57"/>
        <v>20</v>
      </c>
      <c r="Q939" s="12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8" hidden="1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56"/>
        <v>0</v>
      </c>
      <c r="P940" s="10">
        <f t="shared" si="57"/>
        <v>25</v>
      </c>
      <c r="Q940" s="12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48" hidden="1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56"/>
        <v>1</v>
      </c>
      <c r="P941" s="10">
        <f t="shared" si="57"/>
        <v>20</v>
      </c>
      <c r="Q941" s="12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8" hidden="1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56"/>
        <v>17</v>
      </c>
      <c r="P942" s="10">
        <f t="shared" si="57"/>
        <v>110.29</v>
      </c>
      <c r="Q942" s="12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48" hidden="1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56"/>
        <v>2</v>
      </c>
      <c r="P943" s="10">
        <f t="shared" si="57"/>
        <v>37.450000000000003</v>
      </c>
      <c r="Q943" s="12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48" hidden="1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56"/>
        <v>9</v>
      </c>
      <c r="P944" s="10">
        <f t="shared" si="57"/>
        <v>41.75</v>
      </c>
      <c r="Q944" s="12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32" hidden="1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56"/>
        <v>10</v>
      </c>
      <c r="P945" s="10">
        <f t="shared" si="57"/>
        <v>24.08</v>
      </c>
      <c r="Q945" s="12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8" hidden="1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56"/>
        <v>13</v>
      </c>
      <c r="P946" s="10">
        <f t="shared" si="57"/>
        <v>69.41</v>
      </c>
      <c r="Q946" s="12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8" hidden="1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56"/>
        <v>2</v>
      </c>
      <c r="P947" s="10">
        <f t="shared" si="57"/>
        <v>155.25</v>
      </c>
      <c r="Q947" s="12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32" hidden="1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56"/>
        <v>2</v>
      </c>
      <c r="P948" s="10">
        <f t="shared" si="57"/>
        <v>57.2</v>
      </c>
      <c r="Q948" s="12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48" hidden="1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56"/>
        <v>0</v>
      </c>
      <c r="P949" s="10">
        <f t="shared" si="57"/>
        <v>0</v>
      </c>
      <c r="Q949" s="12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48" hidden="1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56"/>
        <v>12</v>
      </c>
      <c r="P950" s="10">
        <f t="shared" si="57"/>
        <v>60</v>
      </c>
      <c r="Q950" s="12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8" hidden="1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56"/>
        <v>1</v>
      </c>
      <c r="P951" s="10">
        <f t="shared" si="57"/>
        <v>39</v>
      </c>
      <c r="Q951" s="12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8" hidden="1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56"/>
        <v>28</v>
      </c>
      <c r="P952" s="10">
        <f t="shared" si="57"/>
        <v>58.42</v>
      </c>
      <c r="Q952" s="12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t="16" hidden="1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56"/>
        <v>38</v>
      </c>
      <c r="P953" s="10">
        <f t="shared" si="57"/>
        <v>158.63999999999999</v>
      </c>
      <c r="Q953" s="12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32" hidden="1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56"/>
        <v>40</v>
      </c>
      <c r="P954" s="10">
        <f t="shared" si="57"/>
        <v>99.86</v>
      </c>
      <c r="Q954" s="12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8" hidden="1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56"/>
        <v>1</v>
      </c>
      <c r="P955" s="10">
        <f t="shared" si="57"/>
        <v>25.2</v>
      </c>
      <c r="Q955" s="12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8" hidden="1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56"/>
        <v>43</v>
      </c>
      <c r="P956" s="10">
        <f t="shared" si="57"/>
        <v>89.19</v>
      </c>
      <c r="Q956" s="12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8" hidden="1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56"/>
        <v>6</v>
      </c>
      <c r="P957" s="10">
        <f t="shared" si="57"/>
        <v>182.62</v>
      </c>
      <c r="Q957" s="12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64" hidden="1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56"/>
        <v>2</v>
      </c>
      <c r="P958" s="10">
        <f t="shared" si="57"/>
        <v>50.65</v>
      </c>
      <c r="Q958" s="12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32" hidden="1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56"/>
        <v>2</v>
      </c>
      <c r="P959" s="10">
        <f t="shared" si="57"/>
        <v>33.29</v>
      </c>
      <c r="Q959" s="12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48" hidden="1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56"/>
        <v>11</v>
      </c>
      <c r="P960" s="10">
        <f t="shared" si="57"/>
        <v>51.82</v>
      </c>
      <c r="Q960" s="12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48" hidden="1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56"/>
        <v>39</v>
      </c>
      <c r="P961" s="10">
        <f t="shared" si="57"/>
        <v>113.63</v>
      </c>
      <c r="Q961" s="12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8" hidden="1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ref="O962:O1025" si="60">ROUND(E962/D962*100,0)</f>
        <v>46</v>
      </c>
      <c r="P962" s="10">
        <f t="shared" si="57"/>
        <v>136.46</v>
      </c>
      <c r="Q962" s="12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8" hidden="1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si="60"/>
        <v>42</v>
      </c>
      <c r="P963" s="10">
        <f t="shared" ref="P963:P1026" si="61">IFERROR(ROUND(E963/L963,2),0)</f>
        <v>364.35</v>
      </c>
      <c r="Q963" s="12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60"/>
        <v>28</v>
      </c>
      <c r="P964" s="10">
        <f t="shared" si="61"/>
        <v>19.239999999999998</v>
      </c>
      <c r="Q964" s="12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32" hidden="1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60"/>
        <v>1</v>
      </c>
      <c r="P965" s="10">
        <f t="shared" si="61"/>
        <v>41.89</v>
      </c>
      <c r="Q965" s="12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48" hidden="1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60"/>
        <v>1</v>
      </c>
      <c r="P966" s="10">
        <f t="shared" si="61"/>
        <v>30.31</v>
      </c>
      <c r="Q966" s="12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48" hidden="1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60"/>
        <v>1</v>
      </c>
      <c r="P967" s="10">
        <f t="shared" si="61"/>
        <v>49.67</v>
      </c>
      <c r="Q967" s="12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8" hidden="1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60"/>
        <v>15</v>
      </c>
      <c r="P968" s="10">
        <f t="shared" si="61"/>
        <v>59.2</v>
      </c>
      <c r="Q968" s="12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8" hidden="1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60"/>
        <v>18</v>
      </c>
      <c r="P969" s="10">
        <f t="shared" si="61"/>
        <v>43.98</v>
      </c>
      <c r="Q969" s="12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48" hidden="1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60"/>
        <v>1</v>
      </c>
      <c r="P970" s="10">
        <f t="shared" si="61"/>
        <v>26.5</v>
      </c>
      <c r="Q970" s="12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32" hidden="1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60"/>
        <v>47</v>
      </c>
      <c r="P971" s="10">
        <f t="shared" si="61"/>
        <v>1272.73</v>
      </c>
      <c r="Q971" s="12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48" hidden="1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60"/>
        <v>46</v>
      </c>
      <c r="P972" s="10">
        <f t="shared" si="61"/>
        <v>164</v>
      </c>
      <c r="Q972" s="12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48" hidden="1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60"/>
        <v>0</v>
      </c>
      <c r="P973" s="10">
        <f t="shared" si="61"/>
        <v>45.2</v>
      </c>
      <c r="Q973" s="12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8" hidden="1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60"/>
        <v>35</v>
      </c>
      <c r="P974" s="10">
        <f t="shared" si="61"/>
        <v>153.88999999999999</v>
      </c>
      <c r="Q974" s="12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48" hidden="1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60"/>
        <v>2</v>
      </c>
      <c r="P975" s="10">
        <f t="shared" si="61"/>
        <v>51.38</v>
      </c>
      <c r="Q975" s="12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8" hidden="1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60"/>
        <v>1</v>
      </c>
      <c r="P976" s="10">
        <f t="shared" si="61"/>
        <v>93.33</v>
      </c>
      <c r="Q976" s="12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48" hidden="1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60"/>
        <v>3</v>
      </c>
      <c r="P977" s="10">
        <f t="shared" si="61"/>
        <v>108.63</v>
      </c>
      <c r="Q977" s="12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48" hidden="1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60"/>
        <v>2</v>
      </c>
      <c r="P978" s="10">
        <f t="shared" si="61"/>
        <v>160.5</v>
      </c>
      <c r="Q978" s="12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48" hidden="1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60"/>
        <v>34</v>
      </c>
      <c r="P979" s="10">
        <f t="shared" si="61"/>
        <v>75.75</v>
      </c>
      <c r="Q979" s="12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8" hidden="1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60"/>
        <v>56</v>
      </c>
      <c r="P980" s="10">
        <f t="shared" si="61"/>
        <v>790.84</v>
      </c>
      <c r="Q980" s="12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48" hidden="1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60"/>
        <v>83</v>
      </c>
      <c r="P981" s="10">
        <f t="shared" si="61"/>
        <v>301.94</v>
      </c>
      <c r="Q981" s="12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48" hidden="1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60"/>
        <v>15</v>
      </c>
      <c r="P982" s="10">
        <f t="shared" si="61"/>
        <v>47.94</v>
      </c>
      <c r="Q982" s="12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48" hidden="1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60"/>
        <v>0</v>
      </c>
      <c r="P983" s="10">
        <f t="shared" si="61"/>
        <v>2.75</v>
      </c>
      <c r="Q983" s="12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32" hidden="1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60"/>
        <v>0</v>
      </c>
      <c r="P984" s="10">
        <f t="shared" si="61"/>
        <v>1</v>
      </c>
      <c r="Q984" s="12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48" hidden="1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60"/>
        <v>30</v>
      </c>
      <c r="P985" s="10">
        <f t="shared" si="61"/>
        <v>171.79</v>
      </c>
      <c r="Q985" s="12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80" hidden="1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60"/>
        <v>1</v>
      </c>
      <c r="P986" s="10">
        <f t="shared" si="61"/>
        <v>35.33</v>
      </c>
      <c r="Q986" s="12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48" hidden="1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60"/>
        <v>6</v>
      </c>
      <c r="P987" s="10">
        <f t="shared" si="61"/>
        <v>82.09</v>
      </c>
      <c r="Q987" s="12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48" hidden="1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60"/>
        <v>13</v>
      </c>
      <c r="P988" s="10">
        <f t="shared" si="61"/>
        <v>110.87</v>
      </c>
      <c r="Q988" s="12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8" hidden="1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60"/>
        <v>13</v>
      </c>
      <c r="P989" s="10">
        <f t="shared" si="61"/>
        <v>161.22</v>
      </c>
      <c r="Q989" s="12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48" hidden="1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60"/>
        <v>0</v>
      </c>
      <c r="P990" s="10">
        <f t="shared" si="61"/>
        <v>0</v>
      </c>
      <c r="Q990" s="12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16" hidden="1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60"/>
        <v>17</v>
      </c>
      <c r="P991" s="10">
        <f t="shared" si="61"/>
        <v>52.41</v>
      </c>
      <c r="Q991" s="12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48" hidden="1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60"/>
        <v>0</v>
      </c>
      <c r="P992" s="10">
        <f t="shared" si="61"/>
        <v>13</v>
      </c>
      <c r="Q992" s="12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80" hidden="1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60"/>
        <v>4</v>
      </c>
      <c r="P993" s="10">
        <f t="shared" si="61"/>
        <v>30.29</v>
      </c>
      <c r="Q993" s="12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8" hidden="1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60"/>
        <v>0</v>
      </c>
      <c r="P994" s="10">
        <f t="shared" si="61"/>
        <v>116.75</v>
      </c>
      <c r="Q994" s="12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8" hidden="1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60"/>
        <v>25</v>
      </c>
      <c r="P995" s="10">
        <f t="shared" si="61"/>
        <v>89.6</v>
      </c>
      <c r="Q995" s="12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64" hidden="1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60"/>
        <v>2</v>
      </c>
      <c r="P996" s="10">
        <f t="shared" si="61"/>
        <v>424.45</v>
      </c>
      <c r="Q996" s="12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48" hidden="1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60"/>
        <v>7</v>
      </c>
      <c r="P997" s="10">
        <f t="shared" si="61"/>
        <v>80.67</v>
      </c>
      <c r="Q997" s="12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32" hidden="1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60"/>
        <v>2</v>
      </c>
      <c r="P998" s="10">
        <f t="shared" si="61"/>
        <v>13</v>
      </c>
      <c r="Q998" s="12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32" hidden="1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60"/>
        <v>1</v>
      </c>
      <c r="P999" s="10">
        <f t="shared" si="61"/>
        <v>8.1300000000000008</v>
      </c>
      <c r="Q999" s="12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32" hidden="1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60"/>
        <v>59</v>
      </c>
      <c r="P1000" s="10">
        <f t="shared" si="61"/>
        <v>153.43</v>
      </c>
      <c r="Q1000" s="12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8" hidden="1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60"/>
        <v>8</v>
      </c>
      <c r="P1001" s="10">
        <f t="shared" si="61"/>
        <v>292.08</v>
      </c>
      <c r="Q1001" s="12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8" hidden="1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60"/>
        <v>2</v>
      </c>
      <c r="P1002" s="10">
        <f t="shared" si="61"/>
        <v>3304</v>
      </c>
      <c r="Q1002" s="12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48" hidden="1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60"/>
        <v>104</v>
      </c>
      <c r="P1003" s="10">
        <f t="shared" si="61"/>
        <v>1300</v>
      </c>
      <c r="Q1003" s="12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48" hidden="1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60"/>
        <v>30</v>
      </c>
      <c r="P1004" s="10">
        <f t="shared" si="61"/>
        <v>134.55000000000001</v>
      </c>
      <c r="Q1004" s="12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8" hidden="1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60"/>
        <v>16</v>
      </c>
      <c r="P1005" s="10">
        <f t="shared" si="61"/>
        <v>214.07</v>
      </c>
      <c r="Q1005" s="12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32" hidden="1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60"/>
        <v>82</v>
      </c>
      <c r="P1006" s="10">
        <f t="shared" si="61"/>
        <v>216.34</v>
      </c>
      <c r="Q1006" s="12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32" hidden="1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60"/>
        <v>75</v>
      </c>
      <c r="P1007" s="10">
        <f t="shared" si="61"/>
        <v>932.31</v>
      </c>
      <c r="Q1007" s="12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8" hidden="1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60"/>
        <v>6</v>
      </c>
      <c r="P1008" s="10">
        <f t="shared" si="61"/>
        <v>29.25</v>
      </c>
      <c r="Q1008" s="12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8" hidden="1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60"/>
        <v>44</v>
      </c>
      <c r="P1009" s="10">
        <f t="shared" si="61"/>
        <v>174.95</v>
      </c>
      <c r="Q1009" s="12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48" hidden="1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60"/>
        <v>0</v>
      </c>
      <c r="P1010" s="10">
        <f t="shared" si="61"/>
        <v>250</v>
      </c>
      <c r="Q1010" s="12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48" hidden="1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60"/>
        <v>13</v>
      </c>
      <c r="P1011" s="10">
        <f t="shared" si="61"/>
        <v>65</v>
      </c>
      <c r="Q1011" s="12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48" hidden="1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60"/>
        <v>0</v>
      </c>
      <c r="P1012" s="10">
        <f t="shared" si="61"/>
        <v>55</v>
      </c>
      <c r="Q1012" s="12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8" hidden="1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60"/>
        <v>0</v>
      </c>
      <c r="P1013" s="10">
        <f t="shared" si="61"/>
        <v>75</v>
      </c>
      <c r="Q1013" s="12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48" hidden="1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60"/>
        <v>21535</v>
      </c>
      <c r="P1014" s="10">
        <f t="shared" si="61"/>
        <v>1389.36</v>
      </c>
      <c r="Q1014" s="12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48" hidden="1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60"/>
        <v>35</v>
      </c>
      <c r="P1015" s="10">
        <f t="shared" si="61"/>
        <v>95.91</v>
      </c>
      <c r="Q1015" s="12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32" hidden="1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60"/>
        <v>31</v>
      </c>
      <c r="P1016" s="10">
        <f t="shared" si="61"/>
        <v>191.25</v>
      </c>
      <c r="Q1016" s="12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32" hidden="1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60"/>
        <v>3</v>
      </c>
      <c r="P1017" s="10">
        <f t="shared" si="61"/>
        <v>40</v>
      </c>
      <c r="Q1017" s="12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8" hidden="1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60"/>
        <v>3</v>
      </c>
      <c r="P1018" s="10">
        <f t="shared" si="61"/>
        <v>74.790000000000006</v>
      </c>
      <c r="Q1018" s="12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48" hidden="1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60"/>
        <v>23</v>
      </c>
      <c r="P1019" s="10">
        <f t="shared" si="61"/>
        <v>161.12</v>
      </c>
      <c r="Q1019" s="12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8" hidden="1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60"/>
        <v>3</v>
      </c>
      <c r="P1020" s="10">
        <f t="shared" si="61"/>
        <v>88.71</v>
      </c>
      <c r="Q1020" s="12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32" hidden="1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60"/>
        <v>47</v>
      </c>
      <c r="P1021" s="10">
        <f t="shared" si="61"/>
        <v>53.25</v>
      </c>
      <c r="Q1021" s="12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48" hidden="1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60"/>
        <v>206</v>
      </c>
      <c r="P1022" s="10">
        <f t="shared" si="61"/>
        <v>106.2</v>
      </c>
      <c r="Q1022" s="12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8" hidden="1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60"/>
        <v>352</v>
      </c>
      <c r="P1023" s="10">
        <f t="shared" si="61"/>
        <v>22.08</v>
      </c>
      <c r="Q1023" s="12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32" hidden="1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60"/>
        <v>115</v>
      </c>
      <c r="P1024" s="10">
        <f t="shared" si="61"/>
        <v>31.05</v>
      </c>
      <c r="Q1024" s="12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8" hidden="1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60"/>
        <v>237</v>
      </c>
      <c r="P1025" s="10">
        <f t="shared" si="61"/>
        <v>36.21</v>
      </c>
      <c r="Q1025" s="12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8" hidden="1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ref="O1026:O1089" si="64">ROUND(E1026/D1026*100,0)</f>
        <v>119</v>
      </c>
      <c r="P1026" s="10">
        <f t="shared" si="61"/>
        <v>388.98</v>
      </c>
      <c r="Q1026" s="12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32" hidden="1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si="64"/>
        <v>110</v>
      </c>
      <c r="P1027" s="10">
        <f t="shared" ref="P1027:P1090" si="65">IFERROR(ROUND(E1027/L1027,2),0)</f>
        <v>71.849999999999994</v>
      </c>
      <c r="Q1027" s="12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64"/>
        <v>100</v>
      </c>
      <c r="P1028" s="10">
        <f t="shared" si="65"/>
        <v>57.38</v>
      </c>
      <c r="Q1028" s="12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48" hidden="1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64"/>
        <v>103</v>
      </c>
      <c r="P1029" s="10">
        <f t="shared" si="65"/>
        <v>69.67</v>
      </c>
      <c r="Q1029" s="12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8" hidden="1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64"/>
        <v>117</v>
      </c>
      <c r="P1030" s="10">
        <f t="shared" si="65"/>
        <v>45.99</v>
      </c>
      <c r="Q1030" s="12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32" hidden="1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64"/>
        <v>112</v>
      </c>
      <c r="P1031" s="10">
        <f t="shared" si="65"/>
        <v>79.260000000000005</v>
      </c>
      <c r="Q1031" s="12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32" hidden="1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64"/>
        <v>342</v>
      </c>
      <c r="P1032" s="10">
        <f t="shared" si="65"/>
        <v>43.03</v>
      </c>
      <c r="Q1032" s="12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48" hidden="1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64"/>
        <v>107</v>
      </c>
      <c r="P1033" s="10">
        <f t="shared" si="65"/>
        <v>108.48</v>
      </c>
      <c r="Q1033" s="12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t="16" hidden="1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64"/>
        <v>108</v>
      </c>
      <c r="P1034" s="10">
        <f t="shared" si="65"/>
        <v>61.03</v>
      </c>
      <c r="Q1034" s="12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48" hidden="1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64"/>
        <v>103</v>
      </c>
      <c r="P1035" s="10">
        <f t="shared" si="65"/>
        <v>50.59</v>
      </c>
      <c r="Q1035" s="12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8" hidden="1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64"/>
        <v>130</v>
      </c>
      <c r="P1036" s="10">
        <f t="shared" si="65"/>
        <v>39.159999999999997</v>
      </c>
      <c r="Q1036" s="12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48" hidden="1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64"/>
        <v>108</v>
      </c>
      <c r="P1037" s="10">
        <f t="shared" si="65"/>
        <v>65.16</v>
      </c>
      <c r="Q1037" s="12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8" hidden="1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64"/>
        <v>112</v>
      </c>
      <c r="P1038" s="10">
        <f t="shared" si="65"/>
        <v>23.96</v>
      </c>
      <c r="Q1038" s="12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48" hidden="1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64"/>
        <v>102</v>
      </c>
      <c r="P1039" s="10">
        <f t="shared" si="65"/>
        <v>48.62</v>
      </c>
      <c r="Q1039" s="12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8" hidden="1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64"/>
        <v>145</v>
      </c>
      <c r="P1040" s="10">
        <f t="shared" si="65"/>
        <v>35.74</v>
      </c>
      <c r="Q1040" s="12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48" hidden="1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64"/>
        <v>128</v>
      </c>
      <c r="P1041" s="10">
        <f t="shared" si="65"/>
        <v>21.37</v>
      </c>
      <c r="Q1041" s="12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48" hidden="1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64"/>
        <v>0</v>
      </c>
      <c r="P1042" s="10">
        <f t="shared" si="65"/>
        <v>250</v>
      </c>
      <c r="Q1042" s="12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8" hidden="1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64"/>
        <v>0</v>
      </c>
      <c r="P1043" s="10">
        <f t="shared" si="65"/>
        <v>0</v>
      </c>
      <c r="Q1043" s="12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48" hidden="1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64"/>
        <v>2</v>
      </c>
      <c r="P1044" s="10">
        <f t="shared" si="65"/>
        <v>10</v>
      </c>
      <c r="Q1044" s="12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8" hidden="1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64"/>
        <v>9</v>
      </c>
      <c r="P1045" s="10">
        <f t="shared" si="65"/>
        <v>29.24</v>
      </c>
      <c r="Q1045" s="12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48" hidden="1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64"/>
        <v>0</v>
      </c>
      <c r="P1046" s="10">
        <f t="shared" si="65"/>
        <v>3</v>
      </c>
      <c r="Q1046" s="12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8" hidden="1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64"/>
        <v>3</v>
      </c>
      <c r="P1047" s="10">
        <f t="shared" si="65"/>
        <v>33.25</v>
      </c>
      <c r="Q1047" s="12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48" hidden="1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64"/>
        <v>0</v>
      </c>
      <c r="P1048" s="10">
        <f t="shared" si="65"/>
        <v>0</v>
      </c>
      <c r="Q1048" s="12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8" hidden="1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64"/>
        <v>0</v>
      </c>
      <c r="P1049" s="10">
        <f t="shared" si="65"/>
        <v>1</v>
      </c>
      <c r="Q1049" s="12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48" hidden="1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64"/>
        <v>1</v>
      </c>
      <c r="P1050" s="10">
        <f t="shared" si="65"/>
        <v>53</v>
      </c>
      <c r="Q1050" s="12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t="16" hidden="1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64"/>
        <v>0</v>
      </c>
      <c r="P1051" s="10">
        <f t="shared" si="65"/>
        <v>0</v>
      </c>
      <c r="Q1051" s="12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16" hidden="1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64"/>
        <v>0</v>
      </c>
      <c r="P1052" s="10">
        <f t="shared" si="65"/>
        <v>0</v>
      </c>
      <c r="Q1052" s="12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48" hidden="1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64"/>
        <v>0</v>
      </c>
      <c r="P1053" s="10">
        <f t="shared" si="65"/>
        <v>0</v>
      </c>
      <c r="Q1053" s="12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64" hidden="1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64"/>
        <v>0</v>
      </c>
      <c r="P1054" s="10">
        <f t="shared" si="65"/>
        <v>0</v>
      </c>
      <c r="Q1054" s="12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48" hidden="1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64"/>
        <v>1</v>
      </c>
      <c r="P1055" s="10">
        <f t="shared" si="65"/>
        <v>15</v>
      </c>
      <c r="Q1055" s="12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48" hidden="1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64"/>
        <v>0</v>
      </c>
      <c r="P1056" s="10">
        <f t="shared" si="65"/>
        <v>0</v>
      </c>
      <c r="Q1056" s="12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48" hidden="1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64"/>
        <v>0</v>
      </c>
      <c r="P1057" s="10">
        <f t="shared" si="65"/>
        <v>0</v>
      </c>
      <c r="Q1057" s="12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48" hidden="1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64"/>
        <v>0</v>
      </c>
      <c r="P1058" s="10">
        <f t="shared" si="65"/>
        <v>0</v>
      </c>
      <c r="Q1058" s="12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32" hidden="1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64"/>
        <v>0</v>
      </c>
      <c r="P1059" s="10">
        <f t="shared" si="65"/>
        <v>0</v>
      </c>
      <c r="Q1059" s="12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48" hidden="1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64"/>
        <v>0</v>
      </c>
      <c r="P1060" s="10">
        <f t="shared" si="65"/>
        <v>0</v>
      </c>
      <c r="Q1060" s="12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t="16" hidden="1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64"/>
        <v>0</v>
      </c>
      <c r="P1061" s="10">
        <f t="shared" si="65"/>
        <v>0</v>
      </c>
      <c r="Q1061" s="12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48" hidden="1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64"/>
        <v>1</v>
      </c>
      <c r="P1062" s="10">
        <f t="shared" si="65"/>
        <v>50</v>
      </c>
      <c r="Q1062" s="12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32" hidden="1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64"/>
        <v>0</v>
      </c>
      <c r="P1063" s="10">
        <f t="shared" si="65"/>
        <v>0</v>
      </c>
      <c r="Q1063" s="12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t="16" hidden="1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64"/>
        <v>95</v>
      </c>
      <c r="P1064" s="10">
        <f t="shared" si="65"/>
        <v>47.5</v>
      </c>
      <c r="Q1064" s="12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48" hidden="1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64"/>
        <v>0</v>
      </c>
      <c r="P1065" s="10">
        <f t="shared" si="65"/>
        <v>0</v>
      </c>
      <c r="Q1065" s="12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48" hidden="1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64"/>
        <v>9</v>
      </c>
      <c r="P1066" s="10">
        <f t="shared" si="65"/>
        <v>65.67</v>
      </c>
      <c r="Q1066" s="12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48" hidden="1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64"/>
        <v>3</v>
      </c>
      <c r="P1067" s="10">
        <f t="shared" si="65"/>
        <v>16.2</v>
      </c>
      <c r="Q1067" s="12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8" hidden="1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64"/>
        <v>3</v>
      </c>
      <c r="P1068" s="10">
        <f t="shared" si="65"/>
        <v>34.130000000000003</v>
      </c>
      <c r="Q1068" s="12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48" hidden="1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64"/>
        <v>26</v>
      </c>
      <c r="P1069" s="10">
        <f t="shared" si="65"/>
        <v>13</v>
      </c>
      <c r="Q1069" s="12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48" hidden="1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64"/>
        <v>0</v>
      </c>
      <c r="P1070" s="10">
        <f t="shared" si="65"/>
        <v>11.25</v>
      </c>
      <c r="Q1070" s="12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8" hidden="1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64"/>
        <v>39</v>
      </c>
      <c r="P1071" s="10">
        <f t="shared" si="65"/>
        <v>40.479999999999997</v>
      </c>
      <c r="Q1071" s="12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8" hidden="1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64"/>
        <v>1</v>
      </c>
      <c r="P1072" s="10">
        <f t="shared" si="65"/>
        <v>35</v>
      </c>
      <c r="Q1072" s="12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48" hidden="1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64"/>
        <v>0</v>
      </c>
      <c r="P1073" s="10">
        <f t="shared" si="65"/>
        <v>0</v>
      </c>
      <c r="Q1073" s="12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48" hidden="1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64"/>
        <v>0</v>
      </c>
      <c r="P1074" s="10">
        <f t="shared" si="65"/>
        <v>12.75</v>
      </c>
      <c r="Q1074" s="12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32" hidden="1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64"/>
        <v>1</v>
      </c>
      <c r="P1075" s="10">
        <f t="shared" si="65"/>
        <v>10</v>
      </c>
      <c r="Q1075" s="12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48" hidden="1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64"/>
        <v>6</v>
      </c>
      <c r="P1076" s="10">
        <f t="shared" si="65"/>
        <v>113.57</v>
      </c>
      <c r="Q1076" s="12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32" hidden="1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64"/>
        <v>5</v>
      </c>
      <c r="P1077" s="10">
        <f t="shared" si="65"/>
        <v>15</v>
      </c>
      <c r="Q1077" s="12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8" hidden="1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64"/>
        <v>63</v>
      </c>
      <c r="P1078" s="10">
        <f t="shared" si="65"/>
        <v>48.28</v>
      </c>
      <c r="Q1078" s="12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8" hidden="1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64"/>
        <v>29</v>
      </c>
      <c r="P1079" s="10">
        <f t="shared" si="65"/>
        <v>43.98</v>
      </c>
      <c r="Q1079" s="12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48" hidden="1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64"/>
        <v>8</v>
      </c>
      <c r="P1080" s="10">
        <f t="shared" si="65"/>
        <v>9</v>
      </c>
      <c r="Q1080" s="12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48" hidden="1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64"/>
        <v>3</v>
      </c>
      <c r="P1081" s="10">
        <f t="shared" si="65"/>
        <v>37.67</v>
      </c>
      <c r="Q1081" s="12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8" hidden="1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64"/>
        <v>9</v>
      </c>
      <c r="P1082" s="10">
        <f t="shared" si="65"/>
        <v>18.579999999999998</v>
      </c>
      <c r="Q1082" s="12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8" hidden="1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64"/>
        <v>0</v>
      </c>
      <c r="P1083" s="10">
        <f t="shared" si="65"/>
        <v>3</v>
      </c>
      <c r="Q1083" s="12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32" hidden="1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64"/>
        <v>1</v>
      </c>
      <c r="P1084" s="10">
        <f t="shared" si="65"/>
        <v>18.670000000000002</v>
      </c>
      <c r="Q1084" s="12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48" hidden="1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64"/>
        <v>1</v>
      </c>
      <c r="P1085" s="10">
        <f t="shared" si="65"/>
        <v>410</v>
      </c>
      <c r="Q1085" s="12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t="16" hidden="1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64"/>
        <v>0</v>
      </c>
      <c r="P1086" s="10">
        <f t="shared" si="65"/>
        <v>0</v>
      </c>
      <c r="Q1086" s="12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32" hidden="1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64"/>
        <v>3</v>
      </c>
      <c r="P1087" s="10">
        <f t="shared" si="65"/>
        <v>114</v>
      </c>
      <c r="Q1087" s="12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t="16" hidden="1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64"/>
        <v>0</v>
      </c>
      <c r="P1088" s="10">
        <f t="shared" si="65"/>
        <v>7.5</v>
      </c>
      <c r="Q1088" s="12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48" hidden="1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64"/>
        <v>0</v>
      </c>
      <c r="P1089" s="10">
        <f t="shared" si="65"/>
        <v>0</v>
      </c>
      <c r="Q1089" s="12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32" hidden="1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ref="O1090:O1153" si="68">ROUND(E1090/D1090*100,0)</f>
        <v>14</v>
      </c>
      <c r="P1090" s="10">
        <f t="shared" si="65"/>
        <v>43.42</v>
      </c>
      <c r="Q1090" s="12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32" hidden="1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si="68"/>
        <v>8</v>
      </c>
      <c r="P1091" s="10">
        <f t="shared" ref="P1091:P1154" si="69">IFERROR(ROUND(E1091/L1091,2),0)</f>
        <v>23.96</v>
      </c>
      <c r="Q1091" s="12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68"/>
        <v>0</v>
      </c>
      <c r="P1092" s="10">
        <f t="shared" si="69"/>
        <v>5</v>
      </c>
      <c r="Q1092" s="12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48" hidden="1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68"/>
        <v>13</v>
      </c>
      <c r="P1093" s="10">
        <f t="shared" si="69"/>
        <v>12.5</v>
      </c>
      <c r="Q1093" s="12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48" hidden="1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68"/>
        <v>1</v>
      </c>
      <c r="P1094" s="10">
        <f t="shared" si="69"/>
        <v>3</v>
      </c>
      <c r="Q1094" s="12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8" hidden="1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68"/>
        <v>14</v>
      </c>
      <c r="P1095" s="10">
        <f t="shared" si="69"/>
        <v>10.56</v>
      </c>
      <c r="Q1095" s="12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48" hidden="1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68"/>
        <v>18</v>
      </c>
      <c r="P1096" s="10">
        <f t="shared" si="69"/>
        <v>122</v>
      </c>
      <c r="Q1096" s="12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48" hidden="1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68"/>
        <v>5</v>
      </c>
      <c r="P1097" s="10">
        <f t="shared" si="69"/>
        <v>267.81</v>
      </c>
      <c r="Q1097" s="12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48" hidden="1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68"/>
        <v>18</v>
      </c>
      <c r="P1098" s="10">
        <f t="shared" si="69"/>
        <v>74.209999999999994</v>
      </c>
      <c r="Q1098" s="12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8" hidden="1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68"/>
        <v>0</v>
      </c>
      <c r="P1099" s="10">
        <f t="shared" si="69"/>
        <v>6.71</v>
      </c>
      <c r="Q1099" s="12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32" hidden="1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68"/>
        <v>7</v>
      </c>
      <c r="P1100" s="10">
        <f t="shared" si="69"/>
        <v>81.95</v>
      </c>
      <c r="Q1100" s="12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48" hidden="1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68"/>
        <v>1</v>
      </c>
      <c r="P1101" s="10">
        <f t="shared" si="69"/>
        <v>25</v>
      </c>
      <c r="Q1101" s="12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8" hidden="1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68"/>
        <v>3</v>
      </c>
      <c r="P1102" s="10">
        <f t="shared" si="69"/>
        <v>10</v>
      </c>
      <c r="Q1102" s="12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32" hidden="1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68"/>
        <v>0</v>
      </c>
      <c r="P1103" s="10">
        <f t="shared" si="69"/>
        <v>6.83</v>
      </c>
      <c r="Q1103" s="12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48" hidden="1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68"/>
        <v>5</v>
      </c>
      <c r="P1104" s="10">
        <f t="shared" si="69"/>
        <v>17.71</v>
      </c>
      <c r="Q1104" s="12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8" hidden="1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68"/>
        <v>2</v>
      </c>
      <c r="P1105" s="10">
        <f t="shared" si="69"/>
        <v>16.2</v>
      </c>
      <c r="Q1105" s="12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48" hidden="1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68"/>
        <v>5</v>
      </c>
      <c r="P1106" s="10">
        <f t="shared" si="69"/>
        <v>80.3</v>
      </c>
      <c r="Q1106" s="12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48" hidden="1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68"/>
        <v>0</v>
      </c>
      <c r="P1107" s="10">
        <f t="shared" si="69"/>
        <v>71.55</v>
      </c>
      <c r="Q1107" s="12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8" hidden="1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68"/>
        <v>41</v>
      </c>
      <c r="P1108" s="10">
        <f t="shared" si="69"/>
        <v>23.57</v>
      </c>
      <c r="Q1108" s="12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64" hidden="1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68"/>
        <v>0</v>
      </c>
      <c r="P1109" s="10">
        <f t="shared" si="69"/>
        <v>0</v>
      </c>
      <c r="Q1109" s="12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48" hidden="1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68"/>
        <v>3</v>
      </c>
      <c r="P1110" s="10">
        <f t="shared" si="69"/>
        <v>34.880000000000003</v>
      </c>
      <c r="Q1110" s="12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48" hidden="1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68"/>
        <v>0</v>
      </c>
      <c r="P1111" s="10">
        <f t="shared" si="69"/>
        <v>15</v>
      </c>
      <c r="Q1111" s="12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48" hidden="1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68"/>
        <v>1</v>
      </c>
      <c r="P1112" s="10">
        <f t="shared" si="69"/>
        <v>23.18</v>
      </c>
      <c r="Q1112" s="12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48" hidden="1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68"/>
        <v>0</v>
      </c>
      <c r="P1113" s="10">
        <f t="shared" si="69"/>
        <v>1</v>
      </c>
      <c r="Q1113" s="12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8" hidden="1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68"/>
        <v>36</v>
      </c>
      <c r="P1114" s="10">
        <f t="shared" si="69"/>
        <v>100.23</v>
      </c>
      <c r="Q1114" s="12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48" hidden="1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68"/>
        <v>1</v>
      </c>
      <c r="P1115" s="10">
        <f t="shared" si="69"/>
        <v>5</v>
      </c>
      <c r="Q1115" s="12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48" hidden="1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68"/>
        <v>0</v>
      </c>
      <c r="P1116" s="10">
        <f t="shared" si="69"/>
        <v>3.33</v>
      </c>
      <c r="Q1116" s="12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48" hidden="1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68"/>
        <v>0</v>
      </c>
      <c r="P1117" s="10">
        <f t="shared" si="69"/>
        <v>13.25</v>
      </c>
      <c r="Q1117" s="12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32" hidden="1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68"/>
        <v>0</v>
      </c>
      <c r="P1118" s="10">
        <f t="shared" si="69"/>
        <v>17.850000000000001</v>
      </c>
      <c r="Q1118" s="12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8" hidden="1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68"/>
        <v>8</v>
      </c>
      <c r="P1119" s="10">
        <f t="shared" si="69"/>
        <v>10.38</v>
      </c>
      <c r="Q1119" s="12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48" hidden="1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68"/>
        <v>2</v>
      </c>
      <c r="P1120" s="10">
        <f t="shared" si="69"/>
        <v>36.33</v>
      </c>
      <c r="Q1120" s="12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48" hidden="1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68"/>
        <v>0</v>
      </c>
      <c r="P1121" s="10">
        <f t="shared" si="69"/>
        <v>5</v>
      </c>
      <c r="Q1121" s="12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32" hidden="1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68"/>
        <v>0</v>
      </c>
      <c r="P1122" s="10">
        <f t="shared" si="69"/>
        <v>0</v>
      </c>
      <c r="Q1122" s="12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8" hidden="1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68"/>
        <v>0</v>
      </c>
      <c r="P1123" s="10">
        <f t="shared" si="69"/>
        <v>5.8</v>
      </c>
      <c r="Q1123" s="12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48" hidden="1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68"/>
        <v>0</v>
      </c>
      <c r="P1124" s="10">
        <f t="shared" si="69"/>
        <v>0</v>
      </c>
      <c r="Q1124" s="12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48" hidden="1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68"/>
        <v>0</v>
      </c>
      <c r="P1125" s="10">
        <f t="shared" si="69"/>
        <v>3.67</v>
      </c>
      <c r="Q1125" s="12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48" hidden="1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68"/>
        <v>0</v>
      </c>
      <c r="P1126" s="10">
        <f t="shared" si="69"/>
        <v>60.71</v>
      </c>
      <c r="Q1126" s="12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48" hidden="1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68"/>
        <v>0</v>
      </c>
      <c r="P1127" s="10">
        <f t="shared" si="69"/>
        <v>0</v>
      </c>
      <c r="Q1127" s="12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32" hidden="1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68"/>
        <v>1</v>
      </c>
      <c r="P1128" s="10">
        <f t="shared" si="69"/>
        <v>5</v>
      </c>
      <c r="Q1128" s="12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64" hidden="1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68"/>
        <v>2</v>
      </c>
      <c r="P1129" s="10">
        <f t="shared" si="69"/>
        <v>25.43</v>
      </c>
      <c r="Q1129" s="12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t="16" hidden="1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68"/>
        <v>0</v>
      </c>
      <c r="P1130" s="10">
        <f t="shared" si="69"/>
        <v>1</v>
      </c>
      <c r="Q1130" s="12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8" hidden="1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68"/>
        <v>0</v>
      </c>
      <c r="P1131" s="10">
        <f t="shared" si="69"/>
        <v>10.5</v>
      </c>
      <c r="Q1131" s="12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48" hidden="1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68"/>
        <v>0</v>
      </c>
      <c r="P1132" s="10">
        <f t="shared" si="69"/>
        <v>3.67</v>
      </c>
      <c r="Q1132" s="12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48" hidden="1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68"/>
        <v>0</v>
      </c>
      <c r="P1133" s="10">
        <f t="shared" si="69"/>
        <v>0</v>
      </c>
      <c r="Q1133" s="12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8" hidden="1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68"/>
        <v>14</v>
      </c>
      <c r="P1134" s="10">
        <f t="shared" si="69"/>
        <v>110.62</v>
      </c>
      <c r="Q1134" s="12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48" hidden="1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68"/>
        <v>1</v>
      </c>
      <c r="P1135" s="10">
        <f t="shared" si="69"/>
        <v>20</v>
      </c>
      <c r="Q1135" s="12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8" hidden="1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68"/>
        <v>0</v>
      </c>
      <c r="P1136" s="10">
        <f t="shared" si="69"/>
        <v>1</v>
      </c>
      <c r="Q1136" s="12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64" hidden="1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68"/>
        <v>5</v>
      </c>
      <c r="P1137" s="10">
        <f t="shared" si="69"/>
        <v>50</v>
      </c>
      <c r="Q1137" s="12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8" hidden="1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68"/>
        <v>6</v>
      </c>
      <c r="P1138" s="10">
        <f t="shared" si="69"/>
        <v>45</v>
      </c>
      <c r="Q1138" s="12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48" hidden="1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68"/>
        <v>40</v>
      </c>
      <c r="P1139" s="10">
        <f t="shared" si="69"/>
        <v>253.21</v>
      </c>
      <c r="Q1139" s="12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48" hidden="1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68"/>
        <v>0</v>
      </c>
      <c r="P1140" s="10">
        <f t="shared" si="69"/>
        <v>31.25</v>
      </c>
      <c r="Q1140" s="12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48" hidden="1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68"/>
        <v>0</v>
      </c>
      <c r="P1141" s="10">
        <f t="shared" si="69"/>
        <v>5</v>
      </c>
      <c r="Q1141" s="12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8" hidden="1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68"/>
        <v>0</v>
      </c>
      <c r="P1142" s="10">
        <f t="shared" si="69"/>
        <v>0</v>
      </c>
      <c r="Q1142" s="12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t="16" hidden="1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68"/>
        <v>0</v>
      </c>
      <c r="P1143" s="10">
        <f t="shared" si="69"/>
        <v>0</v>
      </c>
      <c r="Q1143" s="12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8" hidden="1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68"/>
        <v>0</v>
      </c>
      <c r="P1144" s="10">
        <f t="shared" si="69"/>
        <v>0</v>
      </c>
      <c r="Q1144" s="12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48" hidden="1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68"/>
        <v>0</v>
      </c>
      <c r="P1145" s="10">
        <f t="shared" si="69"/>
        <v>23.25</v>
      </c>
      <c r="Q1145" s="12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8" hidden="1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68"/>
        <v>0</v>
      </c>
      <c r="P1146" s="10">
        <f t="shared" si="69"/>
        <v>0</v>
      </c>
      <c r="Q1146" s="12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8" hidden="1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68"/>
        <v>0</v>
      </c>
      <c r="P1147" s="10">
        <f t="shared" si="69"/>
        <v>100</v>
      </c>
      <c r="Q1147" s="12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32" hidden="1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68"/>
        <v>9</v>
      </c>
      <c r="P1148" s="10">
        <f t="shared" si="69"/>
        <v>44.17</v>
      </c>
      <c r="Q1148" s="12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48" hidden="1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68"/>
        <v>0</v>
      </c>
      <c r="P1149" s="10">
        <f t="shared" si="69"/>
        <v>0</v>
      </c>
      <c r="Q1149" s="12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32" hidden="1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68"/>
        <v>0</v>
      </c>
      <c r="P1150" s="10">
        <f t="shared" si="69"/>
        <v>24.33</v>
      </c>
      <c r="Q1150" s="12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32" hidden="1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68"/>
        <v>0</v>
      </c>
      <c r="P1151" s="10">
        <f t="shared" si="69"/>
        <v>37.5</v>
      </c>
      <c r="Q1151" s="12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32" hidden="1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68"/>
        <v>10</v>
      </c>
      <c r="P1152" s="10">
        <f t="shared" si="69"/>
        <v>42</v>
      </c>
      <c r="Q1152" s="12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48" hidden="1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68"/>
        <v>0</v>
      </c>
      <c r="P1153" s="10">
        <f t="shared" si="69"/>
        <v>0</v>
      </c>
      <c r="Q1153" s="12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t="16" hidden="1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ref="O1154:O1217" si="72">ROUND(E1154/D1154*100,0)</f>
        <v>6</v>
      </c>
      <c r="P1154" s="10">
        <f t="shared" si="69"/>
        <v>60.73</v>
      </c>
      <c r="Q1154" s="12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32" hidden="1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si="72"/>
        <v>1</v>
      </c>
      <c r="P1155" s="10">
        <f t="shared" ref="P1155:P1218" si="73">IFERROR(ROUND(E1155/L1155,2),0)</f>
        <v>50</v>
      </c>
      <c r="Q1155" s="12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72"/>
        <v>7</v>
      </c>
      <c r="P1156" s="10">
        <f t="shared" si="73"/>
        <v>108.33</v>
      </c>
      <c r="Q1156" s="12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48" hidden="1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72"/>
        <v>1</v>
      </c>
      <c r="P1157" s="10">
        <f t="shared" si="73"/>
        <v>23.5</v>
      </c>
      <c r="Q1157" s="12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8" hidden="1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72"/>
        <v>0</v>
      </c>
      <c r="P1158" s="10">
        <f t="shared" si="73"/>
        <v>0</v>
      </c>
      <c r="Q1158" s="12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48" hidden="1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72"/>
        <v>2</v>
      </c>
      <c r="P1159" s="10">
        <f t="shared" si="73"/>
        <v>50.33</v>
      </c>
      <c r="Q1159" s="12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48" hidden="1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72"/>
        <v>0</v>
      </c>
      <c r="P1160" s="10">
        <f t="shared" si="73"/>
        <v>11.67</v>
      </c>
      <c r="Q1160" s="12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48" hidden="1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72"/>
        <v>0</v>
      </c>
      <c r="P1161" s="10">
        <f t="shared" si="73"/>
        <v>0</v>
      </c>
      <c r="Q1161" s="12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8" hidden="1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72"/>
        <v>4</v>
      </c>
      <c r="P1162" s="10">
        <f t="shared" si="73"/>
        <v>60.79</v>
      </c>
      <c r="Q1162" s="12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48" hidden="1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72"/>
        <v>0</v>
      </c>
      <c r="P1163" s="10">
        <f t="shared" si="73"/>
        <v>0</v>
      </c>
      <c r="Q1163" s="12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48" hidden="1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72"/>
        <v>0</v>
      </c>
      <c r="P1164" s="10">
        <f t="shared" si="73"/>
        <v>17.5</v>
      </c>
      <c r="Q1164" s="12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48" hidden="1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72"/>
        <v>0</v>
      </c>
      <c r="P1165" s="10">
        <f t="shared" si="73"/>
        <v>0</v>
      </c>
      <c r="Q1165" s="12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64" hidden="1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72"/>
        <v>0</v>
      </c>
      <c r="P1166" s="10">
        <f t="shared" si="73"/>
        <v>0</v>
      </c>
      <c r="Q1166" s="12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48" hidden="1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72"/>
        <v>21</v>
      </c>
      <c r="P1167" s="10">
        <f t="shared" si="73"/>
        <v>82.82</v>
      </c>
      <c r="Q1167" s="12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48" hidden="1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72"/>
        <v>19</v>
      </c>
      <c r="P1168" s="10">
        <f t="shared" si="73"/>
        <v>358.88</v>
      </c>
      <c r="Q1168" s="12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8" hidden="1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72"/>
        <v>2</v>
      </c>
      <c r="P1169" s="10">
        <f t="shared" si="73"/>
        <v>61.19</v>
      </c>
      <c r="Q1169" s="12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8" hidden="1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72"/>
        <v>6</v>
      </c>
      <c r="P1170" s="10">
        <f t="shared" si="73"/>
        <v>340</v>
      </c>
      <c r="Q1170" s="12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8" hidden="1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72"/>
        <v>0</v>
      </c>
      <c r="P1171" s="10">
        <f t="shared" si="73"/>
        <v>5.67</v>
      </c>
      <c r="Q1171" s="12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8" hidden="1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72"/>
        <v>0</v>
      </c>
      <c r="P1172" s="10">
        <f t="shared" si="73"/>
        <v>50</v>
      </c>
      <c r="Q1172" s="12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32" hidden="1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72"/>
        <v>0</v>
      </c>
      <c r="P1173" s="10">
        <f t="shared" si="73"/>
        <v>25</v>
      </c>
      <c r="Q1173" s="12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16" hidden="1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72"/>
        <v>0</v>
      </c>
      <c r="P1174" s="10">
        <f t="shared" si="73"/>
        <v>0</v>
      </c>
      <c r="Q1174" s="12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48" hidden="1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72"/>
        <v>0</v>
      </c>
      <c r="P1175" s="10">
        <f t="shared" si="73"/>
        <v>30</v>
      </c>
      <c r="Q1175" s="12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8" hidden="1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72"/>
        <v>6</v>
      </c>
      <c r="P1176" s="10">
        <f t="shared" si="73"/>
        <v>46.63</v>
      </c>
      <c r="Q1176" s="12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8" hidden="1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72"/>
        <v>3</v>
      </c>
      <c r="P1177" s="10">
        <f t="shared" si="73"/>
        <v>65</v>
      </c>
      <c r="Q1177" s="12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64" hidden="1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72"/>
        <v>0</v>
      </c>
      <c r="P1178" s="10">
        <f t="shared" si="73"/>
        <v>10</v>
      </c>
      <c r="Q1178" s="12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48" hidden="1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72"/>
        <v>0</v>
      </c>
      <c r="P1179" s="10">
        <f t="shared" si="73"/>
        <v>0</v>
      </c>
      <c r="Q1179" s="12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48" hidden="1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72"/>
        <v>0</v>
      </c>
      <c r="P1180" s="10">
        <f t="shared" si="73"/>
        <v>5</v>
      </c>
      <c r="Q1180" s="12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8" hidden="1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72"/>
        <v>5</v>
      </c>
      <c r="P1181" s="10">
        <f t="shared" si="73"/>
        <v>640</v>
      </c>
      <c r="Q1181" s="12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32" hidden="1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72"/>
        <v>12</v>
      </c>
      <c r="P1182" s="10">
        <f t="shared" si="73"/>
        <v>69.12</v>
      </c>
      <c r="Q1182" s="12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16" hidden="1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72"/>
        <v>0</v>
      </c>
      <c r="P1183" s="10">
        <f t="shared" si="73"/>
        <v>1.33</v>
      </c>
      <c r="Q1183" s="12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48" hidden="1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72"/>
        <v>4</v>
      </c>
      <c r="P1184" s="10">
        <f t="shared" si="73"/>
        <v>10.5</v>
      </c>
      <c r="Q1184" s="12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48" hidden="1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72"/>
        <v>4</v>
      </c>
      <c r="P1185" s="10">
        <f t="shared" si="73"/>
        <v>33.33</v>
      </c>
      <c r="Q1185" s="12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48" hidden="1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72"/>
        <v>105</v>
      </c>
      <c r="P1186" s="10">
        <f t="shared" si="73"/>
        <v>61.56</v>
      </c>
      <c r="Q1186" s="12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48" hidden="1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72"/>
        <v>105</v>
      </c>
      <c r="P1187" s="10">
        <f t="shared" si="73"/>
        <v>118.74</v>
      </c>
      <c r="Q1187" s="12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48" hidden="1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72"/>
        <v>107</v>
      </c>
      <c r="P1188" s="10">
        <f t="shared" si="73"/>
        <v>65.08</v>
      </c>
      <c r="Q1188" s="12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48" hidden="1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72"/>
        <v>104</v>
      </c>
      <c r="P1189" s="10">
        <f t="shared" si="73"/>
        <v>130.16</v>
      </c>
      <c r="Q1189" s="12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8" hidden="1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72"/>
        <v>161</v>
      </c>
      <c r="P1190" s="10">
        <f t="shared" si="73"/>
        <v>37.78</v>
      </c>
      <c r="Q1190" s="12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48" hidden="1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72"/>
        <v>108</v>
      </c>
      <c r="P1191" s="10">
        <f t="shared" si="73"/>
        <v>112.79</v>
      </c>
      <c r="Q1191" s="12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32" hidden="1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72"/>
        <v>135</v>
      </c>
      <c r="P1192" s="10">
        <f t="shared" si="73"/>
        <v>51.92</v>
      </c>
      <c r="Q1192" s="12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48" hidden="1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72"/>
        <v>109</v>
      </c>
      <c r="P1193" s="10">
        <f t="shared" si="73"/>
        <v>89.24</v>
      </c>
      <c r="Q1193" s="12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32" hidden="1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72"/>
        <v>290</v>
      </c>
      <c r="P1194" s="10">
        <f t="shared" si="73"/>
        <v>19.329999999999998</v>
      </c>
      <c r="Q1194" s="12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48" hidden="1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72"/>
        <v>104</v>
      </c>
      <c r="P1195" s="10">
        <f t="shared" si="73"/>
        <v>79.97</v>
      </c>
      <c r="Q1195" s="12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48" hidden="1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72"/>
        <v>322</v>
      </c>
      <c r="P1196" s="10">
        <f t="shared" si="73"/>
        <v>56.41</v>
      </c>
      <c r="Q1196" s="12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64" hidden="1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72"/>
        <v>135</v>
      </c>
      <c r="P1197" s="10">
        <f t="shared" si="73"/>
        <v>79.41</v>
      </c>
      <c r="Q1197" s="12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32" hidden="1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72"/>
        <v>270</v>
      </c>
      <c r="P1198" s="10">
        <f t="shared" si="73"/>
        <v>76.44</v>
      </c>
      <c r="Q1198" s="12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48" hidden="1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72"/>
        <v>253</v>
      </c>
      <c r="P1199" s="10">
        <f t="shared" si="73"/>
        <v>121</v>
      </c>
      <c r="Q1199" s="12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48" hidden="1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72"/>
        <v>261</v>
      </c>
      <c r="P1200" s="10">
        <f t="shared" si="73"/>
        <v>54.62</v>
      </c>
      <c r="Q1200" s="12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48" hidden="1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72"/>
        <v>101</v>
      </c>
      <c r="P1201" s="10">
        <f t="shared" si="73"/>
        <v>299.22000000000003</v>
      </c>
      <c r="Q1201" s="12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48" hidden="1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72"/>
        <v>126</v>
      </c>
      <c r="P1202" s="10">
        <f t="shared" si="73"/>
        <v>58.53</v>
      </c>
      <c r="Q1202" s="12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48" hidden="1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72"/>
        <v>102</v>
      </c>
      <c r="P1203" s="10">
        <f t="shared" si="73"/>
        <v>55.37</v>
      </c>
      <c r="Q1203" s="12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48" hidden="1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72"/>
        <v>199</v>
      </c>
      <c r="P1204" s="10">
        <f t="shared" si="73"/>
        <v>183.8</v>
      </c>
      <c r="Q1204" s="12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8" hidden="1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72"/>
        <v>102</v>
      </c>
      <c r="P1205" s="10">
        <f t="shared" si="73"/>
        <v>165.35</v>
      </c>
      <c r="Q1205" s="12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8" hidden="1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72"/>
        <v>103</v>
      </c>
      <c r="P1206" s="10">
        <f t="shared" si="73"/>
        <v>234.79</v>
      </c>
      <c r="Q1206" s="12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48" hidden="1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72"/>
        <v>101</v>
      </c>
      <c r="P1207" s="10">
        <f t="shared" si="73"/>
        <v>211.48</v>
      </c>
      <c r="Q1207" s="12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48" hidden="1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72"/>
        <v>115</v>
      </c>
      <c r="P1208" s="10">
        <f t="shared" si="73"/>
        <v>32.340000000000003</v>
      </c>
      <c r="Q1208" s="12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32" hidden="1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72"/>
        <v>104</v>
      </c>
      <c r="P1209" s="10">
        <f t="shared" si="73"/>
        <v>123.38</v>
      </c>
      <c r="Q1209" s="12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48" hidden="1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72"/>
        <v>155</v>
      </c>
      <c r="P1210" s="10">
        <f t="shared" si="73"/>
        <v>207.07</v>
      </c>
      <c r="Q1210" s="12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48" hidden="1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72"/>
        <v>106</v>
      </c>
      <c r="P1211" s="10">
        <f t="shared" si="73"/>
        <v>138.26</v>
      </c>
      <c r="Q1211" s="12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32" hidden="1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72"/>
        <v>254</v>
      </c>
      <c r="P1212" s="10">
        <f t="shared" si="73"/>
        <v>493.82</v>
      </c>
      <c r="Q1212" s="12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48" hidden="1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72"/>
        <v>101</v>
      </c>
      <c r="P1213" s="10">
        <f t="shared" si="73"/>
        <v>168.5</v>
      </c>
      <c r="Q1213" s="12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48" hidden="1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72"/>
        <v>129</v>
      </c>
      <c r="P1214" s="10">
        <f t="shared" si="73"/>
        <v>38.869999999999997</v>
      </c>
      <c r="Q1214" s="12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48" hidden="1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72"/>
        <v>102</v>
      </c>
      <c r="P1215" s="10">
        <f t="shared" si="73"/>
        <v>61.53</v>
      </c>
      <c r="Q1215" s="12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48" hidden="1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72"/>
        <v>132</v>
      </c>
      <c r="P1216" s="10">
        <f t="shared" si="73"/>
        <v>105.44</v>
      </c>
      <c r="Q1216" s="12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48" hidden="1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72"/>
        <v>786</v>
      </c>
      <c r="P1217" s="10">
        <f t="shared" si="73"/>
        <v>71.59</v>
      </c>
      <c r="Q1217" s="12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32" hidden="1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ref="O1218:O1281" si="76">ROUND(E1218/D1218*100,0)</f>
        <v>146</v>
      </c>
      <c r="P1218" s="10">
        <f t="shared" si="73"/>
        <v>91.88</v>
      </c>
      <c r="Q1218" s="12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8" hidden="1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si="76"/>
        <v>103</v>
      </c>
      <c r="P1219" s="10">
        <f t="shared" ref="P1219:P1282" si="77">IFERROR(ROUND(E1219/L1219,2),0)</f>
        <v>148.57</v>
      </c>
      <c r="Q1219" s="12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76"/>
        <v>172</v>
      </c>
      <c r="P1220" s="10">
        <f t="shared" si="77"/>
        <v>174.21</v>
      </c>
      <c r="Q1220" s="12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32" hidden="1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76"/>
        <v>159</v>
      </c>
      <c r="P1221" s="10">
        <f t="shared" si="77"/>
        <v>102.86</v>
      </c>
      <c r="Q1221" s="12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8" hidden="1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76"/>
        <v>104</v>
      </c>
      <c r="P1222" s="10">
        <f t="shared" si="77"/>
        <v>111.18</v>
      </c>
      <c r="Q1222" s="12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48" hidden="1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76"/>
        <v>111</v>
      </c>
      <c r="P1223" s="10">
        <f t="shared" si="77"/>
        <v>23.8</v>
      </c>
      <c r="Q1223" s="12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32" hidden="1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76"/>
        <v>280</v>
      </c>
      <c r="P1224" s="10">
        <f t="shared" si="77"/>
        <v>81.27</v>
      </c>
      <c r="Q1224" s="12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32" hidden="1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76"/>
        <v>112</v>
      </c>
      <c r="P1225" s="10">
        <f t="shared" si="77"/>
        <v>116.21</v>
      </c>
      <c r="Q1225" s="12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32" hidden="1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76"/>
        <v>7</v>
      </c>
      <c r="P1226" s="10">
        <f t="shared" si="77"/>
        <v>58.89</v>
      </c>
      <c r="Q1226" s="12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48" hidden="1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76"/>
        <v>4</v>
      </c>
      <c r="P1227" s="10">
        <f t="shared" si="77"/>
        <v>44</v>
      </c>
      <c r="Q1227" s="12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8" hidden="1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76"/>
        <v>4</v>
      </c>
      <c r="P1228" s="10">
        <f t="shared" si="77"/>
        <v>48.43</v>
      </c>
      <c r="Q1228" s="12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48" hidden="1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76"/>
        <v>0</v>
      </c>
      <c r="P1229" s="10">
        <f t="shared" si="77"/>
        <v>0</v>
      </c>
      <c r="Q1229" s="12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32" hidden="1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76"/>
        <v>29</v>
      </c>
      <c r="P1230" s="10">
        <f t="shared" si="77"/>
        <v>61.04</v>
      </c>
      <c r="Q1230" s="12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48" hidden="1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76"/>
        <v>1</v>
      </c>
      <c r="P1231" s="10">
        <f t="shared" si="77"/>
        <v>25</v>
      </c>
      <c r="Q1231" s="12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8" hidden="1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76"/>
        <v>0</v>
      </c>
      <c r="P1232" s="10">
        <f t="shared" si="77"/>
        <v>0</v>
      </c>
      <c r="Q1232" s="12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8" hidden="1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76"/>
        <v>0</v>
      </c>
      <c r="P1233" s="10">
        <f t="shared" si="77"/>
        <v>0</v>
      </c>
      <c r="Q1233" s="12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48" hidden="1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76"/>
        <v>1</v>
      </c>
      <c r="P1234" s="10">
        <f t="shared" si="77"/>
        <v>40</v>
      </c>
      <c r="Q1234" s="12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48" hidden="1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76"/>
        <v>12</v>
      </c>
      <c r="P1235" s="10">
        <f t="shared" si="77"/>
        <v>19.329999999999998</v>
      </c>
      <c r="Q1235" s="12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8" hidden="1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76"/>
        <v>0</v>
      </c>
      <c r="P1236" s="10">
        <f t="shared" si="77"/>
        <v>0</v>
      </c>
      <c r="Q1236" s="12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48" hidden="1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76"/>
        <v>3</v>
      </c>
      <c r="P1237" s="10">
        <f t="shared" si="77"/>
        <v>35</v>
      </c>
      <c r="Q1237" s="12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t="16" hidden="1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76"/>
        <v>0</v>
      </c>
      <c r="P1238" s="10">
        <f t="shared" si="77"/>
        <v>0</v>
      </c>
      <c r="Q1238" s="12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48" hidden="1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76"/>
        <v>0</v>
      </c>
      <c r="P1239" s="10">
        <f t="shared" si="77"/>
        <v>0</v>
      </c>
      <c r="Q1239" s="12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48" hidden="1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76"/>
        <v>18</v>
      </c>
      <c r="P1240" s="10">
        <f t="shared" si="77"/>
        <v>59.33</v>
      </c>
      <c r="Q1240" s="12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32" hidden="1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76"/>
        <v>0</v>
      </c>
      <c r="P1241" s="10">
        <f t="shared" si="77"/>
        <v>0</v>
      </c>
      <c r="Q1241" s="12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32" hidden="1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76"/>
        <v>3</v>
      </c>
      <c r="P1242" s="10">
        <f t="shared" si="77"/>
        <v>30.13</v>
      </c>
      <c r="Q1242" s="12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48" hidden="1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76"/>
        <v>51</v>
      </c>
      <c r="P1243" s="10">
        <f t="shared" si="77"/>
        <v>74.62</v>
      </c>
      <c r="Q1243" s="12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48" hidden="1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76"/>
        <v>1</v>
      </c>
      <c r="P1244" s="10">
        <f t="shared" si="77"/>
        <v>5</v>
      </c>
      <c r="Q1244" s="12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8" hidden="1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76"/>
        <v>14</v>
      </c>
      <c r="P1245" s="10">
        <f t="shared" si="77"/>
        <v>44.5</v>
      </c>
      <c r="Q1245" s="12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8" hidden="1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76"/>
        <v>104</v>
      </c>
      <c r="P1246" s="10">
        <f t="shared" si="77"/>
        <v>46.13</v>
      </c>
      <c r="Q1246" s="12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8" hidden="1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76"/>
        <v>120</v>
      </c>
      <c r="P1247" s="10">
        <f t="shared" si="77"/>
        <v>141.47</v>
      </c>
      <c r="Q1247" s="12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48" hidden="1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76"/>
        <v>117</v>
      </c>
      <c r="P1248" s="10">
        <f t="shared" si="77"/>
        <v>75.48</v>
      </c>
      <c r="Q1248" s="12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32" hidden="1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76"/>
        <v>122</v>
      </c>
      <c r="P1249" s="10">
        <f t="shared" si="77"/>
        <v>85.5</v>
      </c>
      <c r="Q1249" s="12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32" hidden="1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76"/>
        <v>152</v>
      </c>
      <c r="P1250" s="10">
        <f t="shared" si="77"/>
        <v>64.25</v>
      </c>
      <c r="Q1250" s="12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8" hidden="1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76"/>
        <v>104</v>
      </c>
      <c r="P1251" s="10">
        <f t="shared" si="77"/>
        <v>64.47</v>
      </c>
      <c r="Q1251" s="12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48" hidden="1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76"/>
        <v>200</v>
      </c>
      <c r="P1252" s="10">
        <f t="shared" si="77"/>
        <v>118.2</v>
      </c>
      <c r="Q1252" s="12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32" hidden="1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76"/>
        <v>102</v>
      </c>
      <c r="P1253" s="10">
        <f t="shared" si="77"/>
        <v>82.54</v>
      </c>
      <c r="Q1253" s="12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8" hidden="1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76"/>
        <v>138</v>
      </c>
      <c r="P1254" s="10">
        <f t="shared" si="77"/>
        <v>34.17</v>
      </c>
      <c r="Q1254" s="12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48" hidden="1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76"/>
        <v>303833</v>
      </c>
      <c r="P1255" s="10">
        <f t="shared" si="77"/>
        <v>42.73</v>
      </c>
      <c r="Q1255" s="12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48" hidden="1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76"/>
        <v>199</v>
      </c>
      <c r="P1256" s="10">
        <f t="shared" si="77"/>
        <v>94.49</v>
      </c>
      <c r="Q1256" s="12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8" hidden="1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76"/>
        <v>202</v>
      </c>
      <c r="P1257" s="10">
        <f t="shared" si="77"/>
        <v>55.7</v>
      </c>
      <c r="Q1257" s="12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48" hidden="1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76"/>
        <v>118</v>
      </c>
      <c r="P1258" s="10">
        <f t="shared" si="77"/>
        <v>98.03</v>
      </c>
      <c r="Q1258" s="12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48" hidden="1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76"/>
        <v>295</v>
      </c>
      <c r="P1259" s="10">
        <f t="shared" si="77"/>
        <v>92.1</v>
      </c>
      <c r="Q1259" s="12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8" hidden="1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76"/>
        <v>213</v>
      </c>
      <c r="P1260" s="10">
        <f t="shared" si="77"/>
        <v>38.18</v>
      </c>
      <c r="Q1260" s="12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32" hidden="1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76"/>
        <v>104</v>
      </c>
      <c r="P1261" s="10">
        <f t="shared" si="77"/>
        <v>27.15</v>
      </c>
      <c r="Q1261" s="12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8" hidden="1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76"/>
        <v>114</v>
      </c>
      <c r="P1262" s="10">
        <f t="shared" si="77"/>
        <v>50.69</v>
      </c>
      <c r="Q1262" s="12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32" hidden="1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76"/>
        <v>101</v>
      </c>
      <c r="P1263" s="10">
        <f t="shared" si="77"/>
        <v>38.94</v>
      </c>
      <c r="Q1263" s="12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48" hidden="1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76"/>
        <v>125</v>
      </c>
      <c r="P1264" s="10">
        <f t="shared" si="77"/>
        <v>77.64</v>
      </c>
      <c r="Q1264" s="12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32" hidden="1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76"/>
        <v>119</v>
      </c>
      <c r="P1265" s="10">
        <f t="shared" si="77"/>
        <v>43.54</v>
      </c>
      <c r="Q1265" s="12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48" hidden="1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76"/>
        <v>166</v>
      </c>
      <c r="P1266" s="10">
        <f t="shared" si="77"/>
        <v>31.82</v>
      </c>
      <c r="Q1266" s="12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64" hidden="1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76"/>
        <v>119</v>
      </c>
      <c r="P1267" s="10">
        <f t="shared" si="77"/>
        <v>63.18</v>
      </c>
      <c r="Q1267" s="12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32" hidden="1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76"/>
        <v>100</v>
      </c>
      <c r="P1268" s="10">
        <f t="shared" si="77"/>
        <v>190.9</v>
      </c>
      <c r="Q1268" s="12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48" hidden="1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76"/>
        <v>102</v>
      </c>
      <c r="P1269" s="10">
        <f t="shared" si="77"/>
        <v>140.86000000000001</v>
      </c>
      <c r="Q1269" s="12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32" hidden="1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76"/>
        <v>117</v>
      </c>
      <c r="P1270" s="10">
        <f t="shared" si="77"/>
        <v>76.92</v>
      </c>
      <c r="Q1270" s="12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48" hidden="1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76"/>
        <v>109</v>
      </c>
      <c r="P1271" s="10">
        <f t="shared" si="77"/>
        <v>99.16</v>
      </c>
      <c r="Q1271" s="12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32" hidden="1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76"/>
        <v>115</v>
      </c>
      <c r="P1272" s="10">
        <f t="shared" si="77"/>
        <v>67.88</v>
      </c>
      <c r="Q1272" s="12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48" hidden="1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76"/>
        <v>102</v>
      </c>
      <c r="P1273" s="10">
        <f t="shared" si="77"/>
        <v>246.29</v>
      </c>
      <c r="Q1273" s="12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48" hidden="1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76"/>
        <v>106</v>
      </c>
      <c r="P1274" s="10">
        <f t="shared" si="77"/>
        <v>189.29</v>
      </c>
      <c r="Q1274" s="12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32" hidden="1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76"/>
        <v>104</v>
      </c>
      <c r="P1275" s="10">
        <f t="shared" si="77"/>
        <v>76.67</v>
      </c>
      <c r="Q1275" s="12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8" hidden="1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76"/>
        <v>155</v>
      </c>
      <c r="P1276" s="10">
        <f t="shared" si="77"/>
        <v>82.96</v>
      </c>
      <c r="Q1276" s="12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8" hidden="1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76"/>
        <v>162</v>
      </c>
      <c r="P1277" s="10">
        <f t="shared" si="77"/>
        <v>62.52</v>
      </c>
      <c r="Q1277" s="12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32" hidden="1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76"/>
        <v>104</v>
      </c>
      <c r="P1278" s="10">
        <f t="shared" si="77"/>
        <v>46.07</v>
      </c>
      <c r="Q1278" s="12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48" hidden="1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76"/>
        <v>106</v>
      </c>
      <c r="P1279" s="10">
        <f t="shared" si="77"/>
        <v>38.54</v>
      </c>
      <c r="Q1279" s="12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48" hidden="1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76"/>
        <v>155</v>
      </c>
      <c r="P1280" s="10">
        <f t="shared" si="77"/>
        <v>53.01</v>
      </c>
      <c r="Q1280" s="12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48" hidden="1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76"/>
        <v>111</v>
      </c>
      <c r="P1281" s="10">
        <f t="shared" si="77"/>
        <v>73.36</v>
      </c>
      <c r="Q1281" s="12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8" hidden="1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ref="O1282:O1345" si="80">ROUND(E1282/D1282*100,0)</f>
        <v>111</v>
      </c>
      <c r="P1282" s="10">
        <f t="shared" si="77"/>
        <v>127.98</v>
      </c>
      <c r="Q1282" s="12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48" hidden="1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si="80"/>
        <v>111</v>
      </c>
      <c r="P1283" s="10">
        <f t="shared" ref="P1283:P1346" si="81">IFERROR(ROUND(E1283/L1283,2),0)</f>
        <v>104.73</v>
      </c>
      <c r="Q1283" s="12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80"/>
        <v>124</v>
      </c>
      <c r="P1284" s="10">
        <f t="shared" si="81"/>
        <v>67.67</v>
      </c>
      <c r="Q1284" s="12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8" hidden="1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80"/>
        <v>211</v>
      </c>
      <c r="P1285" s="10">
        <f t="shared" si="81"/>
        <v>95.93</v>
      </c>
      <c r="Q1285" s="12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48" hidden="1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80"/>
        <v>101</v>
      </c>
      <c r="P1286" s="10">
        <f t="shared" si="81"/>
        <v>65.16</v>
      </c>
      <c r="Q1286" s="12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48" hidden="1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80"/>
        <v>102</v>
      </c>
      <c r="P1287" s="10">
        <f t="shared" si="81"/>
        <v>32.270000000000003</v>
      </c>
      <c r="Q1287" s="12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8" hidden="1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80"/>
        <v>108</v>
      </c>
      <c r="P1288" s="10">
        <f t="shared" si="81"/>
        <v>81.25</v>
      </c>
      <c r="Q1288" s="12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64" hidden="1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80"/>
        <v>242</v>
      </c>
      <c r="P1289" s="10">
        <f t="shared" si="81"/>
        <v>24.2</v>
      </c>
      <c r="Q1289" s="12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48" hidden="1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80"/>
        <v>100</v>
      </c>
      <c r="P1290" s="10">
        <f t="shared" si="81"/>
        <v>65.87</v>
      </c>
      <c r="Q1290" s="12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8" hidden="1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80"/>
        <v>125</v>
      </c>
      <c r="P1291" s="10">
        <f t="shared" si="81"/>
        <v>36.08</v>
      </c>
      <c r="Q1291" s="12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32" hidden="1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80"/>
        <v>109</v>
      </c>
      <c r="P1292" s="10">
        <f t="shared" si="81"/>
        <v>44.19</v>
      </c>
      <c r="Q1292" s="12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48" hidden="1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80"/>
        <v>146</v>
      </c>
      <c r="P1293" s="10">
        <f t="shared" si="81"/>
        <v>104.07</v>
      </c>
      <c r="Q1293" s="12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48" hidden="1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80"/>
        <v>110</v>
      </c>
      <c r="P1294" s="10">
        <f t="shared" si="81"/>
        <v>35.96</v>
      </c>
      <c r="Q1294" s="12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48" hidden="1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80"/>
        <v>102</v>
      </c>
      <c r="P1295" s="10">
        <f t="shared" si="81"/>
        <v>127.79</v>
      </c>
      <c r="Q1295" s="12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48" hidden="1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80"/>
        <v>122</v>
      </c>
      <c r="P1296" s="10">
        <f t="shared" si="81"/>
        <v>27.73</v>
      </c>
      <c r="Q1296" s="12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48" hidden="1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80"/>
        <v>102</v>
      </c>
      <c r="P1297" s="10">
        <f t="shared" si="81"/>
        <v>39.83</v>
      </c>
      <c r="Q1297" s="12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48" hidden="1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80"/>
        <v>141</v>
      </c>
      <c r="P1298" s="10">
        <f t="shared" si="81"/>
        <v>52.17</v>
      </c>
      <c r="Q1298" s="12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48" hidden="1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80"/>
        <v>110</v>
      </c>
      <c r="P1299" s="10">
        <f t="shared" si="81"/>
        <v>92.04</v>
      </c>
      <c r="Q1299" s="12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48" hidden="1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80"/>
        <v>105</v>
      </c>
      <c r="P1300" s="10">
        <f t="shared" si="81"/>
        <v>63.42</v>
      </c>
      <c r="Q1300" s="12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8" hidden="1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80"/>
        <v>124</v>
      </c>
      <c r="P1301" s="10">
        <f t="shared" si="81"/>
        <v>135.63</v>
      </c>
      <c r="Q1301" s="12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48" hidden="1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80"/>
        <v>135</v>
      </c>
      <c r="P1302" s="10">
        <f t="shared" si="81"/>
        <v>168.75</v>
      </c>
      <c r="Q1302" s="12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48" hidden="1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80"/>
        <v>103</v>
      </c>
      <c r="P1303" s="10">
        <f t="shared" si="81"/>
        <v>70.86</v>
      </c>
      <c r="Q1303" s="12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8" hidden="1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80"/>
        <v>100</v>
      </c>
      <c r="P1304" s="10">
        <f t="shared" si="81"/>
        <v>50</v>
      </c>
      <c r="Q1304" s="12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32" hidden="1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80"/>
        <v>130</v>
      </c>
      <c r="P1305" s="10">
        <f t="shared" si="81"/>
        <v>42.21</v>
      </c>
      <c r="Q1305" s="12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8" hidden="1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80"/>
        <v>40</v>
      </c>
      <c r="P1306" s="10">
        <f t="shared" si="81"/>
        <v>152.41</v>
      </c>
      <c r="Q1306" s="12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48" hidden="1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80"/>
        <v>26</v>
      </c>
      <c r="P1307" s="10">
        <f t="shared" si="81"/>
        <v>90.62</v>
      </c>
      <c r="Q1307" s="12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64" hidden="1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80"/>
        <v>65</v>
      </c>
      <c r="P1308" s="10">
        <f t="shared" si="81"/>
        <v>201.6</v>
      </c>
      <c r="Q1308" s="12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32" hidden="1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80"/>
        <v>12</v>
      </c>
      <c r="P1309" s="10">
        <f t="shared" si="81"/>
        <v>127.93</v>
      </c>
      <c r="Q1309" s="12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32" hidden="1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80"/>
        <v>11</v>
      </c>
      <c r="P1310" s="10">
        <f t="shared" si="81"/>
        <v>29.89</v>
      </c>
      <c r="Q1310" s="12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32" hidden="1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80"/>
        <v>112</v>
      </c>
      <c r="P1311" s="10">
        <f t="shared" si="81"/>
        <v>367.97</v>
      </c>
      <c r="Q1311" s="12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32" hidden="1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80"/>
        <v>16</v>
      </c>
      <c r="P1312" s="10">
        <f t="shared" si="81"/>
        <v>129.16999999999999</v>
      </c>
      <c r="Q1312" s="12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48" hidden="1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80"/>
        <v>32</v>
      </c>
      <c r="P1313" s="10">
        <f t="shared" si="81"/>
        <v>800.7</v>
      </c>
      <c r="Q1313" s="12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8" hidden="1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80"/>
        <v>1</v>
      </c>
      <c r="P1314" s="10">
        <f t="shared" si="81"/>
        <v>28</v>
      </c>
      <c r="Q1314" s="12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48" hidden="1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80"/>
        <v>31</v>
      </c>
      <c r="P1315" s="10">
        <f t="shared" si="81"/>
        <v>102.02</v>
      </c>
      <c r="Q1315" s="12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48" hidden="1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80"/>
        <v>1</v>
      </c>
      <c r="P1316" s="10">
        <f t="shared" si="81"/>
        <v>184.36</v>
      </c>
      <c r="Q1316" s="12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32" hidden="1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80"/>
        <v>40</v>
      </c>
      <c r="P1317" s="10">
        <f t="shared" si="81"/>
        <v>162.91999999999999</v>
      </c>
      <c r="Q1317" s="12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8" hidden="1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80"/>
        <v>0</v>
      </c>
      <c r="P1318" s="10">
        <f t="shared" si="81"/>
        <v>1</v>
      </c>
      <c r="Q1318" s="12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48" hidden="1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80"/>
        <v>6</v>
      </c>
      <c r="P1319" s="10">
        <f t="shared" si="81"/>
        <v>603.53</v>
      </c>
      <c r="Q1319" s="12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8" hidden="1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80"/>
        <v>15</v>
      </c>
      <c r="P1320" s="10">
        <f t="shared" si="81"/>
        <v>45.41</v>
      </c>
      <c r="Q1320" s="12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48" hidden="1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80"/>
        <v>15</v>
      </c>
      <c r="P1321" s="10">
        <f t="shared" si="81"/>
        <v>97.33</v>
      </c>
      <c r="Q1321" s="12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48" hidden="1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80"/>
        <v>1</v>
      </c>
      <c r="P1322" s="10">
        <f t="shared" si="81"/>
        <v>167.67</v>
      </c>
      <c r="Q1322" s="12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48" hidden="1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80"/>
        <v>1</v>
      </c>
      <c r="P1323" s="10">
        <f t="shared" si="81"/>
        <v>859.86</v>
      </c>
      <c r="Q1323" s="12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48" hidden="1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80"/>
        <v>0</v>
      </c>
      <c r="P1324" s="10">
        <f t="shared" si="81"/>
        <v>26.5</v>
      </c>
      <c r="Q1324" s="12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48" hidden="1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80"/>
        <v>9</v>
      </c>
      <c r="P1325" s="10">
        <f t="shared" si="81"/>
        <v>30.27</v>
      </c>
      <c r="Q1325" s="12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48" hidden="1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80"/>
        <v>10</v>
      </c>
      <c r="P1326" s="10">
        <f t="shared" si="81"/>
        <v>54.67</v>
      </c>
      <c r="Q1326" s="12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48" hidden="1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80"/>
        <v>2</v>
      </c>
      <c r="P1327" s="10">
        <f t="shared" si="81"/>
        <v>60.75</v>
      </c>
      <c r="Q1327" s="12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48" hidden="1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80"/>
        <v>1</v>
      </c>
      <c r="P1328" s="10">
        <f t="shared" si="81"/>
        <v>102.73</v>
      </c>
      <c r="Q1328" s="12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8" hidden="1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80"/>
        <v>4</v>
      </c>
      <c r="P1329" s="10">
        <f t="shared" si="81"/>
        <v>41.59</v>
      </c>
      <c r="Q1329" s="12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48" hidden="1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80"/>
        <v>2</v>
      </c>
      <c r="P1330" s="10">
        <f t="shared" si="81"/>
        <v>116.53</v>
      </c>
      <c r="Q1330" s="12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8" hidden="1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80"/>
        <v>1</v>
      </c>
      <c r="P1331" s="10">
        <f t="shared" si="81"/>
        <v>45.33</v>
      </c>
      <c r="Q1331" s="12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8" hidden="1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80"/>
        <v>22</v>
      </c>
      <c r="P1332" s="10">
        <f t="shared" si="81"/>
        <v>157.46</v>
      </c>
      <c r="Q1332" s="12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8" hidden="1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80"/>
        <v>1</v>
      </c>
      <c r="P1333" s="10">
        <f t="shared" si="81"/>
        <v>100.5</v>
      </c>
      <c r="Q1333" s="12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48" hidden="1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80"/>
        <v>0</v>
      </c>
      <c r="P1334" s="10">
        <f t="shared" si="81"/>
        <v>0</v>
      </c>
      <c r="Q1334" s="12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48" hidden="1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80"/>
        <v>0</v>
      </c>
      <c r="P1335" s="10">
        <f t="shared" si="81"/>
        <v>0</v>
      </c>
      <c r="Q1335" s="12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8" hidden="1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80"/>
        <v>11</v>
      </c>
      <c r="P1336" s="10">
        <f t="shared" si="81"/>
        <v>51.82</v>
      </c>
      <c r="Q1336" s="12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48" hidden="1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80"/>
        <v>20</v>
      </c>
      <c r="P1337" s="10">
        <f t="shared" si="81"/>
        <v>308.75</v>
      </c>
      <c r="Q1337" s="12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48" hidden="1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80"/>
        <v>85</v>
      </c>
      <c r="P1338" s="10">
        <f t="shared" si="81"/>
        <v>379.23</v>
      </c>
      <c r="Q1338" s="12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8" hidden="1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80"/>
        <v>49</v>
      </c>
      <c r="P1339" s="10">
        <f t="shared" si="81"/>
        <v>176.36</v>
      </c>
      <c r="Q1339" s="12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48" hidden="1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80"/>
        <v>3</v>
      </c>
      <c r="P1340" s="10">
        <f t="shared" si="81"/>
        <v>66.069999999999993</v>
      </c>
      <c r="Q1340" s="12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32" hidden="1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80"/>
        <v>7</v>
      </c>
      <c r="P1341" s="10">
        <f t="shared" si="81"/>
        <v>89.65</v>
      </c>
      <c r="Q1341" s="12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8" hidden="1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80"/>
        <v>0</v>
      </c>
      <c r="P1342" s="10">
        <f t="shared" si="81"/>
        <v>0</v>
      </c>
      <c r="Q1342" s="12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48" hidden="1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80"/>
        <v>70</v>
      </c>
      <c r="P1343" s="10">
        <f t="shared" si="81"/>
        <v>382.39</v>
      </c>
      <c r="Q1343" s="12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48" hidden="1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80"/>
        <v>0</v>
      </c>
      <c r="P1344" s="10">
        <f t="shared" si="81"/>
        <v>100</v>
      </c>
      <c r="Q1344" s="12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48" hidden="1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80"/>
        <v>102</v>
      </c>
      <c r="P1345" s="10">
        <f t="shared" si="81"/>
        <v>158.36000000000001</v>
      </c>
      <c r="Q1345" s="12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48" hidden="1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ref="O1346:O1409" si="84">ROUND(E1346/D1346*100,0)</f>
        <v>378</v>
      </c>
      <c r="P1346" s="10">
        <f t="shared" si="81"/>
        <v>40.76</v>
      </c>
      <c r="Q1346" s="12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8" hidden="1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si="84"/>
        <v>125</v>
      </c>
      <c r="P1347" s="10">
        <f t="shared" ref="P1347:P1410" si="85">IFERROR(ROUND(E1347/L1347,2),0)</f>
        <v>53.57</v>
      </c>
      <c r="Q1347" s="12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84"/>
        <v>147</v>
      </c>
      <c r="P1348" s="10">
        <f t="shared" si="85"/>
        <v>48.45</v>
      </c>
      <c r="Q1348" s="12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48" hidden="1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84"/>
        <v>102</v>
      </c>
      <c r="P1349" s="10">
        <f t="shared" si="85"/>
        <v>82.42</v>
      </c>
      <c r="Q1349" s="12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48" hidden="1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84"/>
        <v>102</v>
      </c>
      <c r="P1350" s="10">
        <f t="shared" si="85"/>
        <v>230.19</v>
      </c>
      <c r="Q1350" s="12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48" hidden="1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84"/>
        <v>204</v>
      </c>
      <c r="P1351" s="10">
        <f t="shared" si="85"/>
        <v>59.36</v>
      </c>
      <c r="Q1351" s="12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48" hidden="1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84"/>
        <v>104</v>
      </c>
      <c r="P1352" s="10">
        <f t="shared" si="85"/>
        <v>66.7</v>
      </c>
      <c r="Q1352" s="12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32" hidden="1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84"/>
        <v>101</v>
      </c>
      <c r="P1353" s="10">
        <f t="shared" si="85"/>
        <v>168.78</v>
      </c>
      <c r="Q1353" s="12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48" hidden="1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84"/>
        <v>136</v>
      </c>
      <c r="P1354" s="10">
        <f t="shared" si="85"/>
        <v>59.97</v>
      </c>
      <c r="Q1354" s="12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32" hidden="1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84"/>
        <v>134</v>
      </c>
      <c r="P1355" s="10">
        <f t="shared" si="85"/>
        <v>31.81</v>
      </c>
      <c r="Q1355" s="12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48" hidden="1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84"/>
        <v>130</v>
      </c>
      <c r="P1356" s="10">
        <f t="shared" si="85"/>
        <v>24.42</v>
      </c>
      <c r="Q1356" s="12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48" hidden="1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84"/>
        <v>123</v>
      </c>
      <c r="P1357" s="10">
        <f t="shared" si="85"/>
        <v>25.35</v>
      </c>
      <c r="Q1357" s="12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48" hidden="1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84"/>
        <v>183</v>
      </c>
      <c r="P1358" s="10">
        <f t="shared" si="85"/>
        <v>71.44</v>
      </c>
      <c r="Q1358" s="12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8" hidden="1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84"/>
        <v>125</v>
      </c>
      <c r="P1359" s="10">
        <f t="shared" si="85"/>
        <v>38.549999999999997</v>
      </c>
      <c r="Q1359" s="12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8" hidden="1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84"/>
        <v>112</v>
      </c>
      <c r="P1360" s="10">
        <f t="shared" si="85"/>
        <v>68.37</v>
      </c>
      <c r="Q1360" s="12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48" hidden="1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84"/>
        <v>116</v>
      </c>
      <c r="P1361" s="10">
        <f t="shared" si="85"/>
        <v>40.21</v>
      </c>
      <c r="Q1361" s="12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32" hidden="1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84"/>
        <v>173</v>
      </c>
      <c r="P1362" s="10">
        <f t="shared" si="85"/>
        <v>32.07</v>
      </c>
      <c r="Q1362" s="12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8" hidden="1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84"/>
        <v>126</v>
      </c>
      <c r="P1363" s="10">
        <f t="shared" si="85"/>
        <v>28.63</v>
      </c>
      <c r="Q1363" s="12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32" hidden="1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84"/>
        <v>109</v>
      </c>
      <c r="P1364" s="10">
        <f t="shared" si="85"/>
        <v>43.64</v>
      </c>
      <c r="Q1364" s="12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48" hidden="1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84"/>
        <v>100</v>
      </c>
      <c r="P1365" s="10">
        <f t="shared" si="85"/>
        <v>40</v>
      </c>
      <c r="Q1365" s="12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48" hidden="1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84"/>
        <v>119</v>
      </c>
      <c r="P1366" s="10">
        <f t="shared" si="85"/>
        <v>346.04</v>
      </c>
      <c r="Q1366" s="12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48" hidden="1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84"/>
        <v>100</v>
      </c>
      <c r="P1367" s="10">
        <f t="shared" si="85"/>
        <v>81.739999999999995</v>
      </c>
      <c r="Q1367" s="12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t="16" hidden="1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84"/>
        <v>126</v>
      </c>
      <c r="P1368" s="10">
        <f t="shared" si="85"/>
        <v>64.540000000000006</v>
      </c>
      <c r="Q1368" s="12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8" hidden="1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84"/>
        <v>114</v>
      </c>
      <c r="P1369" s="10">
        <f t="shared" si="85"/>
        <v>63.48</v>
      </c>
      <c r="Q1369" s="12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8" hidden="1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84"/>
        <v>111</v>
      </c>
      <c r="P1370" s="10">
        <f t="shared" si="85"/>
        <v>63.62</v>
      </c>
      <c r="Q1370" s="12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48" hidden="1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84"/>
        <v>105</v>
      </c>
      <c r="P1371" s="10">
        <f t="shared" si="85"/>
        <v>83.97</v>
      </c>
      <c r="Q1371" s="12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32" hidden="1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84"/>
        <v>104</v>
      </c>
      <c r="P1372" s="10">
        <f t="shared" si="85"/>
        <v>77.75</v>
      </c>
      <c r="Q1372" s="12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48" hidden="1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84"/>
        <v>107</v>
      </c>
      <c r="P1373" s="10">
        <f t="shared" si="85"/>
        <v>107.07</v>
      </c>
      <c r="Q1373" s="12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t="16" hidden="1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84"/>
        <v>124</v>
      </c>
      <c r="P1374" s="10">
        <f t="shared" si="85"/>
        <v>38.75</v>
      </c>
      <c r="Q1374" s="12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32" hidden="1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84"/>
        <v>105</v>
      </c>
      <c r="P1375" s="10">
        <f t="shared" si="85"/>
        <v>201.94</v>
      </c>
      <c r="Q1375" s="12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48" hidden="1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84"/>
        <v>189</v>
      </c>
      <c r="P1376" s="10">
        <f t="shared" si="85"/>
        <v>43.06</v>
      </c>
      <c r="Q1376" s="12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48" hidden="1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84"/>
        <v>171</v>
      </c>
      <c r="P1377" s="10">
        <f t="shared" si="85"/>
        <v>62.87</v>
      </c>
      <c r="Q1377" s="12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32" hidden="1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84"/>
        <v>252</v>
      </c>
      <c r="P1378" s="10">
        <f t="shared" si="85"/>
        <v>55.61</v>
      </c>
      <c r="Q1378" s="12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48" hidden="1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84"/>
        <v>116</v>
      </c>
      <c r="P1379" s="10">
        <f t="shared" si="85"/>
        <v>48.71</v>
      </c>
      <c r="Q1379" s="12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t="16" hidden="1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84"/>
        <v>203</v>
      </c>
      <c r="P1380" s="10">
        <f t="shared" si="85"/>
        <v>30.58</v>
      </c>
      <c r="Q1380" s="12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32" hidden="1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84"/>
        <v>112</v>
      </c>
      <c r="P1381" s="10">
        <f t="shared" si="85"/>
        <v>73.91</v>
      </c>
      <c r="Q1381" s="12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32" hidden="1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84"/>
        <v>424</v>
      </c>
      <c r="P1382" s="10">
        <f t="shared" si="85"/>
        <v>21.2</v>
      </c>
      <c r="Q1382" s="12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48" hidden="1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84"/>
        <v>107</v>
      </c>
      <c r="P1383" s="10">
        <f t="shared" si="85"/>
        <v>73.36</v>
      </c>
      <c r="Q1383" s="12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8" hidden="1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84"/>
        <v>104</v>
      </c>
      <c r="P1384" s="10">
        <f t="shared" si="85"/>
        <v>56.41</v>
      </c>
      <c r="Q1384" s="12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48" hidden="1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84"/>
        <v>212</v>
      </c>
      <c r="P1385" s="10">
        <f t="shared" si="85"/>
        <v>50.25</v>
      </c>
      <c r="Q1385" s="12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8" hidden="1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84"/>
        <v>124</v>
      </c>
      <c r="P1386" s="10">
        <f t="shared" si="85"/>
        <v>68.94</v>
      </c>
      <c r="Q1386" s="12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8" hidden="1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84"/>
        <v>110</v>
      </c>
      <c r="P1387" s="10">
        <f t="shared" si="85"/>
        <v>65.91</v>
      </c>
      <c r="Q1387" s="12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32" hidden="1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84"/>
        <v>219</v>
      </c>
      <c r="P1388" s="10">
        <f t="shared" si="85"/>
        <v>62.5</v>
      </c>
      <c r="Q1388" s="12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48" hidden="1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84"/>
        <v>137</v>
      </c>
      <c r="P1389" s="10">
        <f t="shared" si="85"/>
        <v>70.06</v>
      </c>
      <c r="Q1389" s="12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48" hidden="1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84"/>
        <v>135</v>
      </c>
      <c r="P1390" s="10">
        <f t="shared" si="85"/>
        <v>60.18</v>
      </c>
      <c r="Q1390" s="12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32" hidden="1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84"/>
        <v>145</v>
      </c>
      <c r="P1391" s="10">
        <f t="shared" si="85"/>
        <v>21.38</v>
      </c>
      <c r="Q1391" s="12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8" hidden="1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84"/>
        <v>109</v>
      </c>
      <c r="P1392" s="10">
        <f t="shared" si="85"/>
        <v>160.79</v>
      </c>
      <c r="Q1392" s="12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8" hidden="1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84"/>
        <v>110</v>
      </c>
      <c r="P1393" s="10">
        <f t="shared" si="85"/>
        <v>42.38</v>
      </c>
      <c r="Q1393" s="12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8" hidden="1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84"/>
        <v>114</v>
      </c>
      <c r="P1394" s="10">
        <f t="shared" si="85"/>
        <v>27.32</v>
      </c>
      <c r="Q1394" s="12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t="16" hidden="1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84"/>
        <v>102</v>
      </c>
      <c r="P1395" s="10">
        <f t="shared" si="85"/>
        <v>196.83</v>
      </c>
      <c r="Q1395" s="12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8" hidden="1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84"/>
        <v>122</v>
      </c>
      <c r="P1396" s="10">
        <f t="shared" si="85"/>
        <v>53.88</v>
      </c>
      <c r="Q1396" s="12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t="16" hidden="1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84"/>
        <v>112</v>
      </c>
      <c r="P1397" s="10">
        <f t="shared" si="85"/>
        <v>47.76</v>
      </c>
      <c r="Q1397" s="12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48" hidden="1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84"/>
        <v>107</v>
      </c>
      <c r="P1398" s="10">
        <f t="shared" si="85"/>
        <v>88.19</v>
      </c>
      <c r="Q1398" s="12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8" hidden="1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84"/>
        <v>114</v>
      </c>
      <c r="P1399" s="10">
        <f t="shared" si="85"/>
        <v>72.06</v>
      </c>
      <c r="Q1399" s="12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8" hidden="1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84"/>
        <v>110</v>
      </c>
      <c r="P1400" s="10">
        <f t="shared" si="85"/>
        <v>74.25</v>
      </c>
      <c r="Q1400" s="12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8" hidden="1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84"/>
        <v>126</v>
      </c>
      <c r="P1401" s="10">
        <f t="shared" si="85"/>
        <v>61.7</v>
      </c>
      <c r="Q1401" s="12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8" hidden="1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84"/>
        <v>167</v>
      </c>
      <c r="P1402" s="10">
        <f t="shared" si="85"/>
        <v>17.239999999999998</v>
      </c>
      <c r="Q1402" s="12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48" hidden="1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84"/>
        <v>497</v>
      </c>
      <c r="P1403" s="10">
        <f t="shared" si="85"/>
        <v>51.72</v>
      </c>
      <c r="Q1403" s="12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48" hidden="1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84"/>
        <v>109</v>
      </c>
      <c r="P1404" s="10">
        <f t="shared" si="85"/>
        <v>24.15</v>
      </c>
      <c r="Q1404" s="12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48" hidden="1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84"/>
        <v>103</v>
      </c>
      <c r="P1405" s="10">
        <f t="shared" si="85"/>
        <v>62.17</v>
      </c>
      <c r="Q1405" s="12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48" hidden="1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84"/>
        <v>2</v>
      </c>
      <c r="P1406" s="10">
        <f t="shared" si="85"/>
        <v>48.2</v>
      </c>
      <c r="Q1406" s="12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32" hidden="1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84"/>
        <v>0</v>
      </c>
      <c r="P1407" s="10">
        <f t="shared" si="85"/>
        <v>6.18</v>
      </c>
      <c r="Q1407" s="12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t="16" hidden="1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84"/>
        <v>0</v>
      </c>
      <c r="P1408" s="10">
        <f t="shared" si="85"/>
        <v>5</v>
      </c>
      <c r="Q1408" s="12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8" hidden="1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84"/>
        <v>1</v>
      </c>
      <c r="P1409" s="10">
        <f t="shared" si="85"/>
        <v>7.5</v>
      </c>
      <c r="Q1409" s="12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48" hidden="1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ref="O1410:O1473" si="88">ROUND(E1410/D1410*100,0)</f>
        <v>7</v>
      </c>
      <c r="P1410" s="10">
        <f t="shared" si="85"/>
        <v>12</v>
      </c>
      <c r="Q1410" s="12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8" hidden="1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si="88"/>
        <v>0</v>
      </c>
      <c r="P1411" s="10">
        <f t="shared" ref="P1411:P1474" si="89">IFERROR(ROUND(E1411/L1411,2),0)</f>
        <v>0</v>
      </c>
      <c r="Q1411" s="12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88"/>
        <v>0</v>
      </c>
      <c r="P1412" s="10">
        <f t="shared" si="89"/>
        <v>1</v>
      </c>
      <c r="Q1412" s="12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48" hidden="1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88"/>
        <v>0</v>
      </c>
      <c r="P1413" s="10">
        <f t="shared" si="89"/>
        <v>2.33</v>
      </c>
      <c r="Q1413" s="12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32" hidden="1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88"/>
        <v>5</v>
      </c>
      <c r="P1414" s="10">
        <f t="shared" si="89"/>
        <v>24.62</v>
      </c>
      <c r="Q1414" s="12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48" hidden="1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88"/>
        <v>5</v>
      </c>
      <c r="P1415" s="10">
        <f t="shared" si="89"/>
        <v>100</v>
      </c>
      <c r="Q1415" s="12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48" hidden="1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88"/>
        <v>0</v>
      </c>
      <c r="P1416" s="10">
        <f t="shared" si="89"/>
        <v>1</v>
      </c>
      <c r="Q1416" s="12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8" hidden="1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88"/>
        <v>18</v>
      </c>
      <c r="P1417" s="10">
        <f t="shared" si="89"/>
        <v>88.89</v>
      </c>
      <c r="Q1417" s="12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8" hidden="1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88"/>
        <v>0</v>
      </c>
      <c r="P1418" s="10">
        <f t="shared" si="89"/>
        <v>0</v>
      </c>
      <c r="Q1418" s="12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8" hidden="1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88"/>
        <v>1</v>
      </c>
      <c r="P1419" s="10">
        <f t="shared" si="89"/>
        <v>27.5</v>
      </c>
      <c r="Q1419" s="12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64" hidden="1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88"/>
        <v>0</v>
      </c>
      <c r="P1420" s="10">
        <f t="shared" si="89"/>
        <v>6</v>
      </c>
      <c r="Q1420" s="12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48" hidden="1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88"/>
        <v>7</v>
      </c>
      <c r="P1421" s="10">
        <f t="shared" si="89"/>
        <v>44.5</v>
      </c>
      <c r="Q1421" s="12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16" hidden="1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88"/>
        <v>3</v>
      </c>
      <c r="P1422" s="10">
        <f t="shared" si="89"/>
        <v>1</v>
      </c>
      <c r="Q1422" s="12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48" hidden="1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88"/>
        <v>0</v>
      </c>
      <c r="P1423" s="10">
        <f t="shared" si="89"/>
        <v>100</v>
      </c>
      <c r="Q1423" s="12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48" hidden="1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88"/>
        <v>0</v>
      </c>
      <c r="P1424" s="10">
        <f t="shared" si="89"/>
        <v>13</v>
      </c>
      <c r="Q1424" s="12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48" hidden="1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88"/>
        <v>0</v>
      </c>
      <c r="P1425" s="10">
        <f t="shared" si="89"/>
        <v>100</v>
      </c>
      <c r="Q1425" s="12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8" hidden="1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88"/>
        <v>20</v>
      </c>
      <c r="P1426" s="10">
        <f t="shared" si="89"/>
        <v>109.07</v>
      </c>
      <c r="Q1426" s="12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48" hidden="1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88"/>
        <v>0</v>
      </c>
      <c r="P1427" s="10">
        <f t="shared" si="89"/>
        <v>0</v>
      </c>
      <c r="Q1427" s="12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48" hidden="1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88"/>
        <v>0</v>
      </c>
      <c r="P1428" s="10">
        <f t="shared" si="89"/>
        <v>0</v>
      </c>
      <c r="Q1428" s="12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48" hidden="1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88"/>
        <v>8</v>
      </c>
      <c r="P1429" s="10">
        <f t="shared" si="89"/>
        <v>104.75</v>
      </c>
      <c r="Q1429" s="12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48" hidden="1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88"/>
        <v>5</v>
      </c>
      <c r="P1430" s="10">
        <f t="shared" si="89"/>
        <v>15</v>
      </c>
      <c r="Q1430" s="12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32" hidden="1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88"/>
        <v>0</v>
      </c>
      <c r="P1431" s="10">
        <f t="shared" si="89"/>
        <v>0</v>
      </c>
      <c r="Q1431" s="12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8" hidden="1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88"/>
        <v>8</v>
      </c>
      <c r="P1432" s="10">
        <f t="shared" si="89"/>
        <v>80.599999999999994</v>
      </c>
      <c r="Q1432" s="12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48" hidden="1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88"/>
        <v>32</v>
      </c>
      <c r="P1433" s="10">
        <f t="shared" si="89"/>
        <v>115.55</v>
      </c>
      <c r="Q1433" s="12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48" hidden="1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88"/>
        <v>0</v>
      </c>
      <c r="P1434" s="10">
        <f t="shared" si="89"/>
        <v>0</v>
      </c>
      <c r="Q1434" s="12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48" hidden="1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88"/>
        <v>7</v>
      </c>
      <c r="P1435" s="10">
        <f t="shared" si="89"/>
        <v>80.5</v>
      </c>
      <c r="Q1435" s="12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8" hidden="1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88"/>
        <v>10</v>
      </c>
      <c r="P1436" s="10">
        <f t="shared" si="89"/>
        <v>744.55</v>
      </c>
      <c r="Q1436" s="12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32" hidden="1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88"/>
        <v>0</v>
      </c>
      <c r="P1437" s="10">
        <f t="shared" si="89"/>
        <v>7.5</v>
      </c>
      <c r="Q1437" s="12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48" hidden="1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88"/>
        <v>1</v>
      </c>
      <c r="P1438" s="10">
        <f t="shared" si="89"/>
        <v>38.5</v>
      </c>
      <c r="Q1438" s="12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48" hidden="1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88"/>
        <v>27</v>
      </c>
      <c r="P1439" s="10">
        <f t="shared" si="89"/>
        <v>36.68</v>
      </c>
      <c r="Q1439" s="12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48" hidden="1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88"/>
        <v>3</v>
      </c>
      <c r="P1440" s="10">
        <f t="shared" si="89"/>
        <v>75</v>
      </c>
      <c r="Q1440" s="12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8" hidden="1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88"/>
        <v>7</v>
      </c>
      <c r="P1441" s="10">
        <f t="shared" si="89"/>
        <v>30</v>
      </c>
      <c r="Q1441" s="12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48" hidden="1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88"/>
        <v>0</v>
      </c>
      <c r="P1442" s="10">
        <f t="shared" si="89"/>
        <v>1</v>
      </c>
      <c r="Q1442" s="12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48" hidden="1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88"/>
        <v>1</v>
      </c>
      <c r="P1443" s="10">
        <f t="shared" si="89"/>
        <v>673.33</v>
      </c>
      <c r="Q1443" s="12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48" hidden="1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88"/>
        <v>0</v>
      </c>
      <c r="P1444" s="10">
        <f t="shared" si="89"/>
        <v>0</v>
      </c>
      <c r="Q1444" s="12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48" hidden="1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88"/>
        <v>0</v>
      </c>
      <c r="P1445" s="10">
        <f t="shared" si="89"/>
        <v>0</v>
      </c>
      <c r="Q1445" s="12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32" hidden="1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88"/>
        <v>0</v>
      </c>
      <c r="P1446" s="10">
        <f t="shared" si="89"/>
        <v>0</v>
      </c>
      <c r="Q1446" s="12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48" hidden="1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88"/>
        <v>0</v>
      </c>
      <c r="P1447" s="10">
        <f t="shared" si="89"/>
        <v>0</v>
      </c>
      <c r="Q1447" s="12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48" hidden="1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88"/>
        <v>0</v>
      </c>
      <c r="P1448" s="10">
        <f t="shared" si="89"/>
        <v>0</v>
      </c>
      <c r="Q1448" s="12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32" hidden="1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88"/>
        <v>0</v>
      </c>
      <c r="P1449" s="10">
        <f t="shared" si="89"/>
        <v>25</v>
      </c>
      <c r="Q1449" s="12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48" hidden="1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88"/>
        <v>0</v>
      </c>
      <c r="P1450" s="10">
        <f t="shared" si="89"/>
        <v>0</v>
      </c>
      <c r="Q1450" s="12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48" hidden="1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88"/>
        <v>0</v>
      </c>
      <c r="P1451" s="10">
        <f t="shared" si="89"/>
        <v>0</v>
      </c>
      <c r="Q1451" s="12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48" hidden="1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88"/>
        <v>0</v>
      </c>
      <c r="P1452" s="10">
        <f t="shared" si="89"/>
        <v>1</v>
      </c>
      <c r="Q1452" s="12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32" hidden="1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88"/>
        <v>0</v>
      </c>
      <c r="P1453" s="10">
        <f t="shared" si="89"/>
        <v>1</v>
      </c>
      <c r="Q1453" s="12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32" hidden="1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88"/>
        <v>0</v>
      </c>
      <c r="P1454" s="10">
        <f t="shared" si="89"/>
        <v>0</v>
      </c>
      <c r="Q1454" s="12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48" hidden="1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88"/>
        <v>0</v>
      </c>
      <c r="P1455" s="10">
        <f t="shared" si="89"/>
        <v>0</v>
      </c>
      <c r="Q1455" s="12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48" hidden="1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88"/>
        <v>1</v>
      </c>
      <c r="P1456" s="10">
        <f t="shared" si="89"/>
        <v>15</v>
      </c>
      <c r="Q1456" s="12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48" hidden="1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88"/>
        <v>11</v>
      </c>
      <c r="P1457" s="10">
        <f t="shared" si="89"/>
        <v>225</v>
      </c>
      <c r="Q1457" s="12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t="16" hidden="1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88"/>
        <v>3</v>
      </c>
      <c r="P1458" s="10">
        <f t="shared" si="89"/>
        <v>48.33</v>
      </c>
      <c r="Q1458" s="12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32" hidden="1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88"/>
        <v>0</v>
      </c>
      <c r="P1459" s="10">
        <f t="shared" si="89"/>
        <v>0</v>
      </c>
      <c r="Q1459" s="12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48" hidden="1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88"/>
        <v>0</v>
      </c>
      <c r="P1460" s="10">
        <f t="shared" si="89"/>
        <v>0</v>
      </c>
      <c r="Q1460" s="12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8" hidden="1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88"/>
        <v>0</v>
      </c>
      <c r="P1461" s="10">
        <f t="shared" si="89"/>
        <v>0</v>
      </c>
      <c r="Q1461" s="12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8" hidden="1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88"/>
        <v>0</v>
      </c>
      <c r="P1462" s="10">
        <f t="shared" si="89"/>
        <v>0</v>
      </c>
      <c r="Q1462" s="12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32" hidden="1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88"/>
        <v>101</v>
      </c>
      <c r="P1463" s="10">
        <f t="shared" si="89"/>
        <v>44.67</v>
      </c>
      <c r="Q1463" s="12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32" hidden="1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88"/>
        <v>109</v>
      </c>
      <c r="P1464" s="10">
        <f t="shared" si="89"/>
        <v>28.94</v>
      </c>
      <c r="Q1464" s="12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48" hidden="1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88"/>
        <v>148</v>
      </c>
      <c r="P1465" s="10">
        <f t="shared" si="89"/>
        <v>35.44</v>
      </c>
      <c r="Q1465" s="12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t="16" hidden="1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88"/>
        <v>163</v>
      </c>
      <c r="P1466" s="10">
        <f t="shared" si="89"/>
        <v>34.869999999999997</v>
      </c>
      <c r="Q1466" s="12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48" hidden="1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88"/>
        <v>456</v>
      </c>
      <c r="P1467" s="10">
        <f t="shared" si="89"/>
        <v>52.62</v>
      </c>
      <c r="Q1467" s="12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48" hidden="1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88"/>
        <v>108</v>
      </c>
      <c r="P1468" s="10">
        <f t="shared" si="89"/>
        <v>69.599999999999994</v>
      </c>
      <c r="Q1468" s="12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32" hidden="1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88"/>
        <v>115</v>
      </c>
      <c r="P1469" s="10">
        <f t="shared" si="89"/>
        <v>76.72</v>
      </c>
      <c r="Q1469" s="12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48" hidden="1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88"/>
        <v>102</v>
      </c>
      <c r="P1470" s="10">
        <f t="shared" si="89"/>
        <v>33.19</v>
      </c>
      <c r="Q1470" s="12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32" hidden="1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88"/>
        <v>108</v>
      </c>
      <c r="P1471" s="10">
        <f t="shared" si="89"/>
        <v>149.46</v>
      </c>
      <c r="Q1471" s="12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48" hidden="1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88"/>
        <v>125</v>
      </c>
      <c r="P1472" s="10">
        <f t="shared" si="89"/>
        <v>23.17</v>
      </c>
      <c r="Q1472" s="12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48" hidden="1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88"/>
        <v>104</v>
      </c>
      <c r="P1473" s="10">
        <f t="shared" si="89"/>
        <v>96.88</v>
      </c>
      <c r="Q1473" s="12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48" hidden="1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ref="O1474:O1537" si="92">ROUND(E1474/D1474*100,0)</f>
        <v>139</v>
      </c>
      <c r="P1474" s="10">
        <f t="shared" si="89"/>
        <v>103.2</v>
      </c>
      <c r="Q1474" s="12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t="16" hidden="1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si="92"/>
        <v>121</v>
      </c>
      <c r="P1475" s="10">
        <f t="shared" ref="P1475:P1538" si="93">IFERROR(ROUND(E1475/L1475,2),0)</f>
        <v>38.46</v>
      </c>
      <c r="Q1475" s="12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92"/>
        <v>112</v>
      </c>
      <c r="P1476" s="10">
        <f t="shared" si="93"/>
        <v>44.32</v>
      </c>
      <c r="Q1476" s="12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8" hidden="1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92"/>
        <v>189</v>
      </c>
      <c r="P1477" s="10">
        <f t="shared" si="93"/>
        <v>64.17</v>
      </c>
      <c r="Q1477" s="12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32" hidden="1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92"/>
        <v>662</v>
      </c>
      <c r="P1478" s="10">
        <f t="shared" si="93"/>
        <v>43.33</v>
      </c>
      <c r="Q1478" s="12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48" hidden="1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92"/>
        <v>111</v>
      </c>
      <c r="P1479" s="10">
        <f t="shared" si="93"/>
        <v>90.5</v>
      </c>
      <c r="Q1479" s="12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48" hidden="1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92"/>
        <v>1182</v>
      </c>
      <c r="P1480" s="10">
        <f t="shared" si="93"/>
        <v>29.19</v>
      </c>
      <c r="Q1480" s="12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48" hidden="1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92"/>
        <v>137</v>
      </c>
      <c r="P1481" s="10">
        <f t="shared" si="93"/>
        <v>30.96</v>
      </c>
      <c r="Q1481" s="12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48" hidden="1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92"/>
        <v>117</v>
      </c>
      <c r="P1482" s="10">
        <f t="shared" si="93"/>
        <v>92.16</v>
      </c>
      <c r="Q1482" s="12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48" hidden="1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92"/>
        <v>2</v>
      </c>
      <c r="P1483" s="10">
        <f t="shared" si="93"/>
        <v>17.5</v>
      </c>
      <c r="Q1483" s="12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8" hidden="1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92"/>
        <v>0</v>
      </c>
      <c r="P1484" s="10">
        <f t="shared" si="93"/>
        <v>5</v>
      </c>
      <c r="Q1484" s="12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48" hidden="1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92"/>
        <v>1</v>
      </c>
      <c r="P1485" s="10">
        <f t="shared" si="93"/>
        <v>25</v>
      </c>
      <c r="Q1485" s="12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t="16" hidden="1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92"/>
        <v>0</v>
      </c>
      <c r="P1486" s="10">
        <f t="shared" si="93"/>
        <v>0</v>
      </c>
      <c r="Q1486" s="12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48" hidden="1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92"/>
        <v>2</v>
      </c>
      <c r="P1487" s="10">
        <f t="shared" si="93"/>
        <v>50</v>
      </c>
      <c r="Q1487" s="12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48" hidden="1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92"/>
        <v>0</v>
      </c>
      <c r="P1488" s="10">
        <f t="shared" si="93"/>
        <v>16</v>
      </c>
      <c r="Q1488" s="12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8" hidden="1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92"/>
        <v>0</v>
      </c>
      <c r="P1489" s="10">
        <f t="shared" si="93"/>
        <v>0</v>
      </c>
      <c r="Q1489" s="12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8" hidden="1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92"/>
        <v>2</v>
      </c>
      <c r="P1490" s="10">
        <f t="shared" si="93"/>
        <v>60</v>
      </c>
      <c r="Q1490" s="12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8" hidden="1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92"/>
        <v>0</v>
      </c>
      <c r="P1491" s="10">
        <f t="shared" si="93"/>
        <v>0</v>
      </c>
      <c r="Q1491" s="12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8" hidden="1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92"/>
        <v>31</v>
      </c>
      <c r="P1492" s="10">
        <f t="shared" si="93"/>
        <v>47.11</v>
      </c>
      <c r="Q1492" s="12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32" hidden="1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92"/>
        <v>8</v>
      </c>
      <c r="P1493" s="10">
        <f t="shared" si="93"/>
        <v>100</v>
      </c>
      <c r="Q1493" s="12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48" hidden="1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92"/>
        <v>1</v>
      </c>
      <c r="P1494" s="10">
        <f t="shared" si="93"/>
        <v>15</v>
      </c>
      <c r="Q1494" s="12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32" hidden="1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92"/>
        <v>0</v>
      </c>
      <c r="P1495" s="10">
        <f t="shared" si="93"/>
        <v>0</v>
      </c>
      <c r="Q1495" s="12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48" hidden="1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92"/>
        <v>9</v>
      </c>
      <c r="P1496" s="10">
        <f t="shared" si="93"/>
        <v>40.450000000000003</v>
      </c>
      <c r="Q1496" s="12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32" hidden="1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92"/>
        <v>0</v>
      </c>
      <c r="P1497" s="10">
        <f t="shared" si="93"/>
        <v>0</v>
      </c>
      <c r="Q1497" s="12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8" hidden="1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92"/>
        <v>0</v>
      </c>
      <c r="P1498" s="10">
        <f t="shared" si="93"/>
        <v>0</v>
      </c>
      <c r="Q1498" s="12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48" hidden="1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92"/>
        <v>0</v>
      </c>
      <c r="P1499" s="10">
        <f t="shared" si="93"/>
        <v>1</v>
      </c>
      <c r="Q1499" s="12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48" hidden="1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92"/>
        <v>2</v>
      </c>
      <c r="P1500" s="10">
        <f t="shared" si="93"/>
        <v>19</v>
      </c>
      <c r="Q1500" s="12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48" hidden="1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92"/>
        <v>0</v>
      </c>
      <c r="P1501" s="10">
        <f t="shared" si="93"/>
        <v>5</v>
      </c>
      <c r="Q1501" s="12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48" hidden="1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92"/>
        <v>25</v>
      </c>
      <c r="P1502" s="10">
        <f t="shared" si="93"/>
        <v>46.73</v>
      </c>
      <c r="Q1502" s="12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32" hidden="1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92"/>
        <v>166</v>
      </c>
      <c r="P1503" s="10">
        <f t="shared" si="93"/>
        <v>97.73</v>
      </c>
      <c r="Q1503" s="12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48" hidden="1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92"/>
        <v>101</v>
      </c>
      <c r="P1504" s="10">
        <f t="shared" si="93"/>
        <v>67.84</v>
      </c>
      <c r="Q1504" s="12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48" hidden="1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92"/>
        <v>108</v>
      </c>
      <c r="P1505" s="10">
        <f t="shared" si="93"/>
        <v>56.98</v>
      </c>
      <c r="Q1505" s="12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32" hidden="1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92"/>
        <v>278</v>
      </c>
      <c r="P1506" s="10">
        <f t="shared" si="93"/>
        <v>67.16</v>
      </c>
      <c r="Q1506" s="12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48" hidden="1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92"/>
        <v>104</v>
      </c>
      <c r="P1507" s="10">
        <f t="shared" si="93"/>
        <v>48.04</v>
      </c>
      <c r="Q1507" s="12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8" hidden="1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92"/>
        <v>111</v>
      </c>
      <c r="P1508" s="10">
        <f t="shared" si="93"/>
        <v>38.86</v>
      </c>
      <c r="Q1508" s="12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48" hidden="1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92"/>
        <v>215</v>
      </c>
      <c r="P1509" s="10">
        <f t="shared" si="93"/>
        <v>78.180000000000007</v>
      </c>
      <c r="Q1509" s="12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8" hidden="1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92"/>
        <v>111</v>
      </c>
      <c r="P1510" s="10">
        <f t="shared" si="93"/>
        <v>97.11</v>
      </c>
      <c r="Q1510" s="12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48" hidden="1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92"/>
        <v>124</v>
      </c>
      <c r="P1511" s="10">
        <f t="shared" si="93"/>
        <v>110.39</v>
      </c>
      <c r="Q1511" s="12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48" hidden="1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92"/>
        <v>101</v>
      </c>
      <c r="P1512" s="10">
        <f t="shared" si="93"/>
        <v>39.92</v>
      </c>
      <c r="Q1512" s="12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48" hidden="1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92"/>
        <v>112</v>
      </c>
      <c r="P1513" s="10">
        <f t="shared" si="93"/>
        <v>75.98</v>
      </c>
      <c r="Q1513" s="12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48" hidden="1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92"/>
        <v>559</v>
      </c>
      <c r="P1514" s="10">
        <f t="shared" si="93"/>
        <v>58.38</v>
      </c>
      <c r="Q1514" s="12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8" hidden="1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92"/>
        <v>150</v>
      </c>
      <c r="P1515" s="10">
        <f t="shared" si="93"/>
        <v>55.82</v>
      </c>
      <c r="Q1515" s="12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8" hidden="1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92"/>
        <v>106</v>
      </c>
      <c r="P1516" s="10">
        <f t="shared" si="93"/>
        <v>151.24</v>
      </c>
      <c r="Q1516" s="12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48" hidden="1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92"/>
        <v>157</v>
      </c>
      <c r="P1517" s="10">
        <f t="shared" si="93"/>
        <v>849.67</v>
      </c>
      <c r="Q1517" s="12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8" hidden="1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92"/>
        <v>109</v>
      </c>
      <c r="P1518" s="10">
        <f t="shared" si="93"/>
        <v>159.24</v>
      </c>
      <c r="Q1518" s="12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48" hidden="1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92"/>
        <v>162</v>
      </c>
      <c r="P1519" s="10">
        <f t="shared" si="93"/>
        <v>39.51</v>
      </c>
      <c r="Q1519" s="12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32" hidden="1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92"/>
        <v>205</v>
      </c>
      <c r="P1520" s="10">
        <f t="shared" si="93"/>
        <v>130.53</v>
      </c>
      <c r="Q1520" s="12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48" hidden="1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92"/>
        <v>103</v>
      </c>
      <c r="P1521" s="10">
        <f t="shared" si="93"/>
        <v>64.16</v>
      </c>
      <c r="Q1521" s="12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32" hidden="1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92"/>
        <v>103</v>
      </c>
      <c r="P1522" s="10">
        <f t="shared" si="93"/>
        <v>111.53</v>
      </c>
      <c r="Q1522" s="12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8" hidden="1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92"/>
        <v>107</v>
      </c>
      <c r="P1523" s="10">
        <f t="shared" si="93"/>
        <v>170.45</v>
      </c>
      <c r="Q1523" s="12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48" hidden="1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92"/>
        <v>139</v>
      </c>
      <c r="P1524" s="10">
        <f t="shared" si="93"/>
        <v>133.74</v>
      </c>
      <c r="Q1524" s="12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48" hidden="1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92"/>
        <v>125</v>
      </c>
      <c r="P1525" s="10">
        <f t="shared" si="93"/>
        <v>95.83</v>
      </c>
      <c r="Q1525" s="12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8" hidden="1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92"/>
        <v>207</v>
      </c>
      <c r="P1526" s="10">
        <f t="shared" si="93"/>
        <v>221.79</v>
      </c>
      <c r="Q1526" s="12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48" hidden="1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92"/>
        <v>174</v>
      </c>
      <c r="P1527" s="10">
        <f t="shared" si="93"/>
        <v>32.32</v>
      </c>
      <c r="Q1527" s="12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48" hidden="1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92"/>
        <v>120</v>
      </c>
      <c r="P1528" s="10">
        <f t="shared" si="93"/>
        <v>98.84</v>
      </c>
      <c r="Q1528" s="12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32" hidden="1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92"/>
        <v>110</v>
      </c>
      <c r="P1529" s="10">
        <f t="shared" si="93"/>
        <v>55.22</v>
      </c>
      <c r="Q1529" s="12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32" hidden="1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92"/>
        <v>282</v>
      </c>
      <c r="P1530" s="10">
        <f t="shared" si="93"/>
        <v>52.79</v>
      </c>
      <c r="Q1530" s="12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32" hidden="1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92"/>
        <v>101</v>
      </c>
      <c r="P1531" s="10">
        <f t="shared" si="93"/>
        <v>135.66999999999999</v>
      </c>
      <c r="Q1531" s="12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48" hidden="1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92"/>
        <v>135</v>
      </c>
      <c r="P1532" s="10">
        <f t="shared" si="93"/>
        <v>53.99</v>
      </c>
      <c r="Q1532" s="12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48" hidden="1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92"/>
        <v>176</v>
      </c>
      <c r="P1533" s="10">
        <f t="shared" si="93"/>
        <v>56.64</v>
      </c>
      <c r="Q1533" s="12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48" hidden="1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92"/>
        <v>484</v>
      </c>
      <c r="P1534" s="10">
        <f t="shared" si="93"/>
        <v>82.32</v>
      </c>
      <c r="Q1534" s="12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32" hidden="1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92"/>
        <v>145</v>
      </c>
      <c r="P1535" s="10">
        <f t="shared" si="93"/>
        <v>88.26</v>
      </c>
      <c r="Q1535" s="12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48" hidden="1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92"/>
        <v>418</v>
      </c>
      <c r="P1536" s="10">
        <f t="shared" si="93"/>
        <v>84.91</v>
      </c>
      <c r="Q1536" s="12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48" hidden="1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92"/>
        <v>132</v>
      </c>
      <c r="P1537" s="10">
        <f t="shared" si="93"/>
        <v>48.15</v>
      </c>
      <c r="Q1537" s="12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48" hidden="1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ref="O1538:O1601" si="96">ROUND(E1538/D1538*100,0)</f>
        <v>250</v>
      </c>
      <c r="P1538" s="10">
        <f t="shared" si="93"/>
        <v>66.02</v>
      </c>
      <c r="Q1538" s="12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8" hidden="1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si="96"/>
        <v>180</v>
      </c>
      <c r="P1539" s="10">
        <f t="shared" ref="P1539:P1602" si="97">IFERROR(ROUND(E1539/L1539,2),0)</f>
        <v>96.38</v>
      </c>
      <c r="Q1539" s="12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96"/>
        <v>103</v>
      </c>
      <c r="P1540" s="10">
        <f t="shared" si="97"/>
        <v>156.16999999999999</v>
      </c>
      <c r="Q1540" s="12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48" hidden="1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96"/>
        <v>136</v>
      </c>
      <c r="P1541" s="10">
        <f t="shared" si="97"/>
        <v>95.76</v>
      </c>
      <c r="Q1541" s="12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48" hidden="1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96"/>
        <v>118</v>
      </c>
      <c r="P1542" s="10">
        <f t="shared" si="97"/>
        <v>180.41</v>
      </c>
      <c r="Q1542" s="12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8" hidden="1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96"/>
        <v>0</v>
      </c>
      <c r="P1543" s="10">
        <f t="shared" si="97"/>
        <v>3</v>
      </c>
      <c r="Q1543" s="12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48" hidden="1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96"/>
        <v>4</v>
      </c>
      <c r="P1544" s="10">
        <f t="shared" si="97"/>
        <v>20</v>
      </c>
      <c r="Q1544" s="12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8" hidden="1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96"/>
        <v>0</v>
      </c>
      <c r="P1545" s="10">
        <f t="shared" si="97"/>
        <v>10</v>
      </c>
      <c r="Q1545" s="12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8" hidden="1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96"/>
        <v>0</v>
      </c>
      <c r="P1546" s="10">
        <f t="shared" si="97"/>
        <v>0</v>
      </c>
      <c r="Q1546" s="12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8" hidden="1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96"/>
        <v>0</v>
      </c>
      <c r="P1547" s="10">
        <f t="shared" si="97"/>
        <v>1</v>
      </c>
      <c r="Q1547" s="12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48" hidden="1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96"/>
        <v>29</v>
      </c>
      <c r="P1548" s="10">
        <f t="shared" si="97"/>
        <v>26.27</v>
      </c>
      <c r="Q1548" s="12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8" hidden="1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96"/>
        <v>0</v>
      </c>
      <c r="P1549" s="10">
        <f t="shared" si="97"/>
        <v>0</v>
      </c>
      <c r="Q1549" s="12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32" hidden="1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96"/>
        <v>9</v>
      </c>
      <c r="P1550" s="10">
        <f t="shared" si="97"/>
        <v>60</v>
      </c>
      <c r="Q1550" s="12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8" hidden="1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96"/>
        <v>34</v>
      </c>
      <c r="P1551" s="10">
        <f t="shared" si="97"/>
        <v>28.33</v>
      </c>
      <c r="Q1551" s="12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48" hidden="1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96"/>
        <v>13</v>
      </c>
      <c r="P1552" s="10">
        <f t="shared" si="97"/>
        <v>14.43</v>
      </c>
      <c r="Q1552" s="12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48" hidden="1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96"/>
        <v>0</v>
      </c>
      <c r="P1553" s="10">
        <f t="shared" si="97"/>
        <v>0</v>
      </c>
      <c r="Q1553" s="12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48" hidden="1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96"/>
        <v>49</v>
      </c>
      <c r="P1554" s="10">
        <f t="shared" si="97"/>
        <v>132.19</v>
      </c>
      <c r="Q1554" s="12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8" hidden="1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96"/>
        <v>0</v>
      </c>
      <c r="P1555" s="10">
        <f t="shared" si="97"/>
        <v>0</v>
      </c>
      <c r="Q1555" s="12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48" hidden="1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96"/>
        <v>0</v>
      </c>
      <c r="P1556" s="10">
        <f t="shared" si="97"/>
        <v>0</v>
      </c>
      <c r="Q1556" s="12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8" hidden="1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96"/>
        <v>0</v>
      </c>
      <c r="P1557" s="10">
        <f t="shared" si="97"/>
        <v>0</v>
      </c>
      <c r="Q1557" s="12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8" hidden="1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96"/>
        <v>45</v>
      </c>
      <c r="P1558" s="10">
        <f t="shared" si="97"/>
        <v>56.42</v>
      </c>
      <c r="Q1558" s="12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8" hidden="1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96"/>
        <v>4</v>
      </c>
      <c r="P1559" s="10">
        <f t="shared" si="97"/>
        <v>100</v>
      </c>
      <c r="Q1559" s="12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32" hidden="1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96"/>
        <v>5</v>
      </c>
      <c r="P1560" s="10">
        <f t="shared" si="97"/>
        <v>11.67</v>
      </c>
      <c r="Q1560" s="12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32" hidden="1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96"/>
        <v>0</v>
      </c>
      <c r="P1561" s="10">
        <f t="shared" si="97"/>
        <v>50</v>
      </c>
      <c r="Q1561" s="12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48" hidden="1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96"/>
        <v>4</v>
      </c>
      <c r="P1562" s="10">
        <f t="shared" si="97"/>
        <v>23.5</v>
      </c>
      <c r="Q1562" s="12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48" hidden="1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96"/>
        <v>1</v>
      </c>
      <c r="P1563" s="10">
        <f t="shared" si="97"/>
        <v>67</v>
      </c>
      <c r="Q1563" s="12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48" hidden="1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96"/>
        <v>0</v>
      </c>
      <c r="P1564" s="10">
        <f t="shared" si="97"/>
        <v>0</v>
      </c>
      <c r="Q1564" s="12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8" hidden="1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96"/>
        <v>1</v>
      </c>
      <c r="P1565" s="10">
        <f t="shared" si="97"/>
        <v>42.5</v>
      </c>
      <c r="Q1565" s="12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48" hidden="1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96"/>
        <v>0</v>
      </c>
      <c r="P1566" s="10">
        <f t="shared" si="97"/>
        <v>10</v>
      </c>
      <c r="Q1566" s="12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48" hidden="1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96"/>
        <v>3</v>
      </c>
      <c r="P1567" s="10">
        <f t="shared" si="97"/>
        <v>100</v>
      </c>
      <c r="Q1567" s="12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8" hidden="1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96"/>
        <v>21</v>
      </c>
      <c r="P1568" s="10">
        <f t="shared" si="97"/>
        <v>108.05</v>
      </c>
      <c r="Q1568" s="12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48" hidden="1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96"/>
        <v>4</v>
      </c>
      <c r="P1569" s="10">
        <f t="shared" si="97"/>
        <v>26.92</v>
      </c>
      <c r="Q1569" s="12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8" hidden="1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96"/>
        <v>14</v>
      </c>
      <c r="P1570" s="10">
        <f t="shared" si="97"/>
        <v>155</v>
      </c>
      <c r="Q1570" s="12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t="16" hidden="1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96"/>
        <v>0</v>
      </c>
      <c r="P1571" s="10">
        <f t="shared" si="97"/>
        <v>0</v>
      </c>
      <c r="Q1571" s="12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32" hidden="1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96"/>
        <v>41</v>
      </c>
      <c r="P1572" s="10">
        <f t="shared" si="97"/>
        <v>47.77</v>
      </c>
      <c r="Q1572" s="12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48" hidden="1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96"/>
        <v>1</v>
      </c>
      <c r="P1573" s="10">
        <f t="shared" si="97"/>
        <v>20</v>
      </c>
      <c r="Q1573" s="12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48" hidden="1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96"/>
        <v>5</v>
      </c>
      <c r="P1574" s="10">
        <f t="shared" si="97"/>
        <v>41.67</v>
      </c>
      <c r="Q1574" s="12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48" hidden="1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96"/>
        <v>2</v>
      </c>
      <c r="P1575" s="10">
        <f t="shared" si="97"/>
        <v>74.33</v>
      </c>
      <c r="Q1575" s="12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48" hidden="1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96"/>
        <v>5</v>
      </c>
      <c r="P1576" s="10">
        <f t="shared" si="97"/>
        <v>84.33</v>
      </c>
      <c r="Q1576" s="12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48" hidden="1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96"/>
        <v>23</v>
      </c>
      <c r="P1577" s="10">
        <f t="shared" si="97"/>
        <v>65.459999999999994</v>
      </c>
      <c r="Q1577" s="12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32" hidden="1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96"/>
        <v>13</v>
      </c>
      <c r="P1578" s="10">
        <f t="shared" si="97"/>
        <v>65</v>
      </c>
      <c r="Q1578" s="12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48" hidden="1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96"/>
        <v>1</v>
      </c>
      <c r="P1579" s="10">
        <f t="shared" si="97"/>
        <v>27.5</v>
      </c>
      <c r="Q1579" s="12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64" hidden="1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96"/>
        <v>11</v>
      </c>
      <c r="P1580" s="10">
        <f t="shared" si="97"/>
        <v>51.25</v>
      </c>
      <c r="Q1580" s="12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32" hidden="1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96"/>
        <v>1</v>
      </c>
      <c r="P1581" s="10">
        <f t="shared" si="97"/>
        <v>14</v>
      </c>
      <c r="Q1581" s="12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8" hidden="1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96"/>
        <v>0</v>
      </c>
      <c r="P1582" s="10">
        <f t="shared" si="97"/>
        <v>0</v>
      </c>
      <c r="Q1582" s="12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48" hidden="1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96"/>
        <v>1</v>
      </c>
      <c r="P1583" s="10">
        <f t="shared" si="97"/>
        <v>5</v>
      </c>
      <c r="Q1583" s="12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32" hidden="1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96"/>
        <v>9</v>
      </c>
      <c r="P1584" s="10">
        <f t="shared" si="97"/>
        <v>31</v>
      </c>
      <c r="Q1584" s="12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48" hidden="1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96"/>
        <v>0</v>
      </c>
      <c r="P1585" s="10">
        <f t="shared" si="97"/>
        <v>15</v>
      </c>
      <c r="Q1585" s="12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48" hidden="1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96"/>
        <v>0</v>
      </c>
      <c r="P1586" s="10">
        <f t="shared" si="97"/>
        <v>0</v>
      </c>
      <c r="Q1586" s="12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48" hidden="1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96"/>
        <v>79</v>
      </c>
      <c r="P1587" s="10">
        <f t="shared" si="97"/>
        <v>131.66999999999999</v>
      </c>
      <c r="Q1587" s="12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32" hidden="1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96"/>
        <v>0</v>
      </c>
      <c r="P1588" s="10">
        <f t="shared" si="97"/>
        <v>0</v>
      </c>
      <c r="Q1588" s="12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48" hidden="1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96"/>
        <v>0</v>
      </c>
      <c r="P1589" s="10">
        <f t="shared" si="97"/>
        <v>1</v>
      </c>
      <c r="Q1589" s="12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32" hidden="1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96"/>
        <v>0</v>
      </c>
      <c r="P1590" s="10">
        <f t="shared" si="97"/>
        <v>0</v>
      </c>
      <c r="Q1590" s="12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8" hidden="1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96"/>
        <v>0</v>
      </c>
      <c r="P1591" s="10">
        <f t="shared" si="97"/>
        <v>0</v>
      </c>
      <c r="Q1591" s="12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t="16" hidden="1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96"/>
        <v>2</v>
      </c>
      <c r="P1592" s="10">
        <f t="shared" si="97"/>
        <v>510</v>
      </c>
      <c r="Q1592" s="12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48" hidden="1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96"/>
        <v>29</v>
      </c>
      <c r="P1593" s="10">
        <f t="shared" si="97"/>
        <v>44.48</v>
      </c>
      <c r="Q1593" s="12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32" hidden="1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96"/>
        <v>0</v>
      </c>
      <c r="P1594" s="10">
        <f t="shared" si="97"/>
        <v>0</v>
      </c>
      <c r="Q1594" s="12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32" hidden="1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96"/>
        <v>0</v>
      </c>
      <c r="P1595" s="10">
        <f t="shared" si="97"/>
        <v>1</v>
      </c>
      <c r="Q1595" s="12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32" hidden="1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96"/>
        <v>21</v>
      </c>
      <c r="P1596" s="10">
        <f t="shared" si="97"/>
        <v>20.5</v>
      </c>
      <c r="Q1596" s="12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8" hidden="1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96"/>
        <v>0</v>
      </c>
      <c r="P1597" s="10">
        <f t="shared" si="97"/>
        <v>40</v>
      </c>
      <c r="Q1597" s="12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32" hidden="1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96"/>
        <v>2</v>
      </c>
      <c r="P1598" s="10">
        <f t="shared" si="97"/>
        <v>25</v>
      </c>
      <c r="Q1598" s="12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8" hidden="1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96"/>
        <v>0</v>
      </c>
      <c r="P1599" s="10">
        <f t="shared" si="97"/>
        <v>0</v>
      </c>
      <c r="Q1599" s="12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48" hidden="1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96"/>
        <v>0</v>
      </c>
      <c r="P1600" s="10">
        <f t="shared" si="97"/>
        <v>1</v>
      </c>
      <c r="Q1600" s="12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8" hidden="1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96"/>
        <v>0</v>
      </c>
      <c r="P1601" s="10">
        <f t="shared" si="97"/>
        <v>0</v>
      </c>
      <c r="Q1601" s="12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48" hidden="1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ref="O1602:O1665" si="100">ROUND(E1602/D1602*100,0)</f>
        <v>7</v>
      </c>
      <c r="P1602" s="10">
        <f t="shared" si="97"/>
        <v>40.78</v>
      </c>
      <c r="Q1602" s="12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8" hidden="1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si="100"/>
        <v>108</v>
      </c>
      <c r="P1603" s="10">
        <f t="shared" ref="P1603:P1666" si="101">IFERROR(ROUND(E1603/L1603,2),0)</f>
        <v>48.33</v>
      </c>
      <c r="Q1603" s="12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00"/>
        <v>100</v>
      </c>
      <c r="P1604" s="10">
        <f t="shared" si="101"/>
        <v>46.95</v>
      </c>
      <c r="Q1604" s="12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32" hidden="1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00"/>
        <v>100</v>
      </c>
      <c r="P1605" s="10">
        <f t="shared" si="101"/>
        <v>66.69</v>
      </c>
      <c r="Q1605" s="12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48" hidden="1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00"/>
        <v>122</v>
      </c>
      <c r="P1606" s="10">
        <f t="shared" si="101"/>
        <v>48.84</v>
      </c>
      <c r="Q1606" s="12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48" hidden="1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00"/>
        <v>101</v>
      </c>
      <c r="P1607" s="10">
        <f t="shared" si="101"/>
        <v>137.31</v>
      </c>
      <c r="Q1607" s="12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48" hidden="1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00"/>
        <v>101</v>
      </c>
      <c r="P1608" s="10">
        <f t="shared" si="101"/>
        <v>87.83</v>
      </c>
      <c r="Q1608" s="12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8" hidden="1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00"/>
        <v>145</v>
      </c>
      <c r="P1609" s="10">
        <f t="shared" si="101"/>
        <v>70.790000000000006</v>
      </c>
      <c r="Q1609" s="12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32" hidden="1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00"/>
        <v>101</v>
      </c>
      <c r="P1610" s="10">
        <f t="shared" si="101"/>
        <v>52.83</v>
      </c>
      <c r="Q1610" s="12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8" hidden="1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00"/>
        <v>118</v>
      </c>
      <c r="P1611" s="10">
        <f t="shared" si="101"/>
        <v>443.75</v>
      </c>
      <c r="Q1611" s="12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32" hidden="1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00"/>
        <v>272</v>
      </c>
      <c r="P1612" s="10">
        <f t="shared" si="101"/>
        <v>48.54</v>
      </c>
      <c r="Q1612" s="12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t="16" hidden="1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00"/>
        <v>125</v>
      </c>
      <c r="P1613" s="10">
        <f t="shared" si="101"/>
        <v>37.07</v>
      </c>
      <c r="Q1613" s="12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32" hidden="1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00"/>
        <v>110</v>
      </c>
      <c r="P1614" s="10">
        <f t="shared" si="101"/>
        <v>50</v>
      </c>
      <c r="Q1614" s="12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48" hidden="1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00"/>
        <v>102</v>
      </c>
      <c r="P1615" s="10">
        <f t="shared" si="101"/>
        <v>39.04</v>
      </c>
      <c r="Q1615" s="12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48" hidden="1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00"/>
        <v>103</v>
      </c>
      <c r="P1616" s="10">
        <f t="shared" si="101"/>
        <v>66.69</v>
      </c>
      <c r="Q1616" s="12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8" hidden="1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00"/>
        <v>114</v>
      </c>
      <c r="P1617" s="10">
        <f t="shared" si="101"/>
        <v>67.13</v>
      </c>
      <c r="Q1617" s="12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8" hidden="1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00"/>
        <v>104</v>
      </c>
      <c r="P1618" s="10">
        <f t="shared" si="101"/>
        <v>66.37</v>
      </c>
      <c r="Q1618" s="12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32" hidden="1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00"/>
        <v>146</v>
      </c>
      <c r="P1619" s="10">
        <f t="shared" si="101"/>
        <v>64.62</v>
      </c>
      <c r="Q1619" s="12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32" hidden="1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00"/>
        <v>105</v>
      </c>
      <c r="P1620" s="10">
        <f t="shared" si="101"/>
        <v>58.37</v>
      </c>
      <c r="Q1620" s="12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48" hidden="1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00"/>
        <v>133</v>
      </c>
      <c r="P1621" s="10">
        <f t="shared" si="101"/>
        <v>86.96</v>
      </c>
      <c r="Q1621" s="12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32" hidden="1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00"/>
        <v>113</v>
      </c>
      <c r="P1622" s="10">
        <f t="shared" si="101"/>
        <v>66.47</v>
      </c>
      <c r="Q1622" s="12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8" hidden="1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00"/>
        <v>121</v>
      </c>
      <c r="P1623" s="10">
        <f t="shared" si="101"/>
        <v>163.78</v>
      </c>
      <c r="Q1623" s="12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8" hidden="1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00"/>
        <v>102</v>
      </c>
      <c r="P1624" s="10">
        <f t="shared" si="101"/>
        <v>107.98</v>
      </c>
      <c r="Q1624" s="12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48" hidden="1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00"/>
        <v>101</v>
      </c>
      <c r="P1625" s="10">
        <f t="shared" si="101"/>
        <v>42.11</v>
      </c>
      <c r="Q1625" s="12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32" hidden="1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00"/>
        <v>118</v>
      </c>
      <c r="P1626" s="10">
        <f t="shared" si="101"/>
        <v>47.2</v>
      </c>
      <c r="Q1626" s="12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48" hidden="1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00"/>
        <v>155</v>
      </c>
      <c r="P1627" s="10">
        <f t="shared" si="101"/>
        <v>112.02</v>
      </c>
      <c r="Q1627" s="12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8" hidden="1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00"/>
        <v>101</v>
      </c>
      <c r="P1628" s="10">
        <f t="shared" si="101"/>
        <v>74.95</v>
      </c>
      <c r="Q1628" s="12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48" hidden="1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00"/>
        <v>117</v>
      </c>
      <c r="P1629" s="10">
        <f t="shared" si="101"/>
        <v>61.58</v>
      </c>
      <c r="Q1629" s="12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32" hidden="1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00"/>
        <v>101</v>
      </c>
      <c r="P1630" s="10">
        <f t="shared" si="101"/>
        <v>45.88</v>
      </c>
      <c r="Q1630" s="12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32" hidden="1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00"/>
        <v>104</v>
      </c>
      <c r="P1631" s="10">
        <f t="shared" si="101"/>
        <v>75.849999999999994</v>
      </c>
      <c r="Q1631" s="12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48" hidden="1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00"/>
        <v>265</v>
      </c>
      <c r="P1632" s="10">
        <f t="shared" si="101"/>
        <v>84.21</v>
      </c>
      <c r="Q1632" s="12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48" hidden="1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00"/>
        <v>156</v>
      </c>
      <c r="P1633" s="10">
        <f t="shared" si="101"/>
        <v>117.23</v>
      </c>
      <c r="Q1633" s="12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48" hidden="1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00"/>
        <v>102</v>
      </c>
      <c r="P1634" s="10">
        <f t="shared" si="101"/>
        <v>86.49</v>
      </c>
      <c r="Q1634" s="12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48" hidden="1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00"/>
        <v>100</v>
      </c>
      <c r="P1635" s="10">
        <f t="shared" si="101"/>
        <v>172.41</v>
      </c>
      <c r="Q1635" s="12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32" hidden="1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00"/>
        <v>101</v>
      </c>
      <c r="P1636" s="10">
        <f t="shared" si="101"/>
        <v>62.81</v>
      </c>
      <c r="Q1636" s="12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48" hidden="1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00"/>
        <v>125</v>
      </c>
      <c r="P1637" s="10">
        <f t="shared" si="101"/>
        <v>67.73</v>
      </c>
      <c r="Q1637" s="12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8" hidden="1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00"/>
        <v>104</v>
      </c>
      <c r="P1638" s="10">
        <f t="shared" si="101"/>
        <v>53.56</v>
      </c>
      <c r="Q1638" s="12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8" hidden="1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00"/>
        <v>104</v>
      </c>
      <c r="P1639" s="10">
        <f t="shared" si="101"/>
        <v>34.6</v>
      </c>
      <c r="Q1639" s="12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32" hidden="1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00"/>
        <v>105</v>
      </c>
      <c r="P1640" s="10">
        <f t="shared" si="101"/>
        <v>38.89</v>
      </c>
      <c r="Q1640" s="12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48" hidden="1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00"/>
        <v>100</v>
      </c>
      <c r="P1641" s="10">
        <f t="shared" si="101"/>
        <v>94.74</v>
      </c>
      <c r="Q1641" s="12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48" hidden="1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00"/>
        <v>170</v>
      </c>
      <c r="P1642" s="10">
        <f t="shared" si="101"/>
        <v>39.97</v>
      </c>
      <c r="Q1642" s="12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32" hidden="1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00"/>
        <v>101</v>
      </c>
      <c r="P1643" s="10">
        <f t="shared" si="101"/>
        <v>97.5</v>
      </c>
      <c r="Q1643" s="12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8" hidden="1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00"/>
        <v>100</v>
      </c>
      <c r="P1644" s="10">
        <f t="shared" si="101"/>
        <v>42.86</v>
      </c>
      <c r="Q1644" s="12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32" hidden="1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00"/>
        <v>125</v>
      </c>
      <c r="P1645" s="10">
        <f t="shared" si="101"/>
        <v>168.51</v>
      </c>
      <c r="Q1645" s="12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48" hidden="1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00"/>
        <v>110</v>
      </c>
      <c r="P1646" s="10">
        <f t="shared" si="101"/>
        <v>85.55</v>
      </c>
      <c r="Q1646" s="12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8" hidden="1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00"/>
        <v>111</v>
      </c>
      <c r="P1647" s="10">
        <f t="shared" si="101"/>
        <v>554</v>
      </c>
      <c r="Q1647" s="12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48" hidden="1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00"/>
        <v>110</v>
      </c>
      <c r="P1648" s="10">
        <f t="shared" si="101"/>
        <v>26.55</v>
      </c>
      <c r="Q1648" s="12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8" hidden="1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00"/>
        <v>105</v>
      </c>
      <c r="P1649" s="10">
        <f t="shared" si="101"/>
        <v>113.83</v>
      </c>
      <c r="Q1649" s="12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8" hidden="1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00"/>
        <v>125</v>
      </c>
      <c r="P1650" s="10">
        <f t="shared" si="101"/>
        <v>32.01</v>
      </c>
      <c r="Q1650" s="12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48" hidden="1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00"/>
        <v>101</v>
      </c>
      <c r="P1651" s="10">
        <f t="shared" si="101"/>
        <v>47.19</v>
      </c>
      <c r="Q1651" s="12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32" hidden="1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00"/>
        <v>142</v>
      </c>
      <c r="P1652" s="10">
        <f t="shared" si="101"/>
        <v>88.47</v>
      </c>
      <c r="Q1652" s="12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48" hidden="1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00"/>
        <v>101</v>
      </c>
      <c r="P1653" s="10">
        <f t="shared" si="101"/>
        <v>100.75</v>
      </c>
      <c r="Q1653" s="12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48" hidden="1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00"/>
        <v>101</v>
      </c>
      <c r="P1654" s="10">
        <f t="shared" si="101"/>
        <v>64.709999999999994</v>
      </c>
      <c r="Q1654" s="12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8" hidden="1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00"/>
        <v>174</v>
      </c>
      <c r="P1655" s="10">
        <f t="shared" si="101"/>
        <v>51.85</v>
      </c>
      <c r="Q1655" s="12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48" hidden="1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00"/>
        <v>120</v>
      </c>
      <c r="P1656" s="10">
        <f t="shared" si="101"/>
        <v>38.79</v>
      </c>
      <c r="Q1656" s="12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32" hidden="1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00"/>
        <v>143</v>
      </c>
      <c r="P1657" s="10">
        <f t="shared" si="101"/>
        <v>44.65</v>
      </c>
      <c r="Q1657" s="12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64" hidden="1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00"/>
        <v>100</v>
      </c>
      <c r="P1658" s="10">
        <f t="shared" si="101"/>
        <v>156.77000000000001</v>
      </c>
      <c r="Q1658" s="12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48" hidden="1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00"/>
        <v>105</v>
      </c>
      <c r="P1659" s="10">
        <f t="shared" si="101"/>
        <v>118.7</v>
      </c>
      <c r="Q1659" s="12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48" hidden="1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00"/>
        <v>132</v>
      </c>
      <c r="P1660" s="10">
        <f t="shared" si="101"/>
        <v>74.150000000000006</v>
      </c>
      <c r="Q1660" s="12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48" hidden="1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00"/>
        <v>113</v>
      </c>
      <c r="P1661" s="10">
        <f t="shared" si="101"/>
        <v>12.53</v>
      </c>
      <c r="Q1661" s="12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48" hidden="1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00"/>
        <v>1254</v>
      </c>
      <c r="P1662" s="10">
        <f t="shared" si="101"/>
        <v>27.86</v>
      </c>
      <c r="Q1662" s="12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64" hidden="1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00"/>
        <v>103</v>
      </c>
      <c r="P1663" s="10">
        <f t="shared" si="101"/>
        <v>80.180000000000007</v>
      </c>
      <c r="Q1663" s="12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48" hidden="1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00"/>
        <v>103</v>
      </c>
      <c r="P1664" s="10">
        <f t="shared" si="101"/>
        <v>132.44</v>
      </c>
      <c r="Q1664" s="12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32" hidden="1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00"/>
        <v>108</v>
      </c>
      <c r="P1665" s="10">
        <f t="shared" si="101"/>
        <v>33.75</v>
      </c>
      <c r="Q1665" s="12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8" hidden="1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ref="O1666:O1729" si="104">ROUND(E1666/D1666*100,0)</f>
        <v>122</v>
      </c>
      <c r="P1666" s="10">
        <f t="shared" si="101"/>
        <v>34.380000000000003</v>
      </c>
      <c r="Q1666" s="12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48" hidden="1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si="104"/>
        <v>119</v>
      </c>
      <c r="P1667" s="10">
        <f t="shared" ref="P1667:P1730" si="105">IFERROR(ROUND(E1667/L1667,2),0)</f>
        <v>44.96</v>
      </c>
      <c r="Q1667" s="12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04"/>
        <v>161</v>
      </c>
      <c r="P1668" s="10">
        <f t="shared" si="105"/>
        <v>41.04</v>
      </c>
      <c r="Q1668" s="12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8" hidden="1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04"/>
        <v>127</v>
      </c>
      <c r="P1669" s="10">
        <f t="shared" si="105"/>
        <v>52.6</v>
      </c>
      <c r="Q1669" s="12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48" hidden="1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04"/>
        <v>103</v>
      </c>
      <c r="P1670" s="10">
        <f t="shared" si="105"/>
        <v>70.78</v>
      </c>
      <c r="Q1670" s="12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48" hidden="1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04"/>
        <v>140</v>
      </c>
      <c r="P1671" s="10">
        <f t="shared" si="105"/>
        <v>53.75</v>
      </c>
      <c r="Q1671" s="12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64" hidden="1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04"/>
        <v>103</v>
      </c>
      <c r="P1672" s="10">
        <f t="shared" si="105"/>
        <v>44.61</v>
      </c>
      <c r="Q1672" s="12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32" hidden="1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04"/>
        <v>101</v>
      </c>
      <c r="P1673" s="10">
        <f t="shared" si="105"/>
        <v>26.15</v>
      </c>
      <c r="Q1673" s="12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32" hidden="1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04"/>
        <v>113</v>
      </c>
      <c r="P1674" s="10">
        <f t="shared" si="105"/>
        <v>39.18</v>
      </c>
      <c r="Q1674" s="12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8" hidden="1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04"/>
        <v>128</v>
      </c>
      <c r="P1675" s="10">
        <f t="shared" si="105"/>
        <v>45.59</v>
      </c>
      <c r="Q1675" s="12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48" hidden="1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04"/>
        <v>202</v>
      </c>
      <c r="P1676" s="10">
        <f t="shared" si="105"/>
        <v>89.25</v>
      </c>
      <c r="Q1676" s="12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32" hidden="1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04"/>
        <v>137</v>
      </c>
      <c r="P1677" s="10">
        <f t="shared" si="105"/>
        <v>40.42</v>
      </c>
      <c r="Q1677" s="12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32" hidden="1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04"/>
        <v>115</v>
      </c>
      <c r="P1678" s="10">
        <f t="shared" si="105"/>
        <v>82.38</v>
      </c>
      <c r="Q1678" s="12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8" hidden="1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04"/>
        <v>112</v>
      </c>
      <c r="P1679" s="10">
        <f t="shared" si="105"/>
        <v>159.52000000000001</v>
      </c>
      <c r="Q1679" s="12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32" hidden="1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04"/>
        <v>118</v>
      </c>
      <c r="P1680" s="10">
        <f t="shared" si="105"/>
        <v>36.24</v>
      </c>
      <c r="Q1680" s="12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64" hidden="1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04"/>
        <v>175</v>
      </c>
      <c r="P1681" s="10">
        <f t="shared" si="105"/>
        <v>62.5</v>
      </c>
      <c r="Q1681" s="12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32" hidden="1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04"/>
        <v>118</v>
      </c>
      <c r="P1682" s="10">
        <f t="shared" si="105"/>
        <v>47</v>
      </c>
      <c r="Q1682" s="12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48" hidden="1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04"/>
        <v>101</v>
      </c>
      <c r="P1683" s="10">
        <f t="shared" si="105"/>
        <v>74.58</v>
      </c>
      <c r="Q1683" s="12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32" hidden="1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04"/>
        <v>0</v>
      </c>
      <c r="P1684" s="10">
        <f t="shared" si="105"/>
        <v>0</v>
      </c>
      <c r="Q1684" s="12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8" hidden="1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04"/>
        <v>22</v>
      </c>
      <c r="P1685" s="10">
        <f t="shared" si="105"/>
        <v>76</v>
      </c>
      <c r="Q1685" s="12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32" hidden="1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04"/>
        <v>109</v>
      </c>
      <c r="P1686" s="10">
        <f t="shared" si="105"/>
        <v>86.44</v>
      </c>
      <c r="Q1686" s="12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48" hidden="1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04"/>
        <v>103</v>
      </c>
      <c r="P1687" s="10">
        <f t="shared" si="105"/>
        <v>24</v>
      </c>
      <c r="Q1687" s="12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48" hidden="1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04"/>
        <v>0</v>
      </c>
      <c r="P1688" s="10">
        <f t="shared" si="105"/>
        <v>18</v>
      </c>
      <c r="Q1688" s="12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48" hidden="1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04"/>
        <v>31</v>
      </c>
      <c r="P1689" s="10">
        <f t="shared" si="105"/>
        <v>80.13</v>
      </c>
      <c r="Q1689" s="12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64" hidden="1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04"/>
        <v>44</v>
      </c>
      <c r="P1690" s="10">
        <f t="shared" si="105"/>
        <v>253.14</v>
      </c>
      <c r="Q1690" s="12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16" hidden="1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04"/>
        <v>100</v>
      </c>
      <c r="P1691" s="10">
        <f t="shared" si="105"/>
        <v>171.43</v>
      </c>
      <c r="Q1691" s="12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8" hidden="1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04"/>
        <v>25</v>
      </c>
      <c r="P1692" s="10">
        <f t="shared" si="105"/>
        <v>57.73</v>
      </c>
      <c r="Q1692" s="12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48" hidden="1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04"/>
        <v>33</v>
      </c>
      <c r="P1693" s="10">
        <f t="shared" si="105"/>
        <v>264.26</v>
      </c>
      <c r="Q1693" s="12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8" hidden="1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04"/>
        <v>48</v>
      </c>
      <c r="P1694" s="10">
        <f t="shared" si="105"/>
        <v>159.33000000000001</v>
      </c>
      <c r="Q1694" s="12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48" hidden="1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04"/>
        <v>9</v>
      </c>
      <c r="P1695" s="10">
        <f t="shared" si="105"/>
        <v>35</v>
      </c>
      <c r="Q1695" s="12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48" hidden="1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04"/>
        <v>0</v>
      </c>
      <c r="P1696" s="10">
        <f t="shared" si="105"/>
        <v>5</v>
      </c>
      <c r="Q1696" s="12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48" hidden="1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04"/>
        <v>12</v>
      </c>
      <c r="P1697" s="10">
        <f t="shared" si="105"/>
        <v>61.09</v>
      </c>
      <c r="Q1697" s="12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48" hidden="1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04"/>
        <v>0</v>
      </c>
      <c r="P1698" s="10">
        <f t="shared" si="105"/>
        <v>0</v>
      </c>
      <c r="Q1698" s="12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8" hidden="1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04"/>
        <v>20</v>
      </c>
      <c r="P1699" s="10">
        <f t="shared" si="105"/>
        <v>114.82</v>
      </c>
      <c r="Q1699" s="12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80" hidden="1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04"/>
        <v>0</v>
      </c>
      <c r="P1700" s="10">
        <f t="shared" si="105"/>
        <v>0</v>
      </c>
      <c r="Q1700" s="12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48" hidden="1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04"/>
        <v>4</v>
      </c>
      <c r="P1701" s="10">
        <f t="shared" si="105"/>
        <v>54</v>
      </c>
      <c r="Q1701" s="12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48" hidden="1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04"/>
        <v>26</v>
      </c>
      <c r="P1702" s="10">
        <f t="shared" si="105"/>
        <v>65.97</v>
      </c>
      <c r="Q1702" s="12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48" hidden="1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04"/>
        <v>0</v>
      </c>
      <c r="P1703" s="10">
        <f t="shared" si="105"/>
        <v>5</v>
      </c>
      <c r="Q1703" s="12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16" hidden="1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04"/>
        <v>0</v>
      </c>
      <c r="P1704" s="10">
        <f t="shared" si="105"/>
        <v>1</v>
      </c>
      <c r="Q1704" s="12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48" hidden="1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04"/>
        <v>1</v>
      </c>
      <c r="P1705" s="10">
        <f t="shared" si="105"/>
        <v>25.5</v>
      </c>
      <c r="Q1705" s="12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32" hidden="1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04"/>
        <v>65</v>
      </c>
      <c r="P1706" s="10">
        <f t="shared" si="105"/>
        <v>118.36</v>
      </c>
      <c r="Q1706" s="12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8" hidden="1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04"/>
        <v>0</v>
      </c>
      <c r="P1707" s="10">
        <f t="shared" si="105"/>
        <v>0</v>
      </c>
      <c r="Q1707" s="12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8" hidden="1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04"/>
        <v>0</v>
      </c>
      <c r="P1708" s="10">
        <f t="shared" si="105"/>
        <v>0</v>
      </c>
      <c r="Q1708" s="12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48" hidden="1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04"/>
        <v>10</v>
      </c>
      <c r="P1709" s="10">
        <f t="shared" si="105"/>
        <v>54.11</v>
      </c>
      <c r="Q1709" s="12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48" hidden="1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04"/>
        <v>0</v>
      </c>
      <c r="P1710" s="10">
        <f t="shared" si="105"/>
        <v>0</v>
      </c>
      <c r="Q1710" s="12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8" hidden="1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04"/>
        <v>5</v>
      </c>
      <c r="P1711" s="10">
        <f t="shared" si="105"/>
        <v>21.25</v>
      </c>
      <c r="Q1711" s="12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32" hidden="1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04"/>
        <v>1</v>
      </c>
      <c r="P1712" s="10">
        <f t="shared" si="105"/>
        <v>34</v>
      </c>
      <c r="Q1712" s="12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48" hidden="1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04"/>
        <v>11</v>
      </c>
      <c r="P1713" s="10">
        <f t="shared" si="105"/>
        <v>525</v>
      </c>
      <c r="Q1713" s="12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48" hidden="1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04"/>
        <v>0</v>
      </c>
      <c r="P1714" s="10">
        <f t="shared" si="105"/>
        <v>0</v>
      </c>
      <c r="Q1714" s="12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48" hidden="1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04"/>
        <v>2</v>
      </c>
      <c r="P1715" s="10">
        <f t="shared" si="105"/>
        <v>50</v>
      </c>
      <c r="Q1715" s="12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48" hidden="1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04"/>
        <v>8</v>
      </c>
      <c r="P1716" s="10">
        <f t="shared" si="105"/>
        <v>115.71</v>
      </c>
      <c r="Q1716" s="12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8" hidden="1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04"/>
        <v>0</v>
      </c>
      <c r="P1717" s="10">
        <f t="shared" si="105"/>
        <v>5.5</v>
      </c>
      <c r="Q1717" s="12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48" hidden="1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04"/>
        <v>8</v>
      </c>
      <c r="P1718" s="10">
        <f t="shared" si="105"/>
        <v>50</v>
      </c>
      <c r="Q1718" s="12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8" hidden="1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04"/>
        <v>43</v>
      </c>
      <c r="P1719" s="10">
        <f t="shared" si="105"/>
        <v>34.020000000000003</v>
      </c>
      <c r="Q1719" s="12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t="16" hidden="1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04"/>
        <v>0</v>
      </c>
      <c r="P1720" s="10">
        <f t="shared" si="105"/>
        <v>37.5</v>
      </c>
      <c r="Q1720" s="12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48" hidden="1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04"/>
        <v>1</v>
      </c>
      <c r="P1721" s="10">
        <f t="shared" si="105"/>
        <v>11.67</v>
      </c>
      <c r="Q1721" s="12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48" hidden="1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04"/>
        <v>6</v>
      </c>
      <c r="P1722" s="10">
        <f t="shared" si="105"/>
        <v>28.13</v>
      </c>
      <c r="Q1722" s="12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8" hidden="1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04"/>
        <v>0</v>
      </c>
      <c r="P1723" s="10">
        <f t="shared" si="105"/>
        <v>0</v>
      </c>
      <c r="Q1723" s="12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8" hidden="1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04"/>
        <v>0</v>
      </c>
      <c r="P1724" s="10">
        <f t="shared" si="105"/>
        <v>1</v>
      </c>
      <c r="Q1724" s="12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48" hidden="1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04"/>
        <v>7</v>
      </c>
      <c r="P1725" s="10">
        <f t="shared" si="105"/>
        <v>216.67</v>
      </c>
      <c r="Q1725" s="12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48" hidden="1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04"/>
        <v>1</v>
      </c>
      <c r="P1726" s="10">
        <f t="shared" si="105"/>
        <v>8.75</v>
      </c>
      <c r="Q1726" s="12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48" hidden="1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04"/>
        <v>10</v>
      </c>
      <c r="P1727" s="10">
        <f t="shared" si="105"/>
        <v>62.22</v>
      </c>
      <c r="Q1727" s="12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32" hidden="1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04"/>
        <v>34</v>
      </c>
      <c r="P1728" s="10">
        <f t="shared" si="105"/>
        <v>137.25</v>
      </c>
      <c r="Q1728" s="12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48" hidden="1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04"/>
        <v>0</v>
      </c>
      <c r="P1729" s="10">
        <f t="shared" si="105"/>
        <v>1</v>
      </c>
      <c r="Q1729" s="12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8" hidden="1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ref="O1730:O1793" si="108">ROUND(E1730/D1730*100,0)</f>
        <v>68</v>
      </c>
      <c r="P1730" s="10">
        <f t="shared" si="105"/>
        <v>122.14</v>
      </c>
      <c r="Q1730" s="12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48" hidden="1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si="108"/>
        <v>0</v>
      </c>
      <c r="P1731" s="10">
        <f t="shared" ref="P1731:P1794" si="109">IFERROR(ROUND(E1731/L1731,2),0)</f>
        <v>0</v>
      </c>
      <c r="Q1731" s="12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08"/>
        <v>0</v>
      </c>
      <c r="P1732" s="10">
        <f t="shared" si="109"/>
        <v>0</v>
      </c>
      <c r="Q1732" s="12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32" hidden="1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08"/>
        <v>0</v>
      </c>
      <c r="P1733" s="10">
        <f t="shared" si="109"/>
        <v>0</v>
      </c>
      <c r="Q1733" s="12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48" hidden="1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08"/>
        <v>0</v>
      </c>
      <c r="P1734" s="10">
        <f t="shared" si="109"/>
        <v>0</v>
      </c>
      <c r="Q1734" s="12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48" hidden="1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08"/>
        <v>0</v>
      </c>
      <c r="P1735" s="10">
        <f t="shared" si="109"/>
        <v>0</v>
      </c>
      <c r="Q1735" s="12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8" hidden="1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08"/>
        <v>0</v>
      </c>
      <c r="P1736" s="10">
        <f t="shared" si="109"/>
        <v>1</v>
      </c>
      <c r="Q1736" s="12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8" hidden="1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08"/>
        <v>11</v>
      </c>
      <c r="P1737" s="10">
        <f t="shared" si="109"/>
        <v>55</v>
      </c>
      <c r="Q1737" s="12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32" hidden="1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08"/>
        <v>1</v>
      </c>
      <c r="P1738" s="10">
        <f t="shared" si="109"/>
        <v>22</v>
      </c>
      <c r="Q1738" s="12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48" hidden="1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08"/>
        <v>21</v>
      </c>
      <c r="P1739" s="10">
        <f t="shared" si="109"/>
        <v>56.67</v>
      </c>
      <c r="Q1739" s="12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32" hidden="1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08"/>
        <v>0</v>
      </c>
      <c r="P1740" s="10">
        <f t="shared" si="109"/>
        <v>20</v>
      </c>
      <c r="Q1740" s="12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8" hidden="1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08"/>
        <v>0</v>
      </c>
      <c r="P1741" s="10">
        <f t="shared" si="109"/>
        <v>1</v>
      </c>
      <c r="Q1741" s="12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8" hidden="1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08"/>
        <v>0</v>
      </c>
      <c r="P1742" s="10">
        <f t="shared" si="109"/>
        <v>0</v>
      </c>
      <c r="Q1742" s="12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32" hidden="1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08"/>
        <v>111</v>
      </c>
      <c r="P1743" s="10">
        <f t="shared" si="109"/>
        <v>25.58</v>
      </c>
      <c r="Q1743" s="12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48" hidden="1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08"/>
        <v>109</v>
      </c>
      <c r="P1744" s="10">
        <f t="shared" si="109"/>
        <v>63.97</v>
      </c>
      <c r="Q1744" s="12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8" hidden="1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08"/>
        <v>100</v>
      </c>
      <c r="P1745" s="10">
        <f t="shared" si="109"/>
        <v>89.93</v>
      </c>
      <c r="Q1745" s="12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48" hidden="1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08"/>
        <v>118</v>
      </c>
      <c r="P1746" s="10">
        <f t="shared" si="109"/>
        <v>93.07</v>
      </c>
      <c r="Q1746" s="12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48" hidden="1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08"/>
        <v>114</v>
      </c>
      <c r="P1747" s="10">
        <f t="shared" si="109"/>
        <v>89.67</v>
      </c>
      <c r="Q1747" s="12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48" hidden="1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08"/>
        <v>148</v>
      </c>
      <c r="P1748" s="10">
        <f t="shared" si="109"/>
        <v>207.62</v>
      </c>
      <c r="Q1748" s="12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48" hidden="1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08"/>
        <v>105</v>
      </c>
      <c r="P1749" s="10">
        <f t="shared" si="109"/>
        <v>59.41</v>
      </c>
      <c r="Q1749" s="12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32" hidden="1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08"/>
        <v>130</v>
      </c>
      <c r="P1750" s="10">
        <f t="shared" si="109"/>
        <v>358.97</v>
      </c>
      <c r="Q1750" s="12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32" hidden="1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08"/>
        <v>123</v>
      </c>
      <c r="P1751" s="10">
        <f t="shared" si="109"/>
        <v>94.74</v>
      </c>
      <c r="Q1751" s="12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48" hidden="1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08"/>
        <v>202</v>
      </c>
      <c r="P1752" s="10">
        <f t="shared" si="109"/>
        <v>80.650000000000006</v>
      </c>
      <c r="Q1752" s="12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32" hidden="1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08"/>
        <v>103</v>
      </c>
      <c r="P1753" s="10">
        <f t="shared" si="109"/>
        <v>168.69</v>
      </c>
      <c r="Q1753" s="12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32" hidden="1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08"/>
        <v>260</v>
      </c>
      <c r="P1754" s="10">
        <f t="shared" si="109"/>
        <v>34.69</v>
      </c>
      <c r="Q1754" s="12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8" hidden="1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08"/>
        <v>108</v>
      </c>
      <c r="P1755" s="10">
        <f t="shared" si="109"/>
        <v>462.86</v>
      </c>
      <c r="Q1755" s="12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48" hidden="1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08"/>
        <v>111</v>
      </c>
      <c r="P1756" s="10">
        <f t="shared" si="109"/>
        <v>104.39</v>
      </c>
      <c r="Q1756" s="12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48" hidden="1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08"/>
        <v>120</v>
      </c>
      <c r="P1757" s="10">
        <f t="shared" si="109"/>
        <v>7.5</v>
      </c>
      <c r="Q1757" s="12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8" hidden="1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08"/>
        <v>103</v>
      </c>
      <c r="P1758" s="10">
        <f t="shared" si="109"/>
        <v>47.13</v>
      </c>
      <c r="Q1758" s="12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32" hidden="1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08"/>
        <v>116</v>
      </c>
      <c r="P1759" s="10">
        <f t="shared" si="109"/>
        <v>414.29</v>
      </c>
      <c r="Q1759" s="12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48" hidden="1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08"/>
        <v>115</v>
      </c>
      <c r="P1760" s="10">
        <f t="shared" si="109"/>
        <v>42.48</v>
      </c>
      <c r="Q1760" s="12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32" hidden="1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08"/>
        <v>107</v>
      </c>
      <c r="P1761" s="10">
        <f t="shared" si="109"/>
        <v>108.78</v>
      </c>
      <c r="Q1761" s="12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48" hidden="1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08"/>
        <v>165</v>
      </c>
      <c r="P1762" s="10">
        <f t="shared" si="109"/>
        <v>81.099999999999994</v>
      </c>
      <c r="Q1762" s="12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32" hidden="1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08"/>
        <v>155</v>
      </c>
      <c r="P1763" s="10">
        <f t="shared" si="109"/>
        <v>51.67</v>
      </c>
      <c r="Q1763" s="12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16" hidden="1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08"/>
        <v>885</v>
      </c>
      <c r="P1764" s="10">
        <f t="shared" si="109"/>
        <v>35.4</v>
      </c>
      <c r="Q1764" s="12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48" hidden="1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08"/>
        <v>102</v>
      </c>
      <c r="P1765" s="10">
        <f t="shared" si="109"/>
        <v>103.64</v>
      </c>
      <c r="Q1765" s="12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48" hidden="1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08"/>
        <v>20</v>
      </c>
      <c r="P1766" s="10">
        <f t="shared" si="109"/>
        <v>55.28</v>
      </c>
      <c r="Q1766" s="12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48" hidden="1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08"/>
        <v>59</v>
      </c>
      <c r="P1767" s="10">
        <f t="shared" si="109"/>
        <v>72.17</v>
      </c>
      <c r="Q1767" s="12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32" hidden="1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08"/>
        <v>0</v>
      </c>
      <c r="P1768" s="10">
        <f t="shared" si="109"/>
        <v>0</v>
      </c>
      <c r="Q1768" s="12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32" hidden="1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08"/>
        <v>46</v>
      </c>
      <c r="P1769" s="10">
        <f t="shared" si="109"/>
        <v>58.62</v>
      </c>
      <c r="Q1769" s="12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8" hidden="1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08"/>
        <v>4</v>
      </c>
      <c r="P1770" s="10">
        <f t="shared" si="109"/>
        <v>12.47</v>
      </c>
      <c r="Q1770" s="12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8" hidden="1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08"/>
        <v>3</v>
      </c>
      <c r="P1771" s="10">
        <f t="shared" si="109"/>
        <v>49.14</v>
      </c>
      <c r="Q1771" s="12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48" hidden="1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08"/>
        <v>57</v>
      </c>
      <c r="P1772" s="10">
        <f t="shared" si="109"/>
        <v>150.5</v>
      </c>
      <c r="Q1772" s="12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48" hidden="1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08"/>
        <v>21</v>
      </c>
      <c r="P1773" s="10">
        <f t="shared" si="109"/>
        <v>35.799999999999997</v>
      </c>
      <c r="Q1773" s="12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32" hidden="1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08"/>
        <v>16</v>
      </c>
      <c r="P1774" s="10">
        <f t="shared" si="109"/>
        <v>45.16</v>
      </c>
      <c r="Q1774" s="12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48" hidden="1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08"/>
        <v>6</v>
      </c>
      <c r="P1775" s="10">
        <f t="shared" si="109"/>
        <v>98.79</v>
      </c>
      <c r="Q1775" s="12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48" hidden="1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08"/>
        <v>46</v>
      </c>
      <c r="P1776" s="10">
        <f t="shared" si="109"/>
        <v>88.31</v>
      </c>
      <c r="Q1776" s="12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8" hidden="1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08"/>
        <v>65</v>
      </c>
      <c r="P1777" s="10">
        <f t="shared" si="109"/>
        <v>170.63</v>
      </c>
      <c r="Q1777" s="12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8" hidden="1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08"/>
        <v>7</v>
      </c>
      <c r="P1778" s="10">
        <f t="shared" si="109"/>
        <v>83.75</v>
      </c>
      <c r="Q1778" s="12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48" hidden="1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08"/>
        <v>14</v>
      </c>
      <c r="P1779" s="10">
        <f t="shared" si="109"/>
        <v>65.099999999999994</v>
      </c>
      <c r="Q1779" s="12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8" hidden="1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08"/>
        <v>2</v>
      </c>
      <c r="P1780" s="10">
        <f t="shared" si="109"/>
        <v>66.33</v>
      </c>
      <c r="Q1780" s="12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48" hidden="1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08"/>
        <v>36</v>
      </c>
      <c r="P1781" s="10">
        <f t="shared" si="109"/>
        <v>104.89</v>
      </c>
      <c r="Q1781" s="12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48" hidden="1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08"/>
        <v>40</v>
      </c>
      <c r="P1782" s="10">
        <f t="shared" si="109"/>
        <v>78.44</v>
      </c>
      <c r="Q1782" s="12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48" hidden="1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08"/>
        <v>26</v>
      </c>
      <c r="P1783" s="10">
        <f t="shared" si="109"/>
        <v>59.04</v>
      </c>
      <c r="Q1783" s="12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48" hidden="1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08"/>
        <v>15</v>
      </c>
      <c r="P1784" s="10">
        <f t="shared" si="109"/>
        <v>71.34</v>
      </c>
      <c r="Q1784" s="12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48" hidden="1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08"/>
        <v>24</v>
      </c>
      <c r="P1785" s="10">
        <f t="shared" si="109"/>
        <v>51.23</v>
      </c>
      <c r="Q1785" s="12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48" hidden="1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08"/>
        <v>40</v>
      </c>
      <c r="P1786" s="10">
        <f t="shared" si="109"/>
        <v>60.24</v>
      </c>
      <c r="Q1786" s="12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8" hidden="1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08"/>
        <v>20</v>
      </c>
      <c r="P1787" s="10">
        <f t="shared" si="109"/>
        <v>44.94</v>
      </c>
      <c r="Q1787" s="12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48" hidden="1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08"/>
        <v>48</v>
      </c>
      <c r="P1788" s="10">
        <f t="shared" si="109"/>
        <v>31.21</v>
      </c>
      <c r="Q1788" s="12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8" hidden="1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08"/>
        <v>15</v>
      </c>
      <c r="P1789" s="10">
        <f t="shared" si="109"/>
        <v>63.88</v>
      </c>
      <c r="Q1789" s="12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8" hidden="1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08"/>
        <v>1</v>
      </c>
      <c r="P1790" s="10">
        <f t="shared" si="109"/>
        <v>19</v>
      </c>
      <c r="Q1790" s="12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8" hidden="1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08"/>
        <v>1</v>
      </c>
      <c r="P1791" s="10">
        <f t="shared" si="109"/>
        <v>10</v>
      </c>
      <c r="Q1791" s="12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8" hidden="1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08"/>
        <v>5</v>
      </c>
      <c r="P1792" s="10">
        <f t="shared" si="109"/>
        <v>109.07</v>
      </c>
      <c r="Q1792" s="12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32" hidden="1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08"/>
        <v>4</v>
      </c>
      <c r="P1793" s="10">
        <f t="shared" si="109"/>
        <v>26.75</v>
      </c>
      <c r="Q1793" s="12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32" hidden="1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ref="O1794:O1857" si="112">ROUND(E1794/D1794*100,0)</f>
        <v>61</v>
      </c>
      <c r="P1794" s="10">
        <f t="shared" si="109"/>
        <v>109.94</v>
      </c>
      <c r="Q1794" s="12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8" hidden="1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si="112"/>
        <v>1</v>
      </c>
      <c r="P1795" s="10">
        <f t="shared" ref="P1795:P1858" si="113">IFERROR(ROUND(E1795/L1795,2),0)</f>
        <v>20</v>
      </c>
      <c r="Q1795" s="12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12"/>
        <v>11</v>
      </c>
      <c r="P1796" s="10">
        <f t="shared" si="113"/>
        <v>55.39</v>
      </c>
      <c r="Q1796" s="12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8" hidden="1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12"/>
        <v>39</v>
      </c>
      <c r="P1797" s="10">
        <f t="shared" si="113"/>
        <v>133.9</v>
      </c>
      <c r="Q1797" s="12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48" hidden="1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12"/>
        <v>22</v>
      </c>
      <c r="P1798" s="10">
        <f t="shared" si="113"/>
        <v>48.72</v>
      </c>
      <c r="Q1798" s="12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8" hidden="1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12"/>
        <v>68</v>
      </c>
      <c r="P1799" s="10">
        <f t="shared" si="113"/>
        <v>48.25</v>
      </c>
      <c r="Q1799" s="12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8" hidden="1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12"/>
        <v>14</v>
      </c>
      <c r="P1800" s="10">
        <f t="shared" si="113"/>
        <v>58.97</v>
      </c>
      <c r="Q1800" s="12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32" hidden="1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12"/>
        <v>2</v>
      </c>
      <c r="P1801" s="10">
        <f t="shared" si="113"/>
        <v>11.64</v>
      </c>
      <c r="Q1801" s="12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48" hidden="1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12"/>
        <v>20</v>
      </c>
      <c r="P1802" s="10">
        <f t="shared" si="113"/>
        <v>83.72</v>
      </c>
      <c r="Q1802" s="12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48" hidden="1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12"/>
        <v>14</v>
      </c>
      <c r="P1803" s="10">
        <f t="shared" si="113"/>
        <v>63.65</v>
      </c>
      <c r="Q1803" s="12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32" hidden="1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12"/>
        <v>48</v>
      </c>
      <c r="P1804" s="10">
        <f t="shared" si="113"/>
        <v>94.28</v>
      </c>
      <c r="Q1804" s="12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8" hidden="1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12"/>
        <v>31</v>
      </c>
      <c r="P1805" s="10">
        <f t="shared" si="113"/>
        <v>71.87</v>
      </c>
      <c r="Q1805" s="12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8" hidden="1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12"/>
        <v>35</v>
      </c>
      <c r="P1806" s="10">
        <f t="shared" si="113"/>
        <v>104.85</v>
      </c>
      <c r="Q1806" s="12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48" hidden="1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12"/>
        <v>36</v>
      </c>
      <c r="P1807" s="10">
        <f t="shared" si="113"/>
        <v>67.14</v>
      </c>
      <c r="Q1807" s="12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48" hidden="1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12"/>
        <v>3</v>
      </c>
      <c r="P1808" s="10">
        <f t="shared" si="113"/>
        <v>73.88</v>
      </c>
      <c r="Q1808" s="12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32" hidden="1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12"/>
        <v>11</v>
      </c>
      <c r="P1809" s="10">
        <f t="shared" si="113"/>
        <v>69.13</v>
      </c>
      <c r="Q1809" s="12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48" hidden="1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12"/>
        <v>41</v>
      </c>
      <c r="P1810" s="10">
        <f t="shared" si="113"/>
        <v>120.77</v>
      </c>
      <c r="Q1810" s="12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8" hidden="1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12"/>
        <v>11</v>
      </c>
      <c r="P1811" s="10">
        <f t="shared" si="113"/>
        <v>42.22</v>
      </c>
      <c r="Q1811" s="12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8" hidden="1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12"/>
        <v>3</v>
      </c>
      <c r="P1812" s="10">
        <f t="shared" si="113"/>
        <v>7.5</v>
      </c>
      <c r="Q1812" s="12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32" hidden="1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12"/>
        <v>0</v>
      </c>
      <c r="P1813" s="10">
        <f t="shared" si="113"/>
        <v>1.54</v>
      </c>
      <c r="Q1813" s="12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48" hidden="1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12"/>
        <v>13</v>
      </c>
      <c r="P1814" s="10">
        <f t="shared" si="113"/>
        <v>37.61</v>
      </c>
      <c r="Q1814" s="12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8" hidden="1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12"/>
        <v>0</v>
      </c>
      <c r="P1815" s="10">
        <f t="shared" si="113"/>
        <v>0</v>
      </c>
      <c r="Q1815" s="12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8" hidden="1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12"/>
        <v>49</v>
      </c>
      <c r="P1816" s="10">
        <f t="shared" si="113"/>
        <v>42.16</v>
      </c>
      <c r="Q1816" s="12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48" hidden="1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12"/>
        <v>0</v>
      </c>
      <c r="P1817" s="10">
        <f t="shared" si="113"/>
        <v>0</v>
      </c>
      <c r="Q1817" s="12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8" hidden="1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12"/>
        <v>2</v>
      </c>
      <c r="P1818" s="10">
        <f t="shared" si="113"/>
        <v>84.83</v>
      </c>
      <c r="Q1818" s="12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32" hidden="1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12"/>
        <v>52</v>
      </c>
      <c r="P1819" s="10">
        <f t="shared" si="113"/>
        <v>94.19</v>
      </c>
      <c r="Q1819" s="12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32" hidden="1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12"/>
        <v>0</v>
      </c>
      <c r="P1820" s="10">
        <f t="shared" si="113"/>
        <v>0</v>
      </c>
      <c r="Q1820" s="12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48" hidden="1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12"/>
        <v>2</v>
      </c>
      <c r="P1821" s="10">
        <f t="shared" si="113"/>
        <v>6.25</v>
      </c>
      <c r="Q1821" s="12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48" hidden="1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12"/>
        <v>7</v>
      </c>
      <c r="P1822" s="10">
        <f t="shared" si="113"/>
        <v>213.38</v>
      </c>
      <c r="Q1822" s="12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8" hidden="1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12"/>
        <v>135</v>
      </c>
      <c r="P1823" s="10">
        <f t="shared" si="113"/>
        <v>59.16</v>
      </c>
      <c r="Q1823" s="12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32" hidden="1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12"/>
        <v>100</v>
      </c>
      <c r="P1824" s="10">
        <f t="shared" si="113"/>
        <v>27.27</v>
      </c>
      <c r="Q1824" s="12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48" hidden="1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12"/>
        <v>116</v>
      </c>
      <c r="P1825" s="10">
        <f t="shared" si="113"/>
        <v>24.58</v>
      </c>
      <c r="Q1825" s="12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t="16" hidden="1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12"/>
        <v>100</v>
      </c>
      <c r="P1826" s="10">
        <f t="shared" si="113"/>
        <v>75.05</v>
      </c>
      <c r="Q1826" s="12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48" hidden="1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12"/>
        <v>105</v>
      </c>
      <c r="P1827" s="10">
        <f t="shared" si="113"/>
        <v>42.02</v>
      </c>
      <c r="Q1827" s="12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16" hidden="1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12"/>
        <v>101</v>
      </c>
      <c r="P1828" s="10">
        <f t="shared" si="113"/>
        <v>53.16</v>
      </c>
      <c r="Q1828" s="12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48" hidden="1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12"/>
        <v>101</v>
      </c>
      <c r="P1829" s="10">
        <f t="shared" si="113"/>
        <v>83.89</v>
      </c>
      <c r="Q1829" s="12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48" hidden="1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12"/>
        <v>100</v>
      </c>
      <c r="P1830" s="10">
        <f t="shared" si="113"/>
        <v>417.33</v>
      </c>
      <c r="Q1830" s="12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8" hidden="1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12"/>
        <v>167</v>
      </c>
      <c r="P1831" s="10">
        <f t="shared" si="113"/>
        <v>75.77</v>
      </c>
      <c r="Q1831" s="12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8" hidden="1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12"/>
        <v>102</v>
      </c>
      <c r="P1832" s="10">
        <f t="shared" si="113"/>
        <v>67.39</v>
      </c>
      <c r="Q1832" s="12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8" hidden="1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12"/>
        <v>103</v>
      </c>
      <c r="P1833" s="10">
        <f t="shared" si="113"/>
        <v>73.569999999999993</v>
      </c>
      <c r="Q1833" s="12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48" hidden="1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12"/>
        <v>143</v>
      </c>
      <c r="P1834" s="10">
        <f t="shared" si="113"/>
        <v>25</v>
      </c>
      <c r="Q1834" s="12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48" hidden="1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12"/>
        <v>263</v>
      </c>
      <c r="P1835" s="10">
        <f t="shared" si="113"/>
        <v>42</v>
      </c>
      <c r="Q1835" s="12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32" hidden="1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12"/>
        <v>118</v>
      </c>
      <c r="P1836" s="10">
        <f t="shared" si="113"/>
        <v>131.16999999999999</v>
      </c>
      <c r="Q1836" s="12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64" hidden="1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12"/>
        <v>104</v>
      </c>
      <c r="P1837" s="10">
        <f t="shared" si="113"/>
        <v>47.27</v>
      </c>
      <c r="Q1837" s="12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16" hidden="1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12"/>
        <v>200</v>
      </c>
      <c r="P1838" s="10">
        <f t="shared" si="113"/>
        <v>182.13</v>
      </c>
      <c r="Q1838" s="12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48" hidden="1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12"/>
        <v>307</v>
      </c>
      <c r="P1839" s="10">
        <f t="shared" si="113"/>
        <v>61.37</v>
      </c>
      <c r="Q1839" s="12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48" hidden="1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12"/>
        <v>100</v>
      </c>
      <c r="P1840" s="10">
        <f t="shared" si="113"/>
        <v>35.770000000000003</v>
      </c>
      <c r="Q1840" s="12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8" hidden="1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12"/>
        <v>205</v>
      </c>
      <c r="P1841" s="10">
        <f t="shared" si="113"/>
        <v>45.62</v>
      </c>
      <c r="Q1841" s="12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48" hidden="1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12"/>
        <v>109</v>
      </c>
      <c r="P1842" s="10">
        <f t="shared" si="113"/>
        <v>75.38</v>
      </c>
      <c r="Q1842" s="12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32" hidden="1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12"/>
        <v>102</v>
      </c>
      <c r="P1843" s="10">
        <f t="shared" si="113"/>
        <v>50.88</v>
      </c>
      <c r="Q1843" s="12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8" hidden="1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12"/>
        <v>125</v>
      </c>
      <c r="P1844" s="10">
        <f t="shared" si="113"/>
        <v>119.29</v>
      </c>
      <c r="Q1844" s="12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48" hidden="1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12"/>
        <v>124</v>
      </c>
      <c r="P1845" s="10">
        <f t="shared" si="113"/>
        <v>92.54</v>
      </c>
      <c r="Q1845" s="12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48" hidden="1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12"/>
        <v>101</v>
      </c>
      <c r="P1846" s="10">
        <f t="shared" si="113"/>
        <v>76.05</v>
      </c>
      <c r="Q1846" s="12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96" hidden="1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12"/>
        <v>100</v>
      </c>
      <c r="P1847" s="10">
        <f t="shared" si="113"/>
        <v>52.63</v>
      </c>
      <c r="Q1847" s="12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48" hidden="1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12"/>
        <v>138</v>
      </c>
      <c r="P1848" s="10">
        <f t="shared" si="113"/>
        <v>98.99</v>
      </c>
      <c r="Q1848" s="12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48" hidden="1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12"/>
        <v>121</v>
      </c>
      <c r="P1849" s="10">
        <f t="shared" si="113"/>
        <v>79.53</v>
      </c>
      <c r="Q1849" s="12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8" hidden="1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12"/>
        <v>107</v>
      </c>
      <c r="P1850" s="10">
        <f t="shared" si="113"/>
        <v>134.21</v>
      </c>
      <c r="Q1850" s="12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32" hidden="1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12"/>
        <v>100</v>
      </c>
      <c r="P1851" s="10">
        <f t="shared" si="113"/>
        <v>37.630000000000003</v>
      </c>
      <c r="Q1851" s="12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48" hidden="1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12"/>
        <v>102</v>
      </c>
      <c r="P1852" s="10">
        <f t="shared" si="113"/>
        <v>51.04</v>
      </c>
      <c r="Q1852" s="12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48" hidden="1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12"/>
        <v>100</v>
      </c>
      <c r="P1853" s="10">
        <f t="shared" si="113"/>
        <v>50.04</v>
      </c>
      <c r="Q1853" s="12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48" hidden="1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12"/>
        <v>117</v>
      </c>
      <c r="P1854" s="10">
        <f t="shared" si="113"/>
        <v>133.93</v>
      </c>
      <c r="Q1854" s="12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48" hidden="1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12"/>
        <v>102</v>
      </c>
      <c r="P1855" s="10">
        <f t="shared" si="113"/>
        <v>58.21</v>
      </c>
      <c r="Q1855" s="12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8" hidden="1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12"/>
        <v>102</v>
      </c>
      <c r="P1856" s="10">
        <f t="shared" si="113"/>
        <v>88.04</v>
      </c>
      <c r="Q1856" s="12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8" hidden="1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12"/>
        <v>154</v>
      </c>
      <c r="P1857" s="10">
        <f t="shared" si="113"/>
        <v>70.58</v>
      </c>
      <c r="Q1857" s="12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48" hidden="1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ref="O1858:O1921" si="116">ROUND(E1858/D1858*100,0)</f>
        <v>101</v>
      </c>
      <c r="P1858" s="10">
        <f t="shared" si="113"/>
        <v>53.29</v>
      </c>
      <c r="Q1858" s="12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8" hidden="1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si="116"/>
        <v>100</v>
      </c>
      <c r="P1859" s="10">
        <f t="shared" ref="P1859:P1922" si="117">IFERROR(ROUND(E1859/L1859,2),0)</f>
        <v>136.36000000000001</v>
      </c>
      <c r="Q1859" s="12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16"/>
        <v>109</v>
      </c>
      <c r="P1860" s="10">
        <f t="shared" si="117"/>
        <v>40.549999999999997</v>
      </c>
      <c r="Q1860" s="12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32" hidden="1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16"/>
        <v>132</v>
      </c>
      <c r="P1861" s="10">
        <f t="shared" si="117"/>
        <v>70.63</v>
      </c>
      <c r="Q1861" s="12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8" hidden="1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16"/>
        <v>133</v>
      </c>
      <c r="P1862" s="10">
        <f t="shared" si="117"/>
        <v>52.68</v>
      </c>
      <c r="Q1862" s="12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48" hidden="1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16"/>
        <v>0</v>
      </c>
      <c r="P1863" s="10">
        <f t="shared" si="117"/>
        <v>0</v>
      </c>
      <c r="Q1863" s="12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8" hidden="1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16"/>
        <v>8</v>
      </c>
      <c r="P1864" s="10">
        <f t="shared" si="117"/>
        <v>90.94</v>
      </c>
      <c r="Q1864" s="12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8" hidden="1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16"/>
        <v>0</v>
      </c>
      <c r="P1865" s="10">
        <f t="shared" si="117"/>
        <v>5</v>
      </c>
      <c r="Q1865" s="12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48" hidden="1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16"/>
        <v>43</v>
      </c>
      <c r="P1866" s="10">
        <f t="shared" si="117"/>
        <v>58.08</v>
      </c>
      <c r="Q1866" s="12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48" hidden="1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16"/>
        <v>0</v>
      </c>
      <c r="P1867" s="10">
        <f t="shared" si="117"/>
        <v>2</v>
      </c>
      <c r="Q1867" s="12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48" hidden="1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16"/>
        <v>1</v>
      </c>
      <c r="P1868" s="10">
        <f t="shared" si="117"/>
        <v>62.5</v>
      </c>
      <c r="Q1868" s="12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48" hidden="1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16"/>
        <v>0</v>
      </c>
      <c r="P1869" s="10">
        <f t="shared" si="117"/>
        <v>10</v>
      </c>
      <c r="Q1869" s="12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48" hidden="1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16"/>
        <v>5</v>
      </c>
      <c r="P1870" s="10">
        <f t="shared" si="117"/>
        <v>71.59</v>
      </c>
      <c r="Q1870" s="12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48" hidden="1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16"/>
        <v>0</v>
      </c>
      <c r="P1871" s="10">
        <f t="shared" si="117"/>
        <v>0</v>
      </c>
      <c r="Q1871" s="12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8" hidden="1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16"/>
        <v>10</v>
      </c>
      <c r="P1872" s="10">
        <f t="shared" si="117"/>
        <v>32.82</v>
      </c>
      <c r="Q1872" s="12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48" hidden="1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16"/>
        <v>72</v>
      </c>
      <c r="P1873" s="10">
        <f t="shared" si="117"/>
        <v>49.12</v>
      </c>
      <c r="Q1873" s="12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48" hidden="1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16"/>
        <v>1</v>
      </c>
      <c r="P1874" s="10">
        <f t="shared" si="117"/>
        <v>16.309999999999999</v>
      </c>
      <c r="Q1874" s="12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48" hidden="1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16"/>
        <v>0</v>
      </c>
      <c r="P1875" s="10">
        <f t="shared" si="117"/>
        <v>18</v>
      </c>
      <c r="Q1875" s="12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48" hidden="1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16"/>
        <v>0</v>
      </c>
      <c r="P1876" s="10">
        <f t="shared" si="117"/>
        <v>13</v>
      </c>
      <c r="Q1876" s="12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32" hidden="1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16"/>
        <v>1</v>
      </c>
      <c r="P1877" s="10">
        <f t="shared" si="117"/>
        <v>17</v>
      </c>
      <c r="Q1877" s="12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8" hidden="1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16"/>
        <v>0</v>
      </c>
      <c r="P1878" s="10">
        <f t="shared" si="117"/>
        <v>0</v>
      </c>
      <c r="Q1878" s="12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32" hidden="1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16"/>
        <v>0</v>
      </c>
      <c r="P1879" s="10">
        <f t="shared" si="117"/>
        <v>0</v>
      </c>
      <c r="Q1879" s="12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48" hidden="1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16"/>
        <v>0</v>
      </c>
      <c r="P1880" s="10">
        <f t="shared" si="117"/>
        <v>0</v>
      </c>
      <c r="Q1880" s="12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48" hidden="1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16"/>
        <v>0</v>
      </c>
      <c r="P1881" s="10">
        <f t="shared" si="117"/>
        <v>3</v>
      </c>
      <c r="Q1881" s="12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32" hidden="1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16"/>
        <v>20</v>
      </c>
      <c r="P1882" s="10">
        <f t="shared" si="117"/>
        <v>41.83</v>
      </c>
      <c r="Q1882" s="12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8" hidden="1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16"/>
        <v>173</v>
      </c>
      <c r="P1883" s="10">
        <f t="shared" si="117"/>
        <v>49.34</v>
      </c>
      <c r="Q1883" s="12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48" hidden="1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16"/>
        <v>101</v>
      </c>
      <c r="P1884" s="10">
        <f t="shared" si="117"/>
        <v>41.73</v>
      </c>
      <c r="Q1884" s="12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8" hidden="1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16"/>
        <v>105</v>
      </c>
      <c r="P1885" s="10">
        <f t="shared" si="117"/>
        <v>32.72</v>
      </c>
      <c r="Q1885" s="12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48" hidden="1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16"/>
        <v>135</v>
      </c>
      <c r="P1886" s="10">
        <f t="shared" si="117"/>
        <v>51.96</v>
      </c>
      <c r="Q1886" s="12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8" hidden="1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16"/>
        <v>116</v>
      </c>
      <c r="P1887" s="10">
        <f t="shared" si="117"/>
        <v>50.69</v>
      </c>
      <c r="Q1887" s="12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8" hidden="1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16"/>
        <v>102</v>
      </c>
      <c r="P1888" s="10">
        <f t="shared" si="117"/>
        <v>42.24</v>
      </c>
      <c r="Q1888" s="12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48" hidden="1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16"/>
        <v>111</v>
      </c>
      <c r="P1889" s="10">
        <f t="shared" si="117"/>
        <v>416.88</v>
      </c>
      <c r="Q1889" s="12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48" hidden="1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16"/>
        <v>166</v>
      </c>
      <c r="P1890" s="10">
        <f t="shared" si="117"/>
        <v>46.65</v>
      </c>
      <c r="Q1890" s="12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48" hidden="1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16"/>
        <v>107</v>
      </c>
      <c r="P1891" s="10">
        <f t="shared" si="117"/>
        <v>48.45</v>
      </c>
      <c r="Q1891" s="12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8" hidden="1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16"/>
        <v>145</v>
      </c>
      <c r="P1892" s="10">
        <f t="shared" si="117"/>
        <v>70.53</v>
      </c>
      <c r="Q1892" s="12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64" hidden="1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16"/>
        <v>106</v>
      </c>
      <c r="P1893" s="10">
        <f t="shared" si="117"/>
        <v>87.96</v>
      </c>
      <c r="Q1893" s="12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32" hidden="1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16"/>
        <v>137</v>
      </c>
      <c r="P1894" s="10">
        <f t="shared" si="117"/>
        <v>26.27</v>
      </c>
      <c r="Q1894" s="12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8" hidden="1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16"/>
        <v>104</v>
      </c>
      <c r="P1895" s="10">
        <f t="shared" si="117"/>
        <v>57.78</v>
      </c>
      <c r="Q1895" s="12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16" hidden="1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16"/>
        <v>115</v>
      </c>
      <c r="P1896" s="10">
        <f t="shared" si="117"/>
        <v>57.25</v>
      </c>
      <c r="Q1896" s="12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48" hidden="1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16"/>
        <v>102</v>
      </c>
      <c r="P1897" s="10">
        <f t="shared" si="117"/>
        <v>196.34</v>
      </c>
      <c r="Q1897" s="12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8" hidden="1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16"/>
        <v>124</v>
      </c>
      <c r="P1898" s="10">
        <f t="shared" si="117"/>
        <v>43</v>
      </c>
      <c r="Q1898" s="12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48" hidden="1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16"/>
        <v>102</v>
      </c>
      <c r="P1899" s="10">
        <f t="shared" si="117"/>
        <v>35.549999999999997</v>
      </c>
      <c r="Q1899" s="12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8" hidden="1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16"/>
        <v>145</v>
      </c>
      <c r="P1900" s="10">
        <f t="shared" si="117"/>
        <v>68.81</v>
      </c>
      <c r="Q1900" s="12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48" hidden="1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16"/>
        <v>133</v>
      </c>
      <c r="P1901" s="10">
        <f t="shared" si="117"/>
        <v>28.57</v>
      </c>
      <c r="Q1901" s="12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48" hidden="1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16"/>
        <v>109</v>
      </c>
      <c r="P1902" s="10">
        <f t="shared" si="117"/>
        <v>50.63</v>
      </c>
      <c r="Q1902" s="12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48" hidden="1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16"/>
        <v>3</v>
      </c>
      <c r="P1903" s="10">
        <f t="shared" si="117"/>
        <v>106.8</v>
      </c>
      <c r="Q1903" s="12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48" hidden="1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16"/>
        <v>1</v>
      </c>
      <c r="P1904" s="10">
        <f t="shared" si="117"/>
        <v>4</v>
      </c>
      <c r="Q1904" s="12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48" hidden="1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16"/>
        <v>47</v>
      </c>
      <c r="P1905" s="10">
        <f t="shared" si="117"/>
        <v>34.1</v>
      </c>
      <c r="Q1905" s="12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8" hidden="1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16"/>
        <v>0</v>
      </c>
      <c r="P1906" s="10">
        <f t="shared" si="117"/>
        <v>25</v>
      </c>
      <c r="Q1906" s="12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48" hidden="1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16"/>
        <v>0</v>
      </c>
      <c r="P1907" s="10">
        <f t="shared" si="117"/>
        <v>10.5</v>
      </c>
      <c r="Q1907" s="12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8" hidden="1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16"/>
        <v>43</v>
      </c>
      <c r="P1908" s="10">
        <f t="shared" si="117"/>
        <v>215.96</v>
      </c>
      <c r="Q1908" s="12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8" hidden="1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16"/>
        <v>0</v>
      </c>
      <c r="P1909" s="10">
        <f t="shared" si="117"/>
        <v>21.25</v>
      </c>
      <c r="Q1909" s="12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48" hidden="1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16"/>
        <v>2</v>
      </c>
      <c r="P1910" s="10">
        <f t="shared" si="117"/>
        <v>108.25</v>
      </c>
      <c r="Q1910" s="12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48" hidden="1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16"/>
        <v>14</v>
      </c>
      <c r="P1911" s="10">
        <f t="shared" si="117"/>
        <v>129.97</v>
      </c>
      <c r="Q1911" s="12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8" hidden="1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16"/>
        <v>39</v>
      </c>
      <c r="P1912" s="10">
        <f t="shared" si="117"/>
        <v>117.49</v>
      </c>
      <c r="Q1912" s="12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48" hidden="1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16"/>
        <v>0</v>
      </c>
      <c r="P1913" s="10">
        <f t="shared" si="117"/>
        <v>10</v>
      </c>
      <c r="Q1913" s="12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8" hidden="1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16"/>
        <v>59</v>
      </c>
      <c r="P1914" s="10">
        <f t="shared" si="117"/>
        <v>70.599999999999994</v>
      </c>
      <c r="Q1914" s="12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32" hidden="1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16"/>
        <v>1</v>
      </c>
      <c r="P1915" s="10">
        <f t="shared" si="117"/>
        <v>24.5</v>
      </c>
      <c r="Q1915" s="12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48" hidden="1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16"/>
        <v>9</v>
      </c>
      <c r="P1916" s="10">
        <f t="shared" si="117"/>
        <v>30</v>
      </c>
      <c r="Q1916" s="12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48" hidden="1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16"/>
        <v>2</v>
      </c>
      <c r="P1917" s="10">
        <f t="shared" si="117"/>
        <v>2</v>
      </c>
      <c r="Q1917" s="12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32" hidden="1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16"/>
        <v>1</v>
      </c>
      <c r="P1918" s="10">
        <f t="shared" si="117"/>
        <v>17</v>
      </c>
      <c r="Q1918" s="12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32" hidden="1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16"/>
        <v>53</v>
      </c>
      <c r="P1919" s="10">
        <f t="shared" si="117"/>
        <v>2928.93</v>
      </c>
      <c r="Q1919" s="12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8" hidden="1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16"/>
        <v>1</v>
      </c>
      <c r="P1920" s="10">
        <f t="shared" si="117"/>
        <v>28.89</v>
      </c>
      <c r="Q1920" s="12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48" hidden="1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16"/>
        <v>47</v>
      </c>
      <c r="P1921" s="10">
        <f t="shared" si="117"/>
        <v>29.63</v>
      </c>
      <c r="Q1921" s="12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8" hidden="1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ref="O1922:O1985" si="120">ROUND(E1922/D1922*100,0)</f>
        <v>43</v>
      </c>
      <c r="P1922" s="10">
        <f t="shared" si="117"/>
        <v>40.98</v>
      </c>
      <c r="Q1922" s="12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32" hidden="1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si="120"/>
        <v>137</v>
      </c>
      <c r="P1923" s="10">
        <f t="shared" ref="P1923:P1986" si="121">IFERROR(ROUND(E1923/L1923,2),0)</f>
        <v>54</v>
      </c>
      <c r="Q1923" s="12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20"/>
        <v>116</v>
      </c>
      <c r="P1924" s="10">
        <f t="shared" si="121"/>
        <v>36.11</v>
      </c>
      <c r="Q1924" s="12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8" hidden="1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20"/>
        <v>241</v>
      </c>
      <c r="P1925" s="10">
        <f t="shared" si="121"/>
        <v>23.15</v>
      </c>
      <c r="Q1925" s="12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48" hidden="1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20"/>
        <v>114</v>
      </c>
      <c r="P1926" s="10">
        <f t="shared" si="121"/>
        <v>104</v>
      </c>
      <c r="Q1926" s="12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32" hidden="1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20"/>
        <v>110</v>
      </c>
      <c r="P1927" s="10">
        <f t="shared" si="121"/>
        <v>31.83</v>
      </c>
      <c r="Q1927" s="12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64" hidden="1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20"/>
        <v>195</v>
      </c>
      <c r="P1928" s="10">
        <f t="shared" si="121"/>
        <v>27.39</v>
      </c>
      <c r="Q1928" s="12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t="16" hidden="1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20"/>
        <v>103</v>
      </c>
      <c r="P1929" s="10">
        <f t="shared" si="121"/>
        <v>56.36</v>
      </c>
      <c r="Q1929" s="12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32" hidden="1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20"/>
        <v>103</v>
      </c>
      <c r="P1930" s="10">
        <f t="shared" si="121"/>
        <v>77.349999999999994</v>
      </c>
      <c r="Q1930" s="12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8" hidden="1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20"/>
        <v>100</v>
      </c>
      <c r="P1931" s="10">
        <f t="shared" si="121"/>
        <v>42.8</v>
      </c>
      <c r="Q1931" s="12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32" hidden="1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20"/>
        <v>127</v>
      </c>
      <c r="P1932" s="10">
        <f t="shared" si="121"/>
        <v>48.85</v>
      </c>
      <c r="Q1932" s="12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32" hidden="1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20"/>
        <v>121</v>
      </c>
      <c r="P1933" s="10">
        <f t="shared" si="121"/>
        <v>48.24</v>
      </c>
      <c r="Q1933" s="12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48" hidden="1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20"/>
        <v>107</v>
      </c>
      <c r="P1934" s="10">
        <f t="shared" si="121"/>
        <v>70.209999999999994</v>
      </c>
      <c r="Q1934" s="12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48" hidden="1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20"/>
        <v>172</v>
      </c>
      <c r="P1935" s="10">
        <f t="shared" si="121"/>
        <v>94.05</v>
      </c>
      <c r="Q1935" s="12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48" hidden="1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20"/>
        <v>124</v>
      </c>
      <c r="P1936" s="10">
        <f t="shared" si="121"/>
        <v>80.27</v>
      </c>
      <c r="Q1936" s="12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48" hidden="1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20"/>
        <v>108</v>
      </c>
      <c r="P1937" s="10">
        <f t="shared" si="121"/>
        <v>54.2</v>
      </c>
      <c r="Q1937" s="12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48" hidden="1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20"/>
        <v>117</v>
      </c>
      <c r="P1938" s="10">
        <f t="shared" si="121"/>
        <v>60.27</v>
      </c>
      <c r="Q1938" s="12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8" hidden="1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20"/>
        <v>187</v>
      </c>
      <c r="P1939" s="10">
        <f t="shared" si="121"/>
        <v>38.74</v>
      </c>
      <c r="Q1939" s="12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48" hidden="1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20"/>
        <v>116</v>
      </c>
      <c r="P1940" s="10">
        <f t="shared" si="121"/>
        <v>152.54</v>
      </c>
      <c r="Q1940" s="12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48" hidden="1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20"/>
        <v>111</v>
      </c>
      <c r="P1941" s="10">
        <f t="shared" si="121"/>
        <v>115.31</v>
      </c>
      <c r="Q1941" s="12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8" hidden="1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20"/>
        <v>171</v>
      </c>
      <c r="P1942" s="10">
        <f t="shared" si="121"/>
        <v>35.840000000000003</v>
      </c>
      <c r="Q1942" s="12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48" hidden="1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20"/>
        <v>126</v>
      </c>
      <c r="P1943" s="10">
        <f t="shared" si="121"/>
        <v>64.569999999999993</v>
      </c>
      <c r="Q1943" s="12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48" hidden="1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20"/>
        <v>138</v>
      </c>
      <c r="P1944" s="10">
        <f t="shared" si="121"/>
        <v>87.44</v>
      </c>
      <c r="Q1944" s="12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8" hidden="1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20"/>
        <v>1705</v>
      </c>
      <c r="P1945" s="10">
        <f t="shared" si="121"/>
        <v>68.819999999999993</v>
      </c>
      <c r="Q1945" s="12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48" hidden="1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20"/>
        <v>788</v>
      </c>
      <c r="P1946" s="10">
        <f t="shared" si="121"/>
        <v>176.2</v>
      </c>
      <c r="Q1946" s="12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8" hidden="1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20"/>
        <v>348</v>
      </c>
      <c r="P1947" s="10">
        <f t="shared" si="121"/>
        <v>511.79</v>
      </c>
      <c r="Q1947" s="12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48" hidden="1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20"/>
        <v>150</v>
      </c>
      <c r="P1948" s="10">
        <f t="shared" si="121"/>
        <v>160.44</v>
      </c>
      <c r="Q1948" s="12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48" hidden="1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20"/>
        <v>101</v>
      </c>
      <c r="P1949" s="10">
        <f t="shared" si="121"/>
        <v>35</v>
      </c>
      <c r="Q1949" s="12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32" hidden="1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20"/>
        <v>800</v>
      </c>
      <c r="P1950" s="10">
        <f t="shared" si="121"/>
        <v>188.51</v>
      </c>
      <c r="Q1950" s="12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8" hidden="1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20"/>
        <v>106</v>
      </c>
      <c r="P1951" s="10">
        <f t="shared" si="121"/>
        <v>56.2</v>
      </c>
      <c r="Q1951" s="12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8" hidden="1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20"/>
        <v>201</v>
      </c>
      <c r="P1952" s="10">
        <f t="shared" si="121"/>
        <v>51.31</v>
      </c>
      <c r="Q1952" s="12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48" hidden="1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20"/>
        <v>212</v>
      </c>
      <c r="P1953" s="10">
        <f t="shared" si="121"/>
        <v>127.36</v>
      </c>
      <c r="Q1953" s="12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48" hidden="1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20"/>
        <v>198</v>
      </c>
      <c r="P1954" s="10">
        <f t="shared" si="121"/>
        <v>101.86</v>
      </c>
      <c r="Q1954" s="12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8" hidden="1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20"/>
        <v>226</v>
      </c>
      <c r="P1955" s="10">
        <f t="shared" si="121"/>
        <v>230.56</v>
      </c>
      <c r="Q1955" s="12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32" hidden="1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20"/>
        <v>699</v>
      </c>
      <c r="P1956" s="10">
        <f t="shared" si="121"/>
        <v>842.11</v>
      </c>
      <c r="Q1956" s="12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48" hidden="1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20"/>
        <v>399</v>
      </c>
      <c r="P1957" s="10">
        <f t="shared" si="121"/>
        <v>577.28</v>
      </c>
      <c r="Q1957" s="12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48" hidden="1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20"/>
        <v>294</v>
      </c>
      <c r="P1958" s="10">
        <f t="shared" si="121"/>
        <v>483.34</v>
      </c>
      <c r="Q1958" s="12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32" hidden="1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20"/>
        <v>168</v>
      </c>
      <c r="P1959" s="10">
        <f t="shared" si="121"/>
        <v>76.14</v>
      </c>
      <c r="Q1959" s="12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48" hidden="1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20"/>
        <v>1436</v>
      </c>
      <c r="P1960" s="10">
        <f t="shared" si="121"/>
        <v>74.11</v>
      </c>
      <c r="Q1960" s="12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48" hidden="1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20"/>
        <v>157</v>
      </c>
      <c r="P1961" s="10">
        <f t="shared" si="121"/>
        <v>36.97</v>
      </c>
      <c r="Q1961" s="12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48" hidden="1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20"/>
        <v>118</v>
      </c>
      <c r="P1962" s="10">
        <f t="shared" si="121"/>
        <v>2500.9699999999998</v>
      </c>
      <c r="Q1962" s="12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8" hidden="1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20"/>
        <v>1105</v>
      </c>
      <c r="P1963" s="10">
        <f t="shared" si="121"/>
        <v>67.69</v>
      </c>
      <c r="Q1963" s="12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48" hidden="1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20"/>
        <v>193</v>
      </c>
      <c r="P1964" s="10">
        <f t="shared" si="121"/>
        <v>63.05</v>
      </c>
      <c r="Q1964" s="12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48" hidden="1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20"/>
        <v>127</v>
      </c>
      <c r="P1965" s="10">
        <f t="shared" si="121"/>
        <v>117.6</v>
      </c>
      <c r="Q1965" s="12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8" hidden="1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20"/>
        <v>260</v>
      </c>
      <c r="P1966" s="10">
        <f t="shared" si="121"/>
        <v>180.75</v>
      </c>
      <c r="Q1966" s="12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8" hidden="1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20"/>
        <v>262</v>
      </c>
      <c r="P1967" s="10">
        <f t="shared" si="121"/>
        <v>127.32</v>
      </c>
      <c r="Q1967" s="12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48" hidden="1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20"/>
        <v>207</v>
      </c>
      <c r="P1968" s="10">
        <f t="shared" si="121"/>
        <v>136.63999999999999</v>
      </c>
      <c r="Q1968" s="12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48" hidden="1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20"/>
        <v>370</v>
      </c>
      <c r="P1969" s="10">
        <f t="shared" si="121"/>
        <v>182.78</v>
      </c>
      <c r="Q1969" s="12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32" hidden="1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20"/>
        <v>285</v>
      </c>
      <c r="P1970" s="10">
        <f t="shared" si="121"/>
        <v>279.38</v>
      </c>
      <c r="Q1970" s="12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48" hidden="1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20"/>
        <v>579</v>
      </c>
      <c r="P1971" s="10">
        <f t="shared" si="121"/>
        <v>61.38</v>
      </c>
      <c r="Q1971" s="12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8" hidden="1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20"/>
        <v>1132</v>
      </c>
      <c r="P1972" s="10">
        <f t="shared" si="121"/>
        <v>80.73</v>
      </c>
      <c r="Q1972" s="12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48" hidden="1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20"/>
        <v>263</v>
      </c>
      <c r="P1973" s="10">
        <f t="shared" si="121"/>
        <v>272.36</v>
      </c>
      <c r="Q1973" s="12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48" hidden="1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20"/>
        <v>674</v>
      </c>
      <c r="P1974" s="10">
        <f t="shared" si="121"/>
        <v>70.849999999999994</v>
      </c>
      <c r="Q1974" s="12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48" hidden="1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20"/>
        <v>257</v>
      </c>
      <c r="P1975" s="10">
        <f t="shared" si="121"/>
        <v>247.94</v>
      </c>
      <c r="Q1975" s="12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48" hidden="1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20"/>
        <v>375</v>
      </c>
      <c r="P1976" s="10">
        <f t="shared" si="121"/>
        <v>186.81</v>
      </c>
      <c r="Q1976" s="12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32" hidden="1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20"/>
        <v>209</v>
      </c>
      <c r="P1977" s="10">
        <f t="shared" si="121"/>
        <v>131.99</v>
      </c>
      <c r="Q1977" s="12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32" hidden="1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20"/>
        <v>347</v>
      </c>
      <c r="P1978" s="10">
        <f t="shared" si="121"/>
        <v>29.31</v>
      </c>
      <c r="Q1978" s="12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8" hidden="1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20"/>
        <v>402</v>
      </c>
      <c r="P1979" s="10">
        <f t="shared" si="121"/>
        <v>245.02</v>
      </c>
      <c r="Q1979" s="12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48" hidden="1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20"/>
        <v>1027</v>
      </c>
      <c r="P1980" s="10">
        <f t="shared" si="121"/>
        <v>1323.25</v>
      </c>
      <c r="Q1980" s="12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32" hidden="1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20"/>
        <v>115</v>
      </c>
      <c r="P1981" s="10">
        <f t="shared" si="121"/>
        <v>282.66000000000003</v>
      </c>
      <c r="Q1981" s="12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32" hidden="1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20"/>
        <v>355</v>
      </c>
      <c r="P1982" s="10">
        <f t="shared" si="121"/>
        <v>91.21</v>
      </c>
      <c r="Q1982" s="12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48" hidden="1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20"/>
        <v>5</v>
      </c>
      <c r="P1983" s="10">
        <f t="shared" si="121"/>
        <v>31.75</v>
      </c>
      <c r="Q1983" s="12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8" hidden="1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20"/>
        <v>0</v>
      </c>
      <c r="P1984" s="10">
        <f t="shared" si="121"/>
        <v>0</v>
      </c>
      <c r="Q1984" s="12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48" hidden="1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20"/>
        <v>4</v>
      </c>
      <c r="P1985" s="10">
        <f t="shared" si="121"/>
        <v>88.69</v>
      </c>
      <c r="Q1985" s="12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64" hidden="1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ref="O1986:O2049" si="124">ROUND(E1986/D1986*100,0)</f>
        <v>21</v>
      </c>
      <c r="P1986" s="10">
        <f t="shared" si="121"/>
        <v>453.14</v>
      </c>
      <c r="Q1986" s="12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48" hidden="1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si="124"/>
        <v>3</v>
      </c>
      <c r="P1987" s="10">
        <f t="shared" ref="P1987:P2050" si="125">IFERROR(ROUND(E1987/L1987,2),0)</f>
        <v>12.75</v>
      </c>
      <c r="Q1987" s="12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24"/>
        <v>0</v>
      </c>
      <c r="P1988" s="10">
        <f t="shared" si="125"/>
        <v>1</v>
      </c>
      <c r="Q1988" s="12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32" hidden="1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24"/>
        <v>42</v>
      </c>
      <c r="P1989" s="10">
        <f t="shared" si="125"/>
        <v>83.43</v>
      </c>
      <c r="Q1989" s="12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t="16" hidden="1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24"/>
        <v>0</v>
      </c>
      <c r="P1990" s="10">
        <f t="shared" si="125"/>
        <v>25</v>
      </c>
      <c r="Q1990" s="12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8" hidden="1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24"/>
        <v>1</v>
      </c>
      <c r="P1991" s="10">
        <f t="shared" si="125"/>
        <v>50</v>
      </c>
      <c r="Q1991" s="12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48" hidden="1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24"/>
        <v>17</v>
      </c>
      <c r="P1992" s="10">
        <f t="shared" si="125"/>
        <v>101.8</v>
      </c>
      <c r="Q1992" s="12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32" hidden="1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24"/>
        <v>7</v>
      </c>
      <c r="P1993" s="10">
        <f t="shared" si="125"/>
        <v>46.67</v>
      </c>
      <c r="Q1993" s="12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32" hidden="1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24"/>
        <v>0</v>
      </c>
      <c r="P1994" s="10">
        <f t="shared" si="125"/>
        <v>1</v>
      </c>
      <c r="Q1994" s="12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48" hidden="1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24"/>
        <v>0</v>
      </c>
      <c r="P1995" s="10">
        <f t="shared" si="125"/>
        <v>0</v>
      </c>
      <c r="Q1995" s="12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48" hidden="1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24"/>
        <v>0</v>
      </c>
      <c r="P1996" s="10">
        <f t="shared" si="125"/>
        <v>0</v>
      </c>
      <c r="Q1996" s="12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48" hidden="1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24"/>
        <v>8</v>
      </c>
      <c r="P1997" s="10">
        <f t="shared" si="125"/>
        <v>26</v>
      </c>
      <c r="Q1997" s="12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48" hidden="1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24"/>
        <v>0</v>
      </c>
      <c r="P1998" s="10">
        <f t="shared" si="125"/>
        <v>0</v>
      </c>
      <c r="Q1998" s="12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48" hidden="1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24"/>
        <v>0</v>
      </c>
      <c r="P1999" s="10">
        <f t="shared" si="125"/>
        <v>0</v>
      </c>
      <c r="Q1999" s="12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48" hidden="1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24"/>
        <v>26</v>
      </c>
      <c r="P2000" s="10">
        <f t="shared" si="125"/>
        <v>218.33</v>
      </c>
      <c r="Q2000" s="12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8" hidden="1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24"/>
        <v>1</v>
      </c>
      <c r="P2001" s="10">
        <f t="shared" si="125"/>
        <v>33.71</v>
      </c>
      <c r="Q2001" s="12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48" hidden="1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24"/>
        <v>13</v>
      </c>
      <c r="P2002" s="10">
        <f t="shared" si="125"/>
        <v>25</v>
      </c>
      <c r="Q2002" s="12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32" hidden="1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24"/>
        <v>382</v>
      </c>
      <c r="P2003" s="10">
        <f t="shared" si="125"/>
        <v>128.38999999999999</v>
      </c>
      <c r="Q2003" s="12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8" hidden="1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24"/>
        <v>217</v>
      </c>
      <c r="P2004" s="10">
        <f t="shared" si="125"/>
        <v>78.83</v>
      </c>
      <c r="Q2004" s="12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64" hidden="1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24"/>
        <v>312</v>
      </c>
      <c r="P2005" s="10">
        <f t="shared" si="125"/>
        <v>91.76</v>
      </c>
      <c r="Q2005" s="12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48" hidden="1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24"/>
        <v>234</v>
      </c>
      <c r="P2006" s="10">
        <f t="shared" si="125"/>
        <v>331.1</v>
      </c>
      <c r="Q2006" s="12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48" hidden="1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24"/>
        <v>124</v>
      </c>
      <c r="P2007" s="10">
        <f t="shared" si="125"/>
        <v>194.26</v>
      </c>
      <c r="Q2007" s="12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48" hidden="1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24"/>
        <v>248</v>
      </c>
      <c r="P2008" s="10">
        <f t="shared" si="125"/>
        <v>408.98</v>
      </c>
      <c r="Q2008" s="12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48" hidden="1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24"/>
        <v>116</v>
      </c>
      <c r="P2009" s="10">
        <f t="shared" si="125"/>
        <v>84.46</v>
      </c>
      <c r="Q2009" s="12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48" hidden="1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24"/>
        <v>117</v>
      </c>
      <c r="P2010" s="10">
        <f t="shared" si="125"/>
        <v>44.85</v>
      </c>
      <c r="Q2010" s="12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48" hidden="1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24"/>
        <v>305</v>
      </c>
      <c r="P2011" s="10">
        <f t="shared" si="125"/>
        <v>383.36</v>
      </c>
      <c r="Q2011" s="12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32" hidden="1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24"/>
        <v>320</v>
      </c>
      <c r="P2012" s="10">
        <f t="shared" si="125"/>
        <v>55.28</v>
      </c>
      <c r="Q2012" s="12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8" hidden="1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24"/>
        <v>820</v>
      </c>
      <c r="P2013" s="10">
        <f t="shared" si="125"/>
        <v>422.02</v>
      </c>
      <c r="Q2013" s="12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8" hidden="1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24"/>
        <v>235</v>
      </c>
      <c r="P2014" s="10">
        <f t="shared" si="125"/>
        <v>64.180000000000007</v>
      </c>
      <c r="Q2014" s="12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48" hidden="1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24"/>
        <v>495</v>
      </c>
      <c r="P2015" s="10">
        <f t="shared" si="125"/>
        <v>173.58</v>
      </c>
      <c r="Q2015" s="12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8" hidden="1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24"/>
        <v>7814</v>
      </c>
      <c r="P2016" s="10">
        <f t="shared" si="125"/>
        <v>88.6</v>
      </c>
      <c r="Q2016" s="12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8" hidden="1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24"/>
        <v>113</v>
      </c>
      <c r="P2017" s="10">
        <f t="shared" si="125"/>
        <v>50.22</v>
      </c>
      <c r="Q2017" s="12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32" hidden="1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24"/>
        <v>922</v>
      </c>
      <c r="P2018" s="10">
        <f t="shared" si="125"/>
        <v>192.39</v>
      </c>
      <c r="Q2018" s="12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48" hidden="1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24"/>
        <v>125</v>
      </c>
      <c r="P2019" s="10">
        <f t="shared" si="125"/>
        <v>73.42</v>
      </c>
      <c r="Q2019" s="12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48" hidden="1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24"/>
        <v>102</v>
      </c>
      <c r="P2020" s="10">
        <f t="shared" si="125"/>
        <v>147.68</v>
      </c>
      <c r="Q2020" s="12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48" hidden="1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24"/>
        <v>485</v>
      </c>
      <c r="P2021" s="10">
        <f t="shared" si="125"/>
        <v>108.97</v>
      </c>
      <c r="Q2021" s="12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48" hidden="1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24"/>
        <v>192</v>
      </c>
      <c r="P2022" s="10">
        <f t="shared" si="125"/>
        <v>23.65</v>
      </c>
      <c r="Q2022" s="12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48" hidden="1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24"/>
        <v>281</v>
      </c>
      <c r="P2023" s="10">
        <f t="shared" si="125"/>
        <v>147.94999999999999</v>
      </c>
      <c r="Q2023" s="12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48" hidden="1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24"/>
        <v>125</v>
      </c>
      <c r="P2024" s="10">
        <f t="shared" si="125"/>
        <v>385.04</v>
      </c>
      <c r="Q2024" s="12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48" hidden="1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24"/>
        <v>161</v>
      </c>
      <c r="P2025" s="10">
        <f t="shared" si="125"/>
        <v>457.39</v>
      </c>
      <c r="Q2025" s="12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48" hidden="1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24"/>
        <v>585</v>
      </c>
      <c r="P2026" s="10">
        <f t="shared" si="125"/>
        <v>222.99</v>
      </c>
      <c r="Q2026" s="12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48" hidden="1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24"/>
        <v>201</v>
      </c>
      <c r="P2027" s="10">
        <f t="shared" si="125"/>
        <v>220.74</v>
      </c>
      <c r="Q2027" s="12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32" hidden="1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24"/>
        <v>133</v>
      </c>
      <c r="P2028" s="10">
        <f t="shared" si="125"/>
        <v>73.5</v>
      </c>
      <c r="Q2028" s="12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8" hidden="1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24"/>
        <v>120</v>
      </c>
      <c r="P2029" s="10">
        <f t="shared" si="125"/>
        <v>223.1</v>
      </c>
      <c r="Q2029" s="12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32" hidden="1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24"/>
        <v>126</v>
      </c>
      <c r="P2030" s="10">
        <f t="shared" si="125"/>
        <v>47.91</v>
      </c>
      <c r="Q2030" s="12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32" hidden="1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24"/>
        <v>361</v>
      </c>
      <c r="P2031" s="10">
        <f t="shared" si="125"/>
        <v>96.06</v>
      </c>
      <c r="Q2031" s="12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8" hidden="1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24"/>
        <v>226</v>
      </c>
      <c r="P2032" s="10">
        <f t="shared" si="125"/>
        <v>118.61</v>
      </c>
      <c r="Q2032" s="12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32" hidden="1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24"/>
        <v>120</v>
      </c>
      <c r="P2033" s="10">
        <f t="shared" si="125"/>
        <v>118.45</v>
      </c>
      <c r="Q2033" s="12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48" hidden="1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24"/>
        <v>304</v>
      </c>
      <c r="P2034" s="10">
        <f t="shared" si="125"/>
        <v>143.21</v>
      </c>
      <c r="Q2034" s="12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48" hidden="1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24"/>
        <v>179</v>
      </c>
      <c r="P2035" s="10">
        <f t="shared" si="125"/>
        <v>282.72000000000003</v>
      </c>
      <c r="Q2035" s="12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48" hidden="1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24"/>
        <v>387</v>
      </c>
      <c r="P2036" s="10">
        <f t="shared" si="125"/>
        <v>593.94000000000005</v>
      </c>
      <c r="Q2036" s="12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48" hidden="1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24"/>
        <v>211</v>
      </c>
      <c r="P2037" s="10">
        <f t="shared" si="125"/>
        <v>262.16000000000003</v>
      </c>
      <c r="Q2037" s="12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48" hidden="1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24"/>
        <v>132</v>
      </c>
      <c r="P2038" s="10">
        <f t="shared" si="125"/>
        <v>46.58</v>
      </c>
      <c r="Q2038" s="12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8" hidden="1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24"/>
        <v>300</v>
      </c>
      <c r="P2039" s="10">
        <f t="shared" si="125"/>
        <v>70.040000000000006</v>
      </c>
      <c r="Q2039" s="12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48" hidden="1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24"/>
        <v>421</v>
      </c>
      <c r="P2040" s="10">
        <f t="shared" si="125"/>
        <v>164.91</v>
      </c>
      <c r="Q2040" s="12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32" hidden="1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24"/>
        <v>136</v>
      </c>
      <c r="P2041" s="10">
        <f t="shared" si="125"/>
        <v>449.26</v>
      </c>
      <c r="Q2041" s="12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32" hidden="1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24"/>
        <v>248</v>
      </c>
      <c r="P2042" s="10">
        <f t="shared" si="125"/>
        <v>27.47</v>
      </c>
      <c r="Q2042" s="12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48" hidden="1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24"/>
        <v>182</v>
      </c>
      <c r="P2043" s="10">
        <f t="shared" si="125"/>
        <v>143.97999999999999</v>
      </c>
      <c r="Q2043" s="12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8" hidden="1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24"/>
        <v>124</v>
      </c>
      <c r="P2044" s="10">
        <f t="shared" si="125"/>
        <v>88.24</v>
      </c>
      <c r="Q2044" s="12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48" hidden="1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24"/>
        <v>506</v>
      </c>
      <c r="P2045" s="10">
        <f t="shared" si="125"/>
        <v>36.33</v>
      </c>
      <c r="Q2045" s="12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48" hidden="1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24"/>
        <v>108</v>
      </c>
      <c r="P2046" s="10">
        <f t="shared" si="125"/>
        <v>90.18</v>
      </c>
      <c r="Q2046" s="12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48" hidden="1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24"/>
        <v>819</v>
      </c>
      <c r="P2047" s="10">
        <f t="shared" si="125"/>
        <v>152.62</v>
      </c>
      <c r="Q2047" s="12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48" hidden="1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24"/>
        <v>121</v>
      </c>
      <c r="P2048" s="10">
        <f t="shared" si="125"/>
        <v>55.81</v>
      </c>
      <c r="Q2048" s="12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48" hidden="1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24"/>
        <v>103</v>
      </c>
      <c r="P2049" s="10">
        <f t="shared" si="125"/>
        <v>227.85</v>
      </c>
      <c r="Q2049" s="12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48" hidden="1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ref="O2050:O2113" si="128">ROUND(E2050/D2050*100,0)</f>
        <v>148</v>
      </c>
      <c r="P2050" s="10">
        <f t="shared" si="125"/>
        <v>91.83</v>
      </c>
      <c r="Q2050" s="12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t="16" hidden="1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si="128"/>
        <v>120</v>
      </c>
      <c r="P2051" s="10">
        <f t="shared" ref="P2051:P2114" si="129">IFERROR(ROUND(E2051/L2051,2),0)</f>
        <v>80.989999999999995</v>
      </c>
      <c r="Q2051" s="12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28"/>
        <v>473</v>
      </c>
      <c r="P2052" s="10">
        <f t="shared" si="129"/>
        <v>278.39</v>
      </c>
      <c r="Q2052" s="12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48" hidden="1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28"/>
        <v>130</v>
      </c>
      <c r="P2053" s="10">
        <f t="shared" si="129"/>
        <v>43.1</v>
      </c>
      <c r="Q2053" s="12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48" hidden="1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28"/>
        <v>353</v>
      </c>
      <c r="P2054" s="10">
        <f t="shared" si="129"/>
        <v>326.29000000000002</v>
      </c>
      <c r="Q2054" s="12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48" hidden="1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28"/>
        <v>101</v>
      </c>
      <c r="P2055" s="10">
        <f t="shared" si="129"/>
        <v>41.74</v>
      </c>
      <c r="Q2055" s="12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48" hidden="1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28"/>
        <v>114</v>
      </c>
      <c r="P2056" s="10">
        <f t="shared" si="129"/>
        <v>64.02</v>
      </c>
      <c r="Q2056" s="12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48" hidden="1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28"/>
        <v>167</v>
      </c>
      <c r="P2057" s="10">
        <f t="shared" si="129"/>
        <v>99.46</v>
      </c>
      <c r="Q2057" s="12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8" hidden="1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28"/>
        <v>153</v>
      </c>
      <c r="P2058" s="10">
        <f t="shared" si="129"/>
        <v>138.49</v>
      </c>
      <c r="Q2058" s="12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48" hidden="1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28"/>
        <v>202</v>
      </c>
      <c r="P2059" s="10">
        <f t="shared" si="129"/>
        <v>45.55</v>
      </c>
      <c r="Q2059" s="12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32" hidden="1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28"/>
        <v>168</v>
      </c>
      <c r="P2060" s="10">
        <f t="shared" si="129"/>
        <v>10.51</v>
      </c>
      <c r="Q2060" s="12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48" hidden="1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28"/>
        <v>143</v>
      </c>
      <c r="P2061" s="10">
        <f t="shared" si="129"/>
        <v>114.77</v>
      </c>
      <c r="Q2061" s="12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48" hidden="1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28"/>
        <v>196</v>
      </c>
      <c r="P2062" s="10">
        <f t="shared" si="129"/>
        <v>36</v>
      </c>
      <c r="Q2062" s="12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48" hidden="1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28"/>
        <v>108</v>
      </c>
      <c r="P2063" s="10">
        <f t="shared" si="129"/>
        <v>154.16999999999999</v>
      </c>
      <c r="Q2063" s="12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48" hidden="1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28"/>
        <v>115</v>
      </c>
      <c r="P2064" s="10">
        <f t="shared" si="129"/>
        <v>566.39</v>
      </c>
      <c r="Q2064" s="12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32" hidden="1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28"/>
        <v>148</v>
      </c>
      <c r="P2065" s="10">
        <f t="shared" si="129"/>
        <v>120.86</v>
      </c>
      <c r="Q2065" s="12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48" hidden="1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28"/>
        <v>191</v>
      </c>
      <c r="P2066" s="10">
        <f t="shared" si="129"/>
        <v>86.16</v>
      </c>
      <c r="Q2066" s="12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48" hidden="1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28"/>
        <v>199</v>
      </c>
      <c r="P2067" s="10">
        <f t="shared" si="129"/>
        <v>51.21</v>
      </c>
      <c r="Q2067" s="12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8" hidden="1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28"/>
        <v>219</v>
      </c>
      <c r="P2068" s="10">
        <f t="shared" si="129"/>
        <v>67.260000000000005</v>
      </c>
      <c r="Q2068" s="12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8" hidden="1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28"/>
        <v>127</v>
      </c>
      <c r="P2069" s="10">
        <f t="shared" si="129"/>
        <v>62.8</v>
      </c>
      <c r="Q2069" s="12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48" hidden="1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28"/>
        <v>105</v>
      </c>
      <c r="P2070" s="10">
        <f t="shared" si="129"/>
        <v>346.13</v>
      </c>
      <c r="Q2070" s="12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48" hidden="1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28"/>
        <v>128</v>
      </c>
      <c r="P2071" s="10">
        <f t="shared" si="129"/>
        <v>244.12</v>
      </c>
      <c r="Q2071" s="12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48" hidden="1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28"/>
        <v>317</v>
      </c>
      <c r="P2072" s="10">
        <f t="shared" si="129"/>
        <v>259.25</v>
      </c>
      <c r="Q2072" s="12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48" hidden="1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28"/>
        <v>281</v>
      </c>
      <c r="P2073" s="10">
        <f t="shared" si="129"/>
        <v>201.96</v>
      </c>
      <c r="Q2073" s="12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48" hidden="1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28"/>
        <v>111</v>
      </c>
      <c r="P2074" s="10">
        <f t="shared" si="129"/>
        <v>226.21</v>
      </c>
      <c r="Q2074" s="12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48" hidden="1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28"/>
        <v>153</v>
      </c>
      <c r="P2075" s="10">
        <f t="shared" si="129"/>
        <v>324.69</v>
      </c>
      <c r="Q2075" s="12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32" hidden="1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28"/>
        <v>103</v>
      </c>
      <c r="P2076" s="10">
        <f t="shared" si="129"/>
        <v>205</v>
      </c>
      <c r="Q2076" s="12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8" hidden="1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28"/>
        <v>1678</v>
      </c>
      <c r="P2077" s="10">
        <f t="shared" si="129"/>
        <v>20.47</v>
      </c>
      <c r="Q2077" s="12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32" hidden="1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28"/>
        <v>543</v>
      </c>
      <c r="P2078" s="10">
        <f t="shared" si="129"/>
        <v>116.35</v>
      </c>
      <c r="Q2078" s="12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8" hidden="1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28"/>
        <v>116</v>
      </c>
      <c r="P2079" s="10">
        <f t="shared" si="129"/>
        <v>307.2</v>
      </c>
      <c r="Q2079" s="12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8" hidden="1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28"/>
        <v>131</v>
      </c>
      <c r="P2080" s="10">
        <f t="shared" si="129"/>
        <v>546.69000000000005</v>
      </c>
      <c r="Q2080" s="12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48" hidden="1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28"/>
        <v>288</v>
      </c>
      <c r="P2081" s="10">
        <f t="shared" si="129"/>
        <v>47.47</v>
      </c>
      <c r="Q2081" s="12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48" hidden="1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28"/>
        <v>508</v>
      </c>
      <c r="P2082" s="10">
        <f t="shared" si="129"/>
        <v>101.56</v>
      </c>
      <c r="Q2082" s="12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48" hidden="1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28"/>
        <v>115</v>
      </c>
      <c r="P2083" s="10">
        <f t="shared" si="129"/>
        <v>72.91</v>
      </c>
      <c r="Q2083" s="12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48" hidden="1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28"/>
        <v>111</v>
      </c>
      <c r="P2084" s="10">
        <f t="shared" si="129"/>
        <v>43.71</v>
      </c>
      <c r="Q2084" s="12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48" hidden="1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28"/>
        <v>113</v>
      </c>
      <c r="P2085" s="10">
        <f t="shared" si="129"/>
        <v>34</v>
      </c>
      <c r="Q2085" s="12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8" hidden="1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28"/>
        <v>108</v>
      </c>
      <c r="P2086" s="10">
        <f t="shared" si="129"/>
        <v>70.650000000000006</v>
      </c>
      <c r="Q2086" s="12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48" hidden="1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28"/>
        <v>124</v>
      </c>
      <c r="P2087" s="10">
        <f t="shared" si="129"/>
        <v>89.3</v>
      </c>
      <c r="Q2087" s="12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8" hidden="1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28"/>
        <v>101</v>
      </c>
      <c r="P2088" s="10">
        <f t="shared" si="129"/>
        <v>115.09</v>
      </c>
      <c r="Q2088" s="12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48" hidden="1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28"/>
        <v>104</v>
      </c>
      <c r="P2089" s="10">
        <f t="shared" si="129"/>
        <v>62.12</v>
      </c>
      <c r="Q2089" s="12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48" hidden="1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28"/>
        <v>116</v>
      </c>
      <c r="P2090" s="10">
        <f t="shared" si="129"/>
        <v>46.2</v>
      </c>
      <c r="Q2090" s="12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32" hidden="1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28"/>
        <v>120</v>
      </c>
      <c r="P2091" s="10">
        <f t="shared" si="129"/>
        <v>48.55</v>
      </c>
      <c r="Q2091" s="12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48" hidden="1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28"/>
        <v>115</v>
      </c>
      <c r="P2092" s="10">
        <f t="shared" si="129"/>
        <v>57.52</v>
      </c>
      <c r="Q2092" s="12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48" hidden="1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28"/>
        <v>120</v>
      </c>
      <c r="P2093" s="10">
        <f t="shared" si="129"/>
        <v>88.15</v>
      </c>
      <c r="Q2093" s="12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8" hidden="1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28"/>
        <v>101</v>
      </c>
      <c r="P2094" s="10">
        <f t="shared" si="129"/>
        <v>110.49</v>
      </c>
      <c r="Q2094" s="12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8" hidden="1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28"/>
        <v>102</v>
      </c>
      <c r="P2095" s="10">
        <f t="shared" si="129"/>
        <v>66.83</v>
      </c>
      <c r="Q2095" s="12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48" hidden="1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28"/>
        <v>121</v>
      </c>
      <c r="P2096" s="10">
        <f t="shared" si="129"/>
        <v>58.6</v>
      </c>
      <c r="Q2096" s="12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8" hidden="1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28"/>
        <v>100</v>
      </c>
      <c r="P2097" s="10">
        <f t="shared" si="129"/>
        <v>113.64</v>
      </c>
      <c r="Q2097" s="12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8" hidden="1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28"/>
        <v>102</v>
      </c>
      <c r="P2098" s="10">
        <f t="shared" si="129"/>
        <v>43.57</v>
      </c>
      <c r="Q2098" s="12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48" hidden="1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28"/>
        <v>100</v>
      </c>
      <c r="P2099" s="10">
        <f t="shared" si="129"/>
        <v>78.95</v>
      </c>
      <c r="Q2099" s="12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8" hidden="1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28"/>
        <v>100</v>
      </c>
      <c r="P2100" s="10">
        <f t="shared" si="129"/>
        <v>188.13</v>
      </c>
      <c r="Q2100" s="12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t="16" hidden="1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28"/>
        <v>132</v>
      </c>
      <c r="P2101" s="10">
        <f t="shared" si="129"/>
        <v>63.03</v>
      </c>
      <c r="Q2101" s="12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48" hidden="1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28"/>
        <v>137</v>
      </c>
      <c r="P2102" s="10">
        <f t="shared" si="129"/>
        <v>30.37</v>
      </c>
      <c r="Q2102" s="12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48" hidden="1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28"/>
        <v>113</v>
      </c>
      <c r="P2103" s="10">
        <f t="shared" si="129"/>
        <v>51.48</v>
      </c>
      <c r="Q2103" s="12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48" hidden="1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28"/>
        <v>136</v>
      </c>
      <c r="P2104" s="10">
        <f t="shared" si="129"/>
        <v>35.79</v>
      </c>
      <c r="Q2104" s="12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32" hidden="1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28"/>
        <v>146</v>
      </c>
      <c r="P2105" s="10">
        <f t="shared" si="129"/>
        <v>98.82</v>
      </c>
      <c r="Q2105" s="12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8" hidden="1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28"/>
        <v>130</v>
      </c>
      <c r="P2106" s="10">
        <f t="shared" si="129"/>
        <v>28</v>
      </c>
      <c r="Q2106" s="12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32" hidden="1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28"/>
        <v>254</v>
      </c>
      <c r="P2107" s="10">
        <f t="shared" si="129"/>
        <v>51.31</v>
      </c>
      <c r="Q2107" s="12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48" hidden="1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28"/>
        <v>107</v>
      </c>
      <c r="P2108" s="10">
        <f t="shared" si="129"/>
        <v>53.52</v>
      </c>
      <c r="Q2108" s="12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8" hidden="1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28"/>
        <v>108</v>
      </c>
      <c r="P2109" s="10">
        <f t="shared" si="129"/>
        <v>37.15</v>
      </c>
      <c r="Q2109" s="12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48" hidden="1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28"/>
        <v>107</v>
      </c>
      <c r="P2110" s="10">
        <f t="shared" si="129"/>
        <v>89.9</v>
      </c>
      <c r="Q2110" s="12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32" hidden="1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28"/>
        <v>107</v>
      </c>
      <c r="P2111" s="10">
        <f t="shared" si="129"/>
        <v>106.53</v>
      </c>
      <c r="Q2111" s="12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32" hidden="1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28"/>
        <v>100</v>
      </c>
      <c r="P2112" s="10">
        <f t="shared" si="129"/>
        <v>52.82</v>
      </c>
      <c r="Q2112" s="12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48" hidden="1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28"/>
        <v>107</v>
      </c>
      <c r="P2113" s="10">
        <f t="shared" si="129"/>
        <v>54.62</v>
      </c>
      <c r="Q2113" s="12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8" hidden="1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ref="O2114:O2177" si="132">ROUND(E2114/D2114*100,0)</f>
        <v>100</v>
      </c>
      <c r="P2114" s="10">
        <f t="shared" si="129"/>
        <v>27.27</v>
      </c>
      <c r="Q2114" s="12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32" hidden="1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si="132"/>
        <v>105</v>
      </c>
      <c r="P2115" s="10">
        <f t="shared" ref="P2115:P2178" si="133">IFERROR(ROUND(E2115/L2115,2),0)</f>
        <v>68.599999999999994</v>
      </c>
      <c r="Q2115" s="12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32"/>
        <v>105</v>
      </c>
      <c r="P2116" s="10">
        <f t="shared" si="133"/>
        <v>35.61</v>
      </c>
      <c r="Q2116" s="12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8" hidden="1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32"/>
        <v>226</v>
      </c>
      <c r="P2117" s="10">
        <f t="shared" si="133"/>
        <v>94.03</v>
      </c>
      <c r="Q2117" s="12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8" hidden="1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32"/>
        <v>101</v>
      </c>
      <c r="P2118" s="10">
        <f t="shared" si="133"/>
        <v>526.46</v>
      </c>
      <c r="Q2118" s="12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48" hidden="1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32"/>
        <v>148</v>
      </c>
      <c r="P2119" s="10">
        <f t="shared" si="133"/>
        <v>50.66</v>
      </c>
      <c r="Q2119" s="12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32" hidden="1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32"/>
        <v>135</v>
      </c>
      <c r="P2120" s="10">
        <f t="shared" si="133"/>
        <v>79.180000000000007</v>
      </c>
      <c r="Q2120" s="12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8" hidden="1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32"/>
        <v>101</v>
      </c>
      <c r="P2121" s="10">
        <f t="shared" si="133"/>
        <v>91.59</v>
      </c>
      <c r="Q2121" s="12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8" hidden="1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32"/>
        <v>101</v>
      </c>
      <c r="P2122" s="10">
        <f t="shared" si="133"/>
        <v>116.96</v>
      </c>
      <c r="Q2122" s="12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32" hidden="1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32"/>
        <v>1</v>
      </c>
      <c r="P2123" s="10">
        <f t="shared" si="133"/>
        <v>28.4</v>
      </c>
      <c r="Q2123" s="12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32" hidden="1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32"/>
        <v>0</v>
      </c>
      <c r="P2124" s="10">
        <f t="shared" si="133"/>
        <v>103.33</v>
      </c>
      <c r="Q2124" s="12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64" hidden="1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32"/>
        <v>10</v>
      </c>
      <c r="P2125" s="10">
        <f t="shared" si="133"/>
        <v>10</v>
      </c>
      <c r="Q2125" s="12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48" hidden="1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32"/>
        <v>10</v>
      </c>
      <c r="P2126" s="10">
        <f t="shared" si="133"/>
        <v>23</v>
      </c>
      <c r="Q2126" s="12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8" hidden="1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32"/>
        <v>1</v>
      </c>
      <c r="P2127" s="10">
        <f t="shared" si="133"/>
        <v>31.56</v>
      </c>
      <c r="Q2127" s="12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8" hidden="1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32"/>
        <v>0</v>
      </c>
      <c r="P2128" s="10">
        <f t="shared" si="133"/>
        <v>5</v>
      </c>
      <c r="Q2128" s="12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16" hidden="1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32"/>
        <v>29</v>
      </c>
      <c r="P2129" s="10">
        <f t="shared" si="133"/>
        <v>34.22</v>
      </c>
      <c r="Q2129" s="12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48" hidden="1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32"/>
        <v>0</v>
      </c>
      <c r="P2130" s="10">
        <f t="shared" si="133"/>
        <v>25</v>
      </c>
      <c r="Q2130" s="12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48" hidden="1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32"/>
        <v>12</v>
      </c>
      <c r="P2131" s="10">
        <f t="shared" si="133"/>
        <v>19.670000000000002</v>
      </c>
      <c r="Q2131" s="12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32" hidden="1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32"/>
        <v>0</v>
      </c>
      <c r="P2132" s="10">
        <f t="shared" si="133"/>
        <v>21.25</v>
      </c>
      <c r="Q2132" s="12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8" hidden="1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32"/>
        <v>5</v>
      </c>
      <c r="P2133" s="10">
        <f t="shared" si="133"/>
        <v>8.33</v>
      </c>
      <c r="Q2133" s="12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48" hidden="1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32"/>
        <v>2</v>
      </c>
      <c r="P2134" s="10">
        <f t="shared" si="133"/>
        <v>21.34</v>
      </c>
      <c r="Q2134" s="12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48" hidden="1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32"/>
        <v>2</v>
      </c>
      <c r="P2135" s="10">
        <f t="shared" si="133"/>
        <v>5.33</v>
      </c>
      <c r="Q2135" s="12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8" hidden="1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32"/>
        <v>2</v>
      </c>
      <c r="P2136" s="10">
        <f t="shared" si="133"/>
        <v>34.67</v>
      </c>
      <c r="Q2136" s="12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48" hidden="1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32"/>
        <v>10</v>
      </c>
      <c r="P2137" s="10">
        <f t="shared" si="133"/>
        <v>21.73</v>
      </c>
      <c r="Q2137" s="12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8" hidden="1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32"/>
        <v>0</v>
      </c>
      <c r="P2138" s="10">
        <f t="shared" si="133"/>
        <v>11.92</v>
      </c>
      <c r="Q2138" s="12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8" hidden="1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32"/>
        <v>28</v>
      </c>
      <c r="P2139" s="10">
        <f t="shared" si="133"/>
        <v>26.6</v>
      </c>
      <c r="Q2139" s="12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32" hidden="1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32"/>
        <v>13</v>
      </c>
      <c r="P2140" s="10">
        <f t="shared" si="133"/>
        <v>10.67</v>
      </c>
      <c r="Q2140" s="12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48" hidden="1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32"/>
        <v>5</v>
      </c>
      <c r="P2141" s="10">
        <f t="shared" si="133"/>
        <v>29.04</v>
      </c>
      <c r="Q2141" s="12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48" hidden="1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32"/>
        <v>0</v>
      </c>
      <c r="P2142" s="10">
        <f t="shared" si="133"/>
        <v>50.91</v>
      </c>
      <c r="Q2142" s="12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48" hidden="1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32"/>
        <v>0</v>
      </c>
      <c r="P2143" s="10">
        <f t="shared" si="133"/>
        <v>0</v>
      </c>
      <c r="Q2143" s="12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48" hidden="1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32"/>
        <v>6</v>
      </c>
      <c r="P2144" s="10">
        <f t="shared" si="133"/>
        <v>50.08</v>
      </c>
      <c r="Q2144" s="12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48" hidden="1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32"/>
        <v>11</v>
      </c>
      <c r="P2145" s="10">
        <f t="shared" si="133"/>
        <v>45</v>
      </c>
      <c r="Q2145" s="12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32" hidden="1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32"/>
        <v>2</v>
      </c>
      <c r="P2146" s="10">
        <f t="shared" si="133"/>
        <v>25.29</v>
      </c>
      <c r="Q2146" s="12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48" hidden="1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32"/>
        <v>30</v>
      </c>
      <c r="P2147" s="10">
        <f t="shared" si="133"/>
        <v>51.29</v>
      </c>
      <c r="Q2147" s="12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48" hidden="1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32"/>
        <v>0</v>
      </c>
      <c r="P2148" s="10">
        <f t="shared" si="133"/>
        <v>1</v>
      </c>
      <c r="Q2148" s="12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t="16" hidden="1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32"/>
        <v>1</v>
      </c>
      <c r="P2149" s="10">
        <f t="shared" si="133"/>
        <v>49.38</v>
      </c>
      <c r="Q2149" s="12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48" hidden="1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32"/>
        <v>2</v>
      </c>
      <c r="P2150" s="10">
        <f t="shared" si="133"/>
        <v>1</v>
      </c>
      <c r="Q2150" s="12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48" hidden="1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32"/>
        <v>0</v>
      </c>
      <c r="P2151" s="10">
        <f t="shared" si="133"/>
        <v>0</v>
      </c>
      <c r="Q2151" s="12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t="16" hidden="1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32"/>
        <v>1</v>
      </c>
      <c r="P2152" s="10">
        <f t="shared" si="133"/>
        <v>101.25</v>
      </c>
      <c r="Q2152" s="12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48" hidden="1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32"/>
        <v>0</v>
      </c>
      <c r="P2153" s="10">
        <f t="shared" si="133"/>
        <v>19.670000000000002</v>
      </c>
      <c r="Q2153" s="12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48" hidden="1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32"/>
        <v>0</v>
      </c>
      <c r="P2154" s="10">
        <f t="shared" si="133"/>
        <v>12.5</v>
      </c>
      <c r="Q2154" s="12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48" hidden="1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32"/>
        <v>0</v>
      </c>
      <c r="P2155" s="10">
        <f t="shared" si="133"/>
        <v>8.5</v>
      </c>
      <c r="Q2155" s="12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32" hidden="1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32"/>
        <v>1</v>
      </c>
      <c r="P2156" s="10">
        <f t="shared" si="133"/>
        <v>1</v>
      </c>
      <c r="Q2156" s="12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8" hidden="1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32"/>
        <v>2</v>
      </c>
      <c r="P2157" s="10">
        <f t="shared" si="133"/>
        <v>23</v>
      </c>
      <c r="Q2157" s="12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32" hidden="1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32"/>
        <v>3</v>
      </c>
      <c r="P2158" s="10">
        <f t="shared" si="133"/>
        <v>17.989999999999998</v>
      </c>
      <c r="Q2158" s="12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32" hidden="1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32"/>
        <v>28</v>
      </c>
      <c r="P2159" s="10">
        <f t="shared" si="133"/>
        <v>370.95</v>
      </c>
      <c r="Q2159" s="12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48" hidden="1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32"/>
        <v>7</v>
      </c>
      <c r="P2160" s="10">
        <f t="shared" si="133"/>
        <v>63.57</v>
      </c>
      <c r="Q2160" s="12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64" hidden="1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32"/>
        <v>1</v>
      </c>
      <c r="P2161" s="10">
        <f t="shared" si="133"/>
        <v>13</v>
      </c>
      <c r="Q2161" s="12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8" hidden="1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32"/>
        <v>1</v>
      </c>
      <c r="P2162" s="10">
        <f t="shared" si="133"/>
        <v>5.31</v>
      </c>
      <c r="Q2162" s="12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32" hidden="1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32"/>
        <v>116</v>
      </c>
      <c r="P2163" s="10">
        <f t="shared" si="133"/>
        <v>35.619999999999997</v>
      </c>
      <c r="Q2163" s="12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48" hidden="1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32"/>
        <v>112</v>
      </c>
      <c r="P2164" s="10">
        <f t="shared" si="133"/>
        <v>87.1</v>
      </c>
      <c r="Q2164" s="12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8" hidden="1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32"/>
        <v>132</v>
      </c>
      <c r="P2165" s="10">
        <f t="shared" si="133"/>
        <v>75.11</v>
      </c>
      <c r="Q2165" s="12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32" hidden="1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32"/>
        <v>103</v>
      </c>
      <c r="P2166" s="10">
        <f t="shared" si="133"/>
        <v>68.010000000000005</v>
      </c>
      <c r="Q2166" s="12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48" hidden="1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32"/>
        <v>139</v>
      </c>
      <c r="P2167" s="10">
        <f t="shared" si="133"/>
        <v>29.62</v>
      </c>
      <c r="Q2167" s="12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48" hidden="1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32"/>
        <v>147</v>
      </c>
      <c r="P2168" s="10">
        <f t="shared" si="133"/>
        <v>91.63</v>
      </c>
      <c r="Q2168" s="12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32" hidden="1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32"/>
        <v>120</v>
      </c>
      <c r="P2169" s="10">
        <f t="shared" si="133"/>
        <v>22.5</v>
      </c>
      <c r="Q2169" s="12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32" hidden="1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32"/>
        <v>122</v>
      </c>
      <c r="P2170" s="10">
        <f t="shared" si="133"/>
        <v>64.37</v>
      </c>
      <c r="Q2170" s="12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48" hidden="1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32"/>
        <v>100</v>
      </c>
      <c r="P2171" s="10">
        <f t="shared" si="133"/>
        <v>21.86</v>
      </c>
      <c r="Q2171" s="12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8" hidden="1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32"/>
        <v>181</v>
      </c>
      <c r="P2172" s="10">
        <f t="shared" si="133"/>
        <v>33.32</v>
      </c>
      <c r="Q2172" s="12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8" hidden="1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32"/>
        <v>106</v>
      </c>
      <c r="P2173" s="10">
        <f t="shared" si="133"/>
        <v>90.28</v>
      </c>
      <c r="Q2173" s="12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8" hidden="1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32"/>
        <v>100</v>
      </c>
      <c r="P2174" s="10">
        <f t="shared" si="133"/>
        <v>76.92</v>
      </c>
      <c r="Q2174" s="12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48" hidden="1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32"/>
        <v>127</v>
      </c>
      <c r="P2175" s="10">
        <f t="shared" si="133"/>
        <v>59.23</v>
      </c>
      <c r="Q2175" s="12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48" hidden="1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32"/>
        <v>103</v>
      </c>
      <c r="P2176" s="10">
        <f t="shared" si="133"/>
        <v>65.38</v>
      </c>
      <c r="Q2176" s="12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48" hidden="1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32"/>
        <v>250</v>
      </c>
      <c r="P2177" s="10">
        <f t="shared" si="133"/>
        <v>67.31</v>
      </c>
      <c r="Q2177" s="12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8" hidden="1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ref="O2178:O2241" si="136">ROUND(E2178/D2178*100,0)</f>
        <v>126</v>
      </c>
      <c r="P2178" s="10">
        <f t="shared" si="133"/>
        <v>88.75</v>
      </c>
      <c r="Q2178" s="12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64" hidden="1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si="136"/>
        <v>100</v>
      </c>
      <c r="P2179" s="10">
        <f t="shared" ref="P2179:P2242" si="137">IFERROR(ROUND(E2179/L2179,2),0)</f>
        <v>65.87</v>
      </c>
      <c r="Q2179" s="12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36"/>
        <v>139</v>
      </c>
      <c r="P2180" s="10">
        <f t="shared" si="137"/>
        <v>40.35</v>
      </c>
      <c r="Q2180" s="12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32" hidden="1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36"/>
        <v>161</v>
      </c>
      <c r="P2181" s="10">
        <f t="shared" si="137"/>
        <v>76.86</v>
      </c>
      <c r="Q2181" s="12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32" hidden="1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36"/>
        <v>107</v>
      </c>
      <c r="P2182" s="10">
        <f t="shared" si="137"/>
        <v>68.709999999999994</v>
      </c>
      <c r="Q2182" s="12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48" hidden="1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36"/>
        <v>153</v>
      </c>
      <c r="P2183" s="10">
        <f t="shared" si="137"/>
        <v>57.77</v>
      </c>
      <c r="Q2183" s="12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32" hidden="1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36"/>
        <v>524</v>
      </c>
      <c r="P2184" s="10">
        <f t="shared" si="137"/>
        <v>44.17</v>
      </c>
      <c r="Q2184" s="12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48" hidden="1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36"/>
        <v>489</v>
      </c>
      <c r="P2185" s="10">
        <f t="shared" si="137"/>
        <v>31.57</v>
      </c>
      <c r="Q2185" s="12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48" hidden="1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36"/>
        <v>285</v>
      </c>
      <c r="P2186" s="10">
        <f t="shared" si="137"/>
        <v>107.05</v>
      </c>
      <c r="Q2186" s="12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48" hidden="1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36"/>
        <v>1857</v>
      </c>
      <c r="P2187" s="10">
        <f t="shared" si="137"/>
        <v>149.03</v>
      </c>
      <c r="Q2187" s="12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32" hidden="1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36"/>
        <v>110</v>
      </c>
      <c r="P2188" s="10">
        <f t="shared" si="137"/>
        <v>55.96</v>
      </c>
      <c r="Q2188" s="12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48" hidden="1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36"/>
        <v>1015</v>
      </c>
      <c r="P2189" s="10">
        <f t="shared" si="137"/>
        <v>56.97</v>
      </c>
      <c r="Q2189" s="12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8" hidden="1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36"/>
        <v>412</v>
      </c>
      <c r="P2190" s="10">
        <f t="shared" si="137"/>
        <v>44.06</v>
      </c>
      <c r="Q2190" s="12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48" hidden="1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36"/>
        <v>503</v>
      </c>
      <c r="P2191" s="10">
        <f t="shared" si="137"/>
        <v>68.63</v>
      </c>
      <c r="Q2191" s="12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8" hidden="1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36"/>
        <v>185</v>
      </c>
      <c r="P2192" s="10">
        <f t="shared" si="137"/>
        <v>65.319999999999993</v>
      </c>
      <c r="Q2192" s="12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48" hidden="1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36"/>
        <v>120</v>
      </c>
      <c r="P2193" s="10">
        <f t="shared" si="137"/>
        <v>35.92</v>
      </c>
      <c r="Q2193" s="12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48" hidden="1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36"/>
        <v>1081</v>
      </c>
      <c r="P2194" s="10">
        <f t="shared" si="137"/>
        <v>40.07</v>
      </c>
      <c r="Q2194" s="12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48" hidden="1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36"/>
        <v>452</v>
      </c>
      <c r="P2195" s="10">
        <f t="shared" si="137"/>
        <v>75.650000000000006</v>
      </c>
      <c r="Q2195" s="12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48" hidden="1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36"/>
        <v>537</v>
      </c>
      <c r="P2196" s="10">
        <f t="shared" si="137"/>
        <v>61.2</v>
      </c>
      <c r="Q2196" s="12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32" hidden="1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36"/>
        <v>120</v>
      </c>
      <c r="P2197" s="10">
        <f t="shared" si="137"/>
        <v>48.13</v>
      </c>
      <c r="Q2197" s="12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32" hidden="1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36"/>
        <v>114</v>
      </c>
      <c r="P2198" s="10">
        <f t="shared" si="137"/>
        <v>68.11</v>
      </c>
      <c r="Q2198" s="12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8" hidden="1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36"/>
        <v>951</v>
      </c>
      <c r="P2199" s="10">
        <f t="shared" si="137"/>
        <v>65.89</v>
      </c>
      <c r="Q2199" s="12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48" hidden="1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36"/>
        <v>133</v>
      </c>
      <c r="P2200" s="10">
        <f t="shared" si="137"/>
        <v>81.650000000000006</v>
      </c>
      <c r="Q2200" s="12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32" hidden="1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36"/>
        <v>147</v>
      </c>
      <c r="P2201" s="10">
        <f t="shared" si="137"/>
        <v>52.7</v>
      </c>
      <c r="Q2201" s="12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48" hidden="1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36"/>
        <v>542</v>
      </c>
      <c r="P2202" s="10">
        <f t="shared" si="137"/>
        <v>41.23</v>
      </c>
      <c r="Q2202" s="12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48" hidden="1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36"/>
        <v>383</v>
      </c>
      <c r="P2203" s="10">
        <f t="shared" si="137"/>
        <v>15.04</v>
      </c>
      <c r="Q2203" s="12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32" hidden="1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36"/>
        <v>704</v>
      </c>
      <c r="P2204" s="10">
        <f t="shared" si="137"/>
        <v>39.07</v>
      </c>
      <c r="Q2204" s="12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48" hidden="1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36"/>
        <v>110</v>
      </c>
      <c r="P2205" s="10">
        <f t="shared" si="137"/>
        <v>43.82</v>
      </c>
      <c r="Q2205" s="12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8" hidden="1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36"/>
        <v>133</v>
      </c>
      <c r="P2206" s="10">
        <f t="shared" si="137"/>
        <v>27.3</v>
      </c>
      <c r="Q2206" s="12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8" hidden="1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36"/>
        <v>152</v>
      </c>
      <c r="P2207" s="10">
        <f t="shared" si="137"/>
        <v>42.22</v>
      </c>
      <c r="Q2207" s="12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48" hidden="1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36"/>
        <v>103</v>
      </c>
      <c r="P2208" s="10">
        <f t="shared" si="137"/>
        <v>33.24</v>
      </c>
      <c r="Q2208" s="12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8" hidden="1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36"/>
        <v>100</v>
      </c>
      <c r="P2209" s="10">
        <f t="shared" si="137"/>
        <v>285.70999999999998</v>
      </c>
      <c r="Q2209" s="12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48" hidden="1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36"/>
        <v>102</v>
      </c>
      <c r="P2210" s="10">
        <f t="shared" si="137"/>
        <v>42.33</v>
      </c>
      <c r="Q2210" s="12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32" hidden="1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36"/>
        <v>151</v>
      </c>
      <c r="P2211" s="10">
        <f t="shared" si="137"/>
        <v>50.27</v>
      </c>
      <c r="Q2211" s="12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48" hidden="1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36"/>
        <v>111</v>
      </c>
      <c r="P2212" s="10">
        <f t="shared" si="137"/>
        <v>61.9</v>
      </c>
      <c r="Q2212" s="12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48" hidden="1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36"/>
        <v>196</v>
      </c>
      <c r="P2213" s="10">
        <f t="shared" si="137"/>
        <v>40.75</v>
      </c>
      <c r="Q2213" s="12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48" hidden="1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36"/>
        <v>114</v>
      </c>
      <c r="P2214" s="10">
        <f t="shared" si="137"/>
        <v>55.8</v>
      </c>
      <c r="Q2214" s="12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48" hidden="1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36"/>
        <v>200</v>
      </c>
      <c r="P2215" s="10">
        <f t="shared" si="137"/>
        <v>10</v>
      </c>
      <c r="Q2215" s="12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8" hidden="1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36"/>
        <v>293</v>
      </c>
      <c r="P2216" s="10">
        <f t="shared" si="137"/>
        <v>73.13</v>
      </c>
      <c r="Q2216" s="12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32" hidden="1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36"/>
        <v>156</v>
      </c>
      <c r="P2217" s="10">
        <f t="shared" si="137"/>
        <v>26.06</v>
      </c>
      <c r="Q2217" s="12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48" hidden="1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36"/>
        <v>106</v>
      </c>
      <c r="P2218" s="10">
        <f t="shared" si="137"/>
        <v>22.64</v>
      </c>
      <c r="Q2218" s="12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48" hidden="1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36"/>
        <v>101</v>
      </c>
      <c r="P2219" s="10">
        <f t="shared" si="137"/>
        <v>47.22</v>
      </c>
      <c r="Q2219" s="12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8" hidden="1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36"/>
        <v>123</v>
      </c>
      <c r="P2220" s="10">
        <f t="shared" si="137"/>
        <v>32.32</v>
      </c>
      <c r="Q2220" s="12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8" hidden="1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36"/>
        <v>102</v>
      </c>
      <c r="P2221" s="10">
        <f t="shared" si="137"/>
        <v>53.42</v>
      </c>
      <c r="Q2221" s="12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8" hidden="1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36"/>
        <v>101</v>
      </c>
      <c r="P2222" s="10">
        <f t="shared" si="137"/>
        <v>51.3</v>
      </c>
      <c r="Q2222" s="12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8" hidden="1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36"/>
        <v>108</v>
      </c>
      <c r="P2223" s="10">
        <f t="shared" si="137"/>
        <v>37.200000000000003</v>
      </c>
      <c r="Q2223" s="12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48" hidden="1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36"/>
        <v>163</v>
      </c>
      <c r="P2224" s="10">
        <f t="shared" si="137"/>
        <v>27.1</v>
      </c>
      <c r="Q2224" s="12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48" hidden="1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36"/>
        <v>106</v>
      </c>
      <c r="P2225" s="10">
        <f t="shared" si="137"/>
        <v>206.31</v>
      </c>
      <c r="Q2225" s="12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48" hidden="1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36"/>
        <v>243</v>
      </c>
      <c r="P2226" s="10">
        <f t="shared" si="137"/>
        <v>82.15</v>
      </c>
      <c r="Q2226" s="12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48" hidden="1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36"/>
        <v>945</v>
      </c>
      <c r="P2227" s="10">
        <f t="shared" si="137"/>
        <v>164.8</v>
      </c>
      <c r="Q2227" s="12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48" hidden="1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36"/>
        <v>108</v>
      </c>
      <c r="P2228" s="10">
        <f t="shared" si="137"/>
        <v>60.82</v>
      </c>
      <c r="Q2228" s="12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48" hidden="1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36"/>
        <v>157</v>
      </c>
      <c r="P2229" s="10">
        <f t="shared" si="137"/>
        <v>67.97</v>
      </c>
      <c r="Q2229" s="12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48" hidden="1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36"/>
        <v>1174</v>
      </c>
      <c r="P2230" s="10">
        <f t="shared" si="137"/>
        <v>81.56</v>
      </c>
      <c r="Q2230" s="12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48" hidden="1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36"/>
        <v>171</v>
      </c>
      <c r="P2231" s="10">
        <f t="shared" si="137"/>
        <v>25.43</v>
      </c>
      <c r="Q2231" s="12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48" hidden="1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36"/>
        <v>126</v>
      </c>
      <c r="P2232" s="10">
        <f t="shared" si="137"/>
        <v>21.5</v>
      </c>
      <c r="Q2232" s="12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48" hidden="1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36"/>
        <v>1212</v>
      </c>
      <c r="P2233" s="10">
        <f t="shared" si="137"/>
        <v>27.23</v>
      </c>
      <c r="Q2233" s="12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8" hidden="1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36"/>
        <v>496</v>
      </c>
      <c r="P2234" s="10">
        <f t="shared" si="137"/>
        <v>25.09</v>
      </c>
      <c r="Q2234" s="12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8" hidden="1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36"/>
        <v>332</v>
      </c>
      <c r="P2235" s="10">
        <f t="shared" si="137"/>
        <v>21.23</v>
      </c>
      <c r="Q2235" s="12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8" hidden="1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36"/>
        <v>1165</v>
      </c>
      <c r="P2236" s="10">
        <f t="shared" si="137"/>
        <v>41.61</v>
      </c>
      <c r="Q2236" s="12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32" hidden="1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36"/>
        <v>153</v>
      </c>
      <c r="P2237" s="10">
        <f t="shared" si="137"/>
        <v>135.59</v>
      </c>
      <c r="Q2237" s="12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32" hidden="1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36"/>
        <v>537</v>
      </c>
      <c r="P2238" s="10">
        <f t="shared" si="137"/>
        <v>22.12</v>
      </c>
      <c r="Q2238" s="12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48" hidden="1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36"/>
        <v>353</v>
      </c>
      <c r="P2239" s="10">
        <f t="shared" si="137"/>
        <v>64.63</v>
      </c>
      <c r="Q2239" s="12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32" hidden="1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36"/>
        <v>137</v>
      </c>
      <c r="P2240" s="10">
        <f t="shared" si="137"/>
        <v>69.569999999999993</v>
      </c>
      <c r="Q2240" s="12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32" hidden="1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36"/>
        <v>128</v>
      </c>
      <c r="P2241" s="10">
        <f t="shared" si="137"/>
        <v>75.13</v>
      </c>
      <c r="Q2241" s="12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8" hidden="1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ref="O2242:O2305" si="140">ROUND(E2242/D2242*100,0)</f>
        <v>271</v>
      </c>
      <c r="P2242" s="10">
        <f t="shared" si="137"/>
        <v>140.97999999999999</v>
      </c>
      <c r="Q2242" s="12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48" hidden="1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si="140"/>
        <v>806</v>
      </c>
      <c r="P2243" s="10">
        <f t="shared" ref="P2243:P2306" si="141">IFERROR(ROUND(E2243/L2243,2),0)</f>
        <v>49.47</v>
      </c>
      <c r="Q2243" s="12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40"/>
        <v>1360</v>
      </c>
      <c r="P2244" s="10">
        <f t="shared" si="141"/>
        <v>53.87</v>
      </c>
      <c r="Q2244" s="12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48" hidden="1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40"/>
        <v>930250</v>
      </c>
      <c r="P2245" s="10">
        <f t="shared" si="141"/>
        <v>4.57</v>
      </c>
      <c r="Q2245" s="12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8" hidden="1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40"/>
        <v>377</v>
      </c>
      <c r="P2246" s="10">
        <f t="shared" si="141"/>
        <v>65</v>
      </c>
      <c r="Q2246" s="12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8" hidden="1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40"/>
        <v>2647</v>
      </c>
      <c r="P2247" s="10">
        <f t="shared" si="141"/>
        <v>53.48</v>
      </c>
      <c r="Q2247" s="12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48" hidden="1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40"/>
        <v>100</v>
      </c>
      <c r="P2248" s="10">
        <f t="shared" si="141"/>
        <v>43.91</v>
      </c>
      <c r="Q2248" s="12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32" hidden="1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40"/>
        <v>104</v>
      </c>
      <c r="P2249" s="10">
        <f t="shared" si="141"/>
        <v>50.85</v>
      </c>
      <c r="Q2249" s="12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48" hidden="1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40"/>
        <v>107</v>
      </c>
      <c r="P2250" s="10">
        <f t="shared" si="141"/>
        <v>58.63</v>
      </c>
      <c r="Q2250" s="12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8" hidden="1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40"/>
        <v>169</v>
      </c>
      <c r="P2251" s="10">
        <f t="shared" si="141"/>
        <v>32.82</v>
      </c>
      <c r="Q2251" s="12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8" hidden="1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40"/>
        <v>975</v>
      </c>
      <c r="P2252" s="10">
        <f t="shared" si="141"/>
        <v>426.93</v>
      </c>
      <c r="Q2252" s="12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8" hidden="1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40"/>
        <v>134</v>
      </c>
      <c r="P2253" s="10">
        <f t="shared" si="141"/>
        <v>23.81</v>
      </c>
      <c r="Q2253" s="12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48" hidden="1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40"/>
        <v>272</v>
      </c>
      <c r="P2254" s="10">
        <f t="shared" si="141"/>
        <v>98.41</v>
      </c>
      <c r="Q2254" s="12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48" hidden="1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40"/>
        <v>113</v>
      </c>
      <c r="P2255" s="10">
        <f t="shared" si="141"/>
        <v>107.32</v>
      </c>
      <c r="Q2255" s="12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32" hidden="1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40"/>
        <v>460</v>
      </c>
      <c r="P2256" s="10">
        <f t="shared" si="141"/>
        <v>11.67</v>
      </c>
      <c r="Q2256" s="12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32" hidden="1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40"/>
        <v>287</v>
      </c>
      <c r="P2257" s="10">
        <f t="shared" si="141"/>
        <v>41.78</v>
      </c>
      <c r="Q2257" s="12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8" hidden="1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40"/>
        <v>223</v>
      </c>
      <c r="P2258" s="10">
        <f t="shared" si="141"/>
        <v>21.38</v>
      </c>
      <c r="Q2258" s="12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48" hidden="1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40"/>
        <v>636</v>
      </c>
      <c r="P2259" s="10">
        <f t="shared" si="141"/>
        <v>94.1</v>
      </c>
      <c r="Q2259" s="12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32" hidden="1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40"/>
        <v>147</v>
      </c>
      <c r="P2260" s="10">
        <f t="shared" si="141"/>
        <v>15.72</v>
      </c>
      <c r="Q2260" s="12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48" hidden="1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40"/>
        <v>1867</v>
      </c>
      <c r="P2261" s="10">
        <f t="shared" si="141"/>
        <v>90.64</v>
      </c>
      <c r="Q2261" s="12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48" hidden="1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40"/>
        <v>327</v>
      </c>
      <c r="P2262" s="10">
        <f t="shared" si="141"/>
        <v>97.3</v>
      </c>
      <c r="Q2262" s="12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48" hidden="1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40"/>
        <v>780</v>
      </c>
      <c r="P2263" s="10">
        <f t="shared" si="141"/>
        <v>37.119999999999997</v>
      </c>
      <c r="Q2263" s="12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32" hidden="1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40"/>
        <v>154</v>
      </c>
      <c r="P2264" s="10">
        <f t="shared" si="141"/>
        <v>28.1</v>
      </c>
      <c r="Q2264" s="12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8" hidden="1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40"/>
        <v>116</v>
      </c>
      <c r="P2265" s="10">
        <f t="shared" si="141"/>
        <v>144.43</v>
      </c>
      <c r="Q2265" s="12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48" hidden="1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40"/>
        <v>180</v>
      </c>
      <c r="P2266" s="10">
        <f t="shared" si="141"/>
        <v>24.27</v>
      </c>
      <c r="Q2266" s="12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48" hidden="1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40"/>
        <v>299</v>
      </c>
      <c r="P2267" s="10">
        <f t="shared" si="141"/>
        <v>35.119999999999997</v>
      </c>
      <c r="Q2267" s="12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8" hidden="1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40"/>
        <v>320</v>
      </c>
      <c r="P2268" s="10">
        <f t="shared" si="141"/>
        <v>24.76</v>
      </c>
      <c r="Q2268" s="12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48" hidden="1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40"/>
        <v>381</v>
      </c>
      <c r="P2269" s="10">
        <f t="shared" si="141"/>
        <v>188.38</v>
      </c>
      <c r="Q2269" s="12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48" hidden="1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40"/>
        <v>103</v>
      </c>
      <c r="P2270" s="10">
        <f t="shared" si="141"/>
        <v>148.08000000000001</v>
      </c>
      <c r="Q2270" s="12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8" hidden="1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40"/>
        <v>1802</v>
      </c>
      <c r="P2271" s="10">
        <f t="shared" si="141"/>
        <v>49.93</v>
      </c>
      <c r="Q2271" s="12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8" hidden="1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40"/>
        <v>720</v>
      </c>
      <c r="P2272" s="10">
        <f t="shared" si="141"/>
        <v>107.82</v>
      </c>
      <c r="Q2272" s="12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48" hidden="1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40"/>
        <v>283</v>
      </c>
      <c r="P2273" s="10">
        <f t="shared" si="141"/>
        <v>42.63</v>
      </c>
      <c r="Q2273" s="12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8" hidden="1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40"/>
        <v>1357</v>
      </c>
      <c r="P2274" s="10">
        <f t="shared" si="141"/>
        <v>14.37</v>
      </c>
      <c r="Q2274" s="12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48" hidden="1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40"/>
        <v>220</v>
      </c>
      <c r="P2275" s="10">
        <f t="shared" si="141"/>
        <v>37.479999999999997</v>
      </c>
      <c r="Q2275" s="12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48" hidden="1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40"/>
        <v>120</v>
      </c>
      <c r="P2276" s="10">
        <f t="shared" si="141"/>
        <v>30.2</v>
      </c>
      <c r="Q2276" s="12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8" hidden="1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40"/>
        <v>408</v>
      </c>
      <c r="P2277" s="10">
        <f t="shared" si="141"/>
        <v>33.549999999999997</v>
      </c>
      <c r="Q2277" s="12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48" hidden="1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40"/>
        <v>106</v>
      </c>
      <c r="P2278" s="10">
        <f t="shared" si="141"/>
        <v>64.75</v>
      </c>
      <c r="Q2278" s="12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48" hidden="1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40"/>
        <v>141</v>
      </c>
      <c r="P2279" s="10">
        <f t="shared" si="141"/>
        <v>57.93</v>
      </c>
      <c r="Q2279" s="12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32" hidden="1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40"/>
        <v>271</v>
      </c>
      <c r="P2280" s="10">
        <f t="shared" si="141"/>
        <v>53.08</v>
      </c>
      <c r="Q2280" s="12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48" hidden="1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40"/>
        <v>154</v>
      </c>
      <c r="P2281" s="10">
        <f t="shared" si="141"/>
        <v>48.06</v>
      </c>
      <c r="Q2281" s="12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48" hidden="1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40"/>
        <v>404</v>
      </c>
      <c r="P2282" s="10">
        <f t="shared" si="141"/>
        <v>82.4</v>
      </c>
      <c r="Q2282" s="12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48" hidden="1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40"/>
        <v>185</v>
      </c>
      <c r="P2283" s="10">
        <f t="shared" si="141"/>
        <v>50.45</v>
      </c>
      <c r="Q2283" s="12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32" hidden="1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40"/>
        <v>185</v>
      </c>
      <c r="P2284" s="10">
        <f t="shared" si="141"/>
        <v>115.83</v>
      </c>
      <c r="Q2284" s="12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48" hidden="1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40"/>
        <v>101</v>
      </c>
      <c r="P2285" s="10">
        <f t="shared" si="141"/>
        <v>63.03</v>
      </c>
      <c r="Q2285" s="12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32" hidden="1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40"/>
        <v>106</v>
      </c>
      <c r="P2286" s="10">
        <f t="shared" si="141"/>
        <v>108.02</v>
      </c>
      <c r="Q2286" s="12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48" hidden="1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40"/>
        <v>121</v>
      </c>
      <c r="P2287" s="10">
        <f t="shared" si="141"/>
        <v>46.09</v>
      </c>
      <c r="Q2287" s="12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8" hidden="1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40"/>
        <v>100</v>
      </c>
      <c r="P2288" s="10">
        <f t="shared" si="141"/>
        <v>107.21</v>
      </c>
      <c r="Q2288" s="12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8" hidden="1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40"/>
        <v>120</v>
      </c>
      <c r="P2289" s="10">
        <f t="shared" si="141"/>
        <v>50.93</v>
      </c>
      <c r="Q2289" s="12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48" hidden="1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40"/>
        <v>100</v>
      </c>
      <c r="P2290" s="10">
        <f t="shared" si="141"/>
        <v>40.04</v>
      </c>
      <c r="Q2290" s="12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48" hidden="1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40"/>
        <v>107</v>
      </c>
      <c r="P2291" s="10">
        <f t="shared" si="141"/>
        <v>64.44</v>
      </c>
      <c r="Q2291" s="12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8" hidden="1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40"/>
        <v>104</v>
      </c>
      <c r="P2292" s="10">
        <f t="shared" si="141"/>
        <v>53.83</v>
      </c>
      <c r="Q2292" s="12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48" hidden="1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40"/>
        <v>173</v>
      </c>
      <c r="P2293" s="10">
        <f t="shared" si="141"/>
        <v>100.47</v>
      </c>
      <c r="Q2293" s="12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48" hidden="1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40"/>
        <v>107</v>
      </c>
      <c r="P2294" s="10">
        <f t="shared" si="141"/>
        <v>46.63</v>
      </c>
      <c r="Q2294" s="12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32" hidden="1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40"/>
        <v>108</v>
      </c>
      <c r="P2295" s="10">
        <f t="shared" si="141"/>
        <v>34.07</v>
      </c>
      <c r="Q2295" s="12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48" hidden="1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40"/>
        <v>146</v>
      </c>
      <c r="P2296" s="10">
        <f t="shared" si="141"/>
        <v>65.209999999999994</v>
      </c>
      <c r="Q2296" s="12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48" hidden="1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40"/>
        <v>125</v>
      </c>
      <c r="P2297" s="10">
        <f t="shared" si="141"/>
        <v>44.21</v>
      </c>
      <c r="Q2297" s="12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8" hidden="1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40"/>
        <v>149</v>
      </c>
      <c r="P2298" s="10">
        <f t="shared" si="141"/>
        <v>71.97</v>
      </c>
      <c r="Q2298" s="12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32" hidden="1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40"/>
        <v>101</v>
      </c>
      <c r="P2299" s="10">
        <f t="shared" si="141"/>
        <v>52.95</v>
      </c>
      <c r="Q2299" s="12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8" hidden="1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40"/>
        <v>105</v>
      </c>
      <c r="P2300" s="10">
        <f t="shared" si="141"/>
        <v>109.45</v>
      </c>
      <c r="Q2300" s="12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8" hidden="1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40"/>
        <v>350</v>
      </c>
      <c r="P2301" s="10">
        <f t="shared" si="141"/>
        <v>75.040000000000006</v>
      </c>
      <c r="Q2301" s="12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8" hidden="1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40"/>
        <v>101</v>
      </c>
      <c r="P2302" s="10">
        <f t="shared" si="141"/>
        <v>115.71</v>
      </c>
      <c r="Q2302" s="12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32" hidden="1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40"/>
        <v>134</v>
      </c>
      <c r="P2303" s="10">
        <f t="shared" si="141"/>
        <v>31.66</v>
      </c>
      <c r="Q2303" s="12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8" hidden="1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40"/>
        <v>171</v>
      </c>
      <c r="P2304" s="10">
        <f t="shared" si="141"/>
        <v>46.18</v>
      </c>
      <c r="Q2304" s="12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48" hidden="1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40"/>
        <v>109</v>
      </c>
      <c r="P2305" s="10">
        <f t="shared" si="141"/>
        <v>68.48</v>
      </c>
      <c r="Q2305" s="12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8" hidden="1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ref="O2306:O2369" si="144">ROUND(E2306/D2306*100,0)</f>
        <v>101</v>
      </c>
      <c r="P2306" s="10">
        <f t="shared" si="141"/>
        <v>53.47</v>
      </c>
      <c r="Q2306" s="12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48" hidden="1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si="144"/>
        <v>101</v>
      </c>
      <c r="P2307" s="10">
        <f t="shared" ref="P2307:P2370" si="145">IFERROR(ROUND(E2307/L2307,2),0)</f>
        <v>109.11</v>
      </c>
      <c r="Q2307" s="12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44"/>
        <v>107</v>
      </c>
      <c r="P2308" s="10">
        <f t="shared" si="145"/>
        <v>51.19</v>
      </c>
      <c r="Q2308" s="12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8" hidden="1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44"/>
        <v>107</v>
      </c>
      <c r="P2309" s="10">
        <f t="shared" si="145"/>
        <v>27.94</v>
      </c>
      <c r="Q2309" s="12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48" hidden="1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44"/>
        <v>101</v>
      </c>
      <c r="P2310" s="10">
        <f t="shared" si="145"/>
        <v>82.5</v>
      </c>
      <c r="Q2310" s="12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8" hidden="1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44"/>
        <v>107</v>
      </c>
      <c r="P2311" s="10">
        <f t="shared" si="145"/>
        <v>59.82</v>
      </c>
      <c r="Q2311" s="12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48" hidden="1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44"/>
        <v>429</v>
      </c>
      <c r="P2312" s="10">
        <f t="shared" si="145"/>
        <v>64.819999999999993</v>
      </c>
      <c r="Q2312" s="12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8" hidden="1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44"/>
        <v>104</v>
      </c>
      <c r="P2313" s="10">
        <f t="shared" si="145"/>
        <v>90.1</v>
      </c>
      <c r="Q2313" s="12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8" hidden="1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44"/>
        <v>108</v>
      </c>
      <c r="P2314" s="10">
        <f t="shared" si="145"/>
        <v>40.96</v>
      </c>
      <c r="Q2314" s="12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32" hidden="1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44"/>
        <v>176</v>
      </c>
      <c r="P2315" s="10">
        <f t="shared" si="145"/>
        <v>56</v>
      </c>
      <c r="Q2315" s="12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48" hidden="1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44"/>
        <v>157</v>
      </c>
      <c r="P2316" s="10">
        <f t="shared" si="145"/>
        <v>37.67</v>
      </c>
      <c r="Q2316" s="12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32" hidden="1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44"/>
        <v>103</v>
      </c>
      <c r="P2317" s="10">
        <f t="shared" si="145"/>
        <v>40.08</v>
      </c>
      <c r="Q2317" s="12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48" hidden="1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44"/>
        <v>104</v>
      </c>
      <c r="P2318" s="10">
        <f t="shared" si="145"/>
        <v>78.03</v>
      </c>
      <c r="Q2318" s="12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8" hidden="1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44"/>
        <v>104</v>
      </c>
      <c r="P2319" s="10">
        <f t="shared" si="145"/>
        <v>18.91</v>
      </c>
      <c r="Q2319" s="12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64" hidden="1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44"/>
        <v>121</v>
      </c>
      <c r="P2320" s="10">
        <f t="shared" si="145"/>
        <v>37.130000000000003</v>
      </c>
      <c r="Q2320" s="12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8" hidden="1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44"/>
        <v>108</v>
      </c>
      <c r="P2321" s="10">
        <f t="shared" si="145"/>
        <v>41.96</v>
      </c>
      <c r="Q2321" s="12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48" hidden="1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44"/>
        <v>109</v>
      </c>
      <c r="P2322" s="10">
        <f t="shared" si="145"/>
        <v>61.04</v>
      </c>
      <c r="Q2322" s="12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8" hidden="1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44"/>
        <v>39</v>
      </c>
      <c r="P2323" s="10">
        <f t="shared" si="145"/>
        <v>64.53</v>
      </c>
      <c r="Q2323" s="12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8" hidden="1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44"/>
        <v>3</v>
      </c>
      <c r="P2324" s="10">
        <f t="shared" si="145"/>
        <v>21.25</v>
      </c>
      <c r="Q2324" s="12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8" hidden="1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44"/>
        <v>48</v>
      </c>
      <c r="P2325" s="10">
        <f t="shared" si="145"/>
        <v>30</v>
      </c>
      <c r="Q2325" s="12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32" hidden="1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44"/>
        <v>21</v>
      </c>
      <c r="P2326" s="10">
        <f t="shared" si="145"/>
        <v>25.49</v>
      </c>
      <c r="Q2326" s="12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48" hidden="1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44"/>
        <v>8</v>
      </c>
      <c r="P2327" s="10">
        <f t="shared" si="145"/>
        <v>11.43</v>
      </c>
      <c r="Q2327" s="12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48" hidden="1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44"/>
        <v>1</v>
      </c>
      <c r="P2328" s="10">
        <f t="shared" si="145"/>
        <v>108</v>
      </c>
      <c r="Q2328" s="12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32" hidden="1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44"/>
        <v>526</v>
      </c>
      <c r="P2329" s="10">
        <f t="shared" si="145"/>
        <v>54.88</v>
      </c>
      <c r="Q2329" s="12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64" hidden="1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44"/>
        <v>254</v>
      </c>
      <c r="P2330" s="10">
        <f t="shared" si="145"/>
        <v>47.38</v>
      </c>
      <c r="Q2330" s="12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8" hidden="1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44"/>
        <v>106</v>
      </c>
      <c r="P2331" s="10">
        <f t="shared" si="145"/>
        <v>211.84</v>
      </c>
      <c r="Q2331" s="12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48" hidden="1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44"/>
        <v>102</v>
      </c>
      <c r="P2332" s="10">
        <f t="shared" si="145"/>
        <v>219.93</v>
      </c>
      <c r="Q2332" s="12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8" hidden="1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44"/>
        <v>144</v>
      </c>
      <c r="P2333" s="10">
        <f t="shared" si="145"/>
        <v>40.799999999999997</v>
      </c>
      <c r="Q2333" s="12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48" hidden="1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44"/>
        <v>106</v>
      </c>
      <c r="P2334" s="10">
        <f t="shared" si="145"/>
        <v>75.5</v>
      </c>
      <c r="Q2334" s="12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48" hidden="1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44"/>
        <v>212</v>
      </c>
      <c r="P2335" s="10">
        <f t="shared" si="145"/>
        <v>13.54</v>
      </c>
      <c r="Q2335" s="12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8" hidden="1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44"/>
        <v>102</v>
      </c>
      <c r="P2336" s="10">
        <f t="shared" si="145"/>
        <v>60.87</v>
      </c>
      <c r="Q2336" s="12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48" hidden="1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44"/>
        <v>102</v>
      </c>
      <c r="P2337" s="10">
        <f t="shared" si="145"/>
        <v>115.69</v>
      </c>
      <c r="Q2337" s="12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8" hidden="1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44"/>
        <v>521</v>
      </c>
      <c r="P2338" s="10">
        <f t="shared" si="145"/>
        <v>48.1</v>
      </c>
      <c r="Q2338" s="12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32" hidden="1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44"/>
        <v>111</v>
      </c>
      <c r="P2339" s="10">
        <f t="shared" si="145"/>
        <v>74.180000000000007</v>
      </c>
      <c r="Q2339" s="12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8" hidden="1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44"/>
        <v>101</v>
      </c>
      <c r="P2340" s="10">
        <f t="shared" si="145"/>
        <v>123.35</v>
      </c>
      <c r="Q2340" s="12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48" hidden="1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44"/>
        <v>294</v>
      </c>
      <c r="P2341" s="10">
        <f t="shared" si="145"/>
        <v>66.62</v>
      </c>
      <c r="Q2341" s="12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8" hidden="1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44"/>
        <v>106</v>
      </c>
      <c r="P2342" s="10">
        <f t="shared" si="145"/>
        <v>104.99</v>
      </c>
      <c r="Q2342" s="12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8" hidden="1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44"/>
        <v>0</v>
      </c>
      <c r="P2343" s="10">
        <f t="shared" si="145"/>
        <v>0</v>
      </c>
      <c r="Q2343" s="12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48" hidden="1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44"/>
        <v>0</v>
      </c>
      <c r="P2344" s="10">
        <f t="shared" si="145"/>
        <v>0</v>
      </c>
      <c r="Q2344" s="12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48" hidden="1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44"/>
        <v>3</v>
      </c>
      <c r="P2345" s="10">
        <f t="shared" si="145"/>
        <v>300</v>
      </c>
      <c r="Q2345" s="12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48" hidden="1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44"/>
        <v>0</v>
      </c>
      <c r="P2346" s="10">
        <f t="shared" si="145"/>
        <v>1</v>
      </c>
      <c r="Q2346" s="12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48" hidden="1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44"/>
        <v>0</v>
      </c>
      <c r="P2347" s="10">
        <f t="shared" si="145"/>
        <v>0</v>
      </c>
      <c r="Q2347" s="12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8" hidden="1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44"/>
        <v>0</v>
      </c>
      <c r="P2348" s="10">
        <f t="shared" si="145"/>
        <v>13</v>
      </c>
      <c r="Q2348" s="12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8" hidden="1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44"/>
        <v>2</v>
      </c>
      <c r="P2349" s="10">
        <f t="shared" si="145"/>
        <v>15</v>
      </c>
      <c r="Q2349" s="12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48" hidden="1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44"/>
        <v>0</v>
      </c>
      <c r="P2350" s="10">
        <f t="shared" si="145"/>
        <v>54</v>
      </c>
      <c r="Q2350" s="12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8" hidden="1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44"/>
        <v>0</v>
      </c>
      <c r="P2351" s="10">
        <f t="shared" si="145"/>
        <v>0</v>
      </c>
      <c r="Q2351" s="12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32" hidden="1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44"/>
        <v>0</v>
      </c>
      <c r="P2352" s="10">
        <f t="shared" si="145"/>
        <v>0</v>
      </c>
      <c r="Q2352" s="12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32" hidden="1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44"/>
        <v>1</v>
      </c>
      <c r="P2353" s="10">
        <f t="shared" si="145"/>
        <v>15.43</v>
      </c>
      <c r="Q2353" s="12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8" hidden="1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44"/>
        <v>0</v>
      </c>
      <c r="P2354" s="10">
        <f t="shared" si="145"/>
        <v>0</v>
      </c>
      <c r="Q2354" s="12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48" hidden="1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44"/>
        <v>0</v>
      </c>
      <c r="P2355" s="10">
        <f t="shared" si="145"/>
        <v>0</v>
      </c>
      <c r="Q2355" s="12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8" hidden="1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44"/>
        <v>0</v>
      </c>
      <c r="P2356" s="10">
        <f t="shared" si="145"/>
        <v>25</v>
      </c>
      <c r="Q2356" s="12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8" hidden="1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44"/>
        <v>1</v>
      </c>
      <c r="P2357" s="10">
        <f t="shared" si="145"/>
        <v>27.5</v>
      </c>
      <c r="Q2357" s="12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32" hidden="1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44"/>
        <v>0</v>
      </c>
      <c r="P2358" s="10">
        <f t="shared" si="145"/>
        <v>0</v>
      </c>
      <c r="Q2358" s="12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32" hidden="1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44"/>
        <v>0</v>
      </c>
      <c r="P2359" s="10">
        <f t="shared" si="145"/>
        <v>0</v>
      </c>
      <c r="Q2359" s="12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8" hidden="1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44"/>
        <v>0</v>
      </c>
      <c r="P2360" s="10">
        <f t="shared" si="145"/>
        <v>0</v>
      </c>
      <c r="Q2360" s="12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8" hidden="1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44"/>
        <v>15</v>
      </c>
      <c r="P2361" s="10">
        <f t="shared" si="145"/>
        <v>367</v>
      </c>
      <c r="Q2361" s="12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8" hidden="1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44"/>
        <v>0</v>
      </c>
      <c r="P2362" s="10">
        <f t="shared" si="145"/>
        <v>2</v>
      </c>
      <c r="Q2362" s="12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48" hidden="1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44"/>
        <v>0</v>
      </c>
      <c r="P2363" s="10">
        <f t="shared" si="145"/>
        <v>0</v>
      </c>
      <c r="Q2363" s="12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32" hidden="1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44"/>
        <v>29</v>
      </c>
      <c r="P2364" s="10">
        <f t="shared" si="145"/>
        <v>60</v>
      </c>
      <c r="Q2364" s="12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48" hidden="1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44"/>
        <v>0</v>
      </c>
      <c r="P2365" s="10">
        <f t="shared" si="145"/>
        <v>0</v>
      </c>
      <c r="Q2365" s="12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32" hidden="1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44"/>
        <v>0</v>
      </c>
      <c r="P2366" s="10">
        <f t="shared" si="145"/>
        <v>0</v>
      </c>
      <c r="Q2366" s="12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48" hidden="1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44"/>
        <v>0</v>
      </c>
      <c r="P2367" s="10">
        <f t="shared" si="145"/>
        <v>0</v>
      </c>
      <c r="Q2367" s="12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8" hidden="1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44"/>
        <v>11</v>
      </c>
      <c r="P2368" s="10">
        <f t="shared" si="145"/>
        <v>97.41</v>
      </c>
      <c r="Q2368" s="12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48" hidden="1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44"/>
        <v>1</v>
      </c>
      <c r="P2369" s="10">
        <f t="shared" si="145"/>
        <v>47.86</v>
      </c>
      <c r="Q2369" s="12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48" hidden="1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ref="O2370:O2433" si="148">ROUND(E2370/D2370*100,0)</f>
        <v>0</v>
      </c>
      <c r="P2370" s="10">
        <f t="shared" si="145"/>
        <v>50</v>
      </c>
      <c r="Q2370" s="12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48" hidden="1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si="148"/>
        <v>0</v>
      </c>
      <c r="P2371" s="10">
        <f t="shared" ref="P2371:P2434" si="149">IFERROR(ROUND(E2371/L2371,2),0)</f>
        <v>0</v>
      </c>
      <c r="Q2371" s="12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48"/>
        <v>0</v>
      </c>
      <c r="P2372" s="10">
        <f t="shared" si="149"/>
        <v>20.5</v>
      </c>
      <c r="Q2372" s="12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48" hidden="1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48"/>
        <v>0</v>
      </c>
      <c r="P2373" s="10">
        <f t="shared" si="149"/>
        <v>0</v>
      </c>
      <c r="Q2373" s="12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48" hidden="1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48"/>
        <v>3</v>
      </c>
      <c r="P2374" s="10">
        <f t="shared" si="149"/>
        <v>30</v>
      </c>
      <c r="Q2374" s="12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32" hidden="1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48"/>
        <v>0</v>
      </c>
      <c r="P2375" s="10">
        <f t="shared" si="149"/>
        <v>50</v>
      </c>
      <c r="Q2375" s="12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48" hidden="1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48"/>
        <v>0</v>
      </c>
      <c r="P2376" s="10">
        <f t="shared" si="149"/>
        <v>10</v>
      </c>
      <c r="Q2376" s="12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48" hidden="1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48"/>
        <v>0</v>
      </c>
      <c r="P2377" s="10">
        <f t="shared" si="149"/>
        <v>0</v>
      </c>
      <c r="Q2377" s="12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8" hidden="1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48"/>
        <v>11</v>
      </c>
      <c r="P2378" s="10">
        <f t="shared" si="149"/>
        <v>81.58</v>
      </c>
      <c r="Q2378" s="12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8" hidden="1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48"/>
        <v>0</v>
      </c>
      <c r="P2379" s="10">
        <f t="shared" si="149"/>
        <v>0</v>
      </c>
      <c r="Q2379" s="12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32" hidden="1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48"/>
        <v>0</v>
      </c>
      <c r="P2380" s="10">
        <f t="shared" si="149"/>
        <v>0</v>
      </c>
      <c r="Q2380" s="12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32" hidden="1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48"/>
        <v>0</v>
      </c>
      <c r="P2381" s="10">
        <f t="shared" si="149"/>
        <v>0</v>
      </c>
      <c r="Q2381" s="12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8" hidden="1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48"/>
        <v>0</v>
      </c>
      <c r="P2382" s="10">
        <f t="shared" si="149"/>
        <v>18.329999999999998</v>
      </c>
      <c r="Q2382" s="12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8" hidden="1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48"/>
        <v>2</v>
      </c>
      <c r="P2383" s="10">
        <f t="shared" si="149"/>
        <v>224.43</v>
      </c>
      <c r="Q2383" s="12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64" hidden="1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48"/>
        <v>3</v>
      </c>
      <c r="P2384" s="10">
        <f t="shared" si="149"/>
        <v>37.5</v>
      </c>
      <c r="Q2384" s="12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48" hidden="1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48"/>
        <v>4</v>
      </c>
      <c r="P2385" s="10">
        <f t="shared" si="149"/>
        <v>145</v>
      </c>
      <c r="Q2385" s="12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48" hidden="1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48"/>
        <v>1</v>
      </c>
      <c r="P2386" s="10">
        <f t="shared" si="149"/>
        <v>1</v>
      </c>
      <c r="Q2386" s="12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48" hidden="1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48"/>
        <v>1</v>
      </c>
      <c r="P2387" s="10">
        <f t="shared" si="149"/>
        <v>112.57</v>
      </c>
      <c r="Q2387" s="12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8" hidden="1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48"/>
        <v>0</v>
      </c>
      <c r="P2388" s="10">
        <f t="shared" si="149"/>
        <v>0</v>
      </c>
      <c r="Q2388" s="12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48" hidden="1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48"/>
        <v>1</v>
      </c>
      <c r="P2389" s="10">
        <f t="shared" si="149"/>
        <v>342</v>
      </c>
      <c r="Q2389" s="12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48" hidden="1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48"/>
        <v>1</v>
      </c>
      <c r="P2390" s="10">
        <f t="shared" si="149"/>
        <v>57.88</v>
      </c>
      <c r="Q2390" s="12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48" hidden="1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48"/>
        <v>0</v>
      </c>
      <c r="P2391" s="10">
        <f t="shared" si="149"/>
        <v>30</v>
      </c>
      <c r="Q2391" s="12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48" hidden="1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48"/>
        <v>0</v>
      </c>
      <c r="P2392" s="10">
        <f t="shared" si="149"/>
        <v>0</v>
      </c>
      <c r="Q2392" s="12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32" hidden="1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48"/>
        <v>0</v>
      </c>
      <c r="P2393" s="10">
        <f t="shared" si="149"/>
        <v>25</v>
      </c>
      <c r="Q2393" s="12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48" hidden="1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48"/>
        <v>0</v>
      </c>
      <c r="P2394" s="10">
        <f t="shared" si="149"/>
        <v>0</v>
      </c>
      <c r="Q2394" s="12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48" hidden="1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48"/>
        <v>0</v>
      </c>
      <c r="P2395" s="10">
        <f t="shared" si="149"/>
        <v>50</v>
      </c>
      <c r="Q2395" s="12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48" hidden="1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48"/>
        <v>0</v>
      </c>
      <c r="P2396" s="10">
        <f t="shared" si="149"/>
        <v>1.5</v>
      </c>
      <c r="Q2396" s="12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8" hidden="1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48"/>
        <v>0</v>
      </c>
      <c r="P2397" s="10">
        <f t="shared" si="149"/>
        <v>0</v>
      </c>
      <c r="Q2397" s="12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8" hidden="1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48"/>
        <v>0</v>
      </c>
      <c r="P2398" s="10">
        <f t="shared" si="149"/>
        <v>10</v>
      </c>
      <c r="Q2398" s="12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48" hidden="1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48"/>
        <v>0</v>
      </c>
      <c r="P2399" s="10">
        <f t="shared" si="149"/>
        <v>0</v>
      </c>
      <c r="Q2399" s="12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48" hidden="1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48"/>
        <v>0</v>
      </c>
      <c r="P2400" s="10">
        <f t="shared" si="149"/>
        <v>0</v>
      </c>
      <c r="Q2400" s="12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8" hidden="1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48"/>
        <v>0</v>
      </c>
      <c r="P2401" s="10">
        <f t="shared" si="149"/>
        <v>0</v>
      </c>
      <c r="Q2401" s="12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48" hidden="1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48"/>
        <v>0</v>
      </c>
      <c r="P2402" s="10">
        <f t="shared" si="149"/>
        <v>0</v>
      </c>
      <c r="Q2402" s="12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48" hidden="1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48"/>
        <v>1</v>
      </c>
      <c r="P2403" s="10">
        <f t="shared" si="149"/>
        <v>22.33</v>
      </c>
      <c r="Q2403" s="12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t="16" hidden="1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48"/>
        <v>0</v>
      </c>
      <c r="P2404" s="10">
        <f t="shared" si="149"/>
        <v>52</v>
      </c>
      <c r="Q2404" s="12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8" hidden="1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48"/>
        <v>17</v>
      </c>
      <c r="P2405" s="10">
        <f t="shared" si="149"/>
        <v>16.829999999999998</v>
      </c>
      <c r="Q2405" s="12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48" hidden="1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48"/>
        <v>0</v>
      </c>
      <c r="P2406" s="10">
        <f t="shared" si="149"/>
        <v>0</v>
      </c>
      <c r="Q2406" s="12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32" hidden="1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48"/>
        <v>23</v>
      </c>
      <c r="P2407" s="10">
        <f t="shared" si="149"/>
        <v>56.3</v>
      </c>
      <c r="Q2407" s="12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8" hidden="1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48"/>
        <v>41</v>
      </c>
      <c r="P2408" s="10">
        <f t="shared" si="149"/>
        <v>84.06</v>
      </c>
      <c r="Q2408" s="12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64" hidden="1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48"/>
        <v>25</v>
      </c>
      <c r="P2409" s="10">
        <f t="shared" si="149"/>
        <v>168.39</v>
      </c>
      <c r="Q2409" s="12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32" hidden="1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48"/>
        <v>0</v>
      </c>
      <c r="P2410" s="10">
        <f t="shared" si="149"/>
        <v>15</v>
      </c>
      <c r="Q2410" s="12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32" hidden="1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48"/>
        <v>2</v>
      </c>
      <c r="P2411" s="10">
        <f t="shared" si="149"/>
        <v>76.67</v>
      </c>
      <c r="Q2411" s="12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64" hidden="1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48"/>
        <v>0</v>
      </c>
      <c r="P2412" s="10">
        <f t="shared" si="149"/>
        <v>0</v>
      </c>
      <c r="Q2412" s="12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48" hidden="1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48"/>
        <v>1</v>
      </c>
      <c r="P2413" s="10">
        <f t="shared" si="149"/>
        <v>50.33</v>
      </c>
      <c r="Q2413" s="12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48" hidden="1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48"/>
        <v>0</v>
      </c>
      <c r="P2414" s="10">
        <f t="shared" si="149"/>
        <v>0</v>
      </c>
      <c r="Q2414" s="12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8" hidden="1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48"/>
        <v>1</v>
      </c>
      <c r="P2415" s="10">
        <f t="shared" si="149"/>
        <v>8.33</v>
      </c>
      <c r="Q2415" s="12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48" hidden="1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48"/>
        <v>3</v>
      </c>
      <c r="P2416" s="10">
        <f t="shared" si="149"/>
        <v>35.380000000000003</v>
      </c>
      <c r="Q2416" s="12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8" hidden="1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48"/>
        <v>1</v>
      </c>
      <c r="P2417" s="10">
        <f t="shared" si="149"/>
        <v>55.83</v>
      </c>
      <c r="Q2417" s="12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48" hidden="1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48"/>
        <v>0</v>
      </c>
      <c r="P2418" s="10">
        <f t="shared" si="149"/>
        <v>5</v>
      </c>
      <c r="Q2418" s="12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48" hidden="1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48"/>
        <v>0</v>
      </c>
      <c r="P2419" s="10">
        <f t="shared" si="149"/>
        <v>0</v>
      </c>
      <c r="Q2419" s="12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t="16" hidden="1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48"/>
        <v>0</v>
      </c>
      <c r="P2420" s="10">
        <f t="shared" si="149"/>
        <v>1</v>
      </c>
      <c r="Q2420" s="12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48" hidden="1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48"/>
        <v>0</v>
      </c>
      <c r="P2421" s="10">
        <f t="shared" si="149"/>
        <v>0</v>
      </c>
      <c r="Q2421" s="12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8" hidden="1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48"/>
        <v>15</v>
      </c>
      <c r="P2422" s="10">
        <f t="shared" si="149"/>
        <v>69.47</v>
      </c>
      <c r="Q2422" s="12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32" hidden="1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48"/>
        <v>0</v>
      </c>
      <c r="P2423" s="10">
        <f t="shared" si="149"/>
        <v>1</v>
      </c>
      <c r="Q2423" s="12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32" hidden="1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48"/>
        <v>0</v>
      </c>
      <c r="P2424" s="10">
        <f t="shared" si="149"/>
        <v>1</v>
      </c>
      <c r="Q2424" s="12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8" hidden="1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48"/>
        <v>0</v>
      </c>
      <c r="P2425" s="10">
        <f t="shared" si="149"/>
        <v>8</v>
      </c>
      <c r="Q2425" s="12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32" hidden="1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48"/>
        <v>1</v>
      </c>
      <c r="P2426" s="10">
        <f t="shared" si="149"/>
        <v>34.44</v>
      </c>
      <c r="Q2426" s="12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48" hidden="1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48"/>
        <v>0</v>
      </c>
      <c r="P2427" s="10">
        <f t="shared" si="149"/>
        <v>1</v>
      </c>
      <c r="Q2427" s="12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8" hidden="1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48"/>
        <v>0</v>
      </c>
      <c r="P2428" s="10">
        <f t="shared" si="149"/>
        <v>0</v>
      </c>
      <c r="Q2428" s="12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32" hidden="1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48"/>
        <v>0</v>
      </c>
      <c r="P2429" s="10">
        <f t="shared" si="149"/>
        <v>1</v>
      </c>
      <c r="Q2429" s="12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32" hidden="1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48"/>
        <v>0</v>
      </c>
      <c r="P2430" s="10">
        <f t="shared" si="149"/>
        <v>1</v>
      </c>
      <c r="Q2430" s="12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8" hidden="1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48"/>
        <v>1</v>
      </c>
      <c r="P2431" s="10">
        <f t="shared" si="149"/>
        <v>501.25</v>
      </c>
      <c r="Q2431" s="12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48" hidden="1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48"/>
        <v>1</v>
      </c>
      <c r="P2432" s="10">
        <f t="shared" si="149"/>
        <v>10.5</v>
      </c>
      <c r="Q2432" s="12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32" hidden="1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48"/>
        <v>0</v>
      </c>
      <c r="P2433" s="10">
        <f t="shared" si="149"/>
        <v>1</v>
      </c>
      <c r="Q2433" s="12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8" hidden="1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ref="O2434:O2497" si="152">ROUND(E2434/D2434*100,0)</f>
        <v>0</v>
      </c>
      <c r="P2434" s="10">
        <f t="shared" si="149"/>
        <v>1</v>
      </c>
      <c r="Q2434" s="12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48" hidden="1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si="152"/>
        <v>0</v>
      </c>
      <c r="P2435" s="10">
        <f t="shared" ref="P2435:P2498" si="153">IFERROR(ROUND(E2435/L2435,2),0)</f>
        <v>0</v>
      </c>
      <c r="Q2435" s="12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52"/>
        <v>0</v>
      </c>
      <c r="P2436" s="10">
        <f t="shared" si="153"/>
        <v>13</v>
      </c>
      <c r="Q2436" s="12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8" hidden="1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52"/>
        <v>0</v>
      </c>
      <c r="P2437" s="10">
        <f t="shared" si="153"/>
        <v>306</v>
      </c>
      <c r="Q2437" s="12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48" hidden="1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52"/>
        <v>0</v>
      </c>
      <c r="P2438" s="10">
        <f t="shared" si="153"/>
        <v>22.5</v>
      </c>
      <c r="Q2438" s="12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8" hidden="1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52"/>
        <v>0</v>
      </c>
      <c r="P2439" s="10">
        <f t="shared" si="153"/>
        <v>0</v>
      </c>
      <c r="Q2439" s="12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48" hidden="1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52"/>
        <v>0</v>
      </c>
      <c r="P2440" s="10">
        <f t="shared" si="153"/>
        <v>50</v>
      </c>
      <c r="Q2440" s="12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48" hidden="1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52"/>
        <v>0</v>
      </c>
      <c r="P2441" s="10">
        <f t="shared" si="153"/>
        <v>0</v>
      </c>
      <c r="Q2441" s="12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32" hidden="1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52"/>
        <v>0</v>
      </c>
      <c r="P2442" s="10">
        <f t="shared" si="153"/>
        <v>5</v>
      </c>
      <c r="Q2442" s="12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32" hidden="1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52"/>
        <v>108</v>
      </c>
      <c r="P2443" s="10">
        <f t="shared" si="153"/>
        <v>74.23</v>
      </c>
      <c r="Q2443" s="12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32" hidden="1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52"/>
        <v>126</v>
      </c>
      <c r="P2444" s="10">
        <f t="shared" si="153"/>
        <v>81.25</v>
      </c>
      <c r="Q2444" s="12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48" hidden="1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52"/>
        <v>203</v>
      </c>
      <c r="P2445" s="10">
        <f t="shared" si="153"/>
        <v>130.22999999999999</v>
      </c>
      <c r="Q2445" s="12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48" hidden="1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52"/>
        <v>109</v>
      </c>
      <c r="P2446" s="10">
        <f t="shared" si="153"/>
        <v>53.41</v>
      </c>
      <c r="Q2446" s="12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64" hidden="1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52"/>
        <v>173</v>
      </c>
      <c r="P2447" s="10">
        <f t="shared" si="153"/>
        <v>75.13</v>
      </c>
      <c r="Q2447" s="12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48" hidden="1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52"/>
        <v>168</v>
      </c>
      <c r="P2448" s="10">
        <f t="shared" si="153"/>
        <v>75.67</v>
      </c>
      <c r="Q2448" s="12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48" hidden="1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52"/>
        <v>427</v>
      </c>
      <c r="P2449" s="10">
        <f t="shared" si="153"/>
        <v>31.69</v>
      </c>
      <c r="Q2449" s="12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48" hidden="1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52"/>
        <v>108</v>
      </c>
      <c r="P2450" s="10">
        <f t="shared" si="153"/>
        <v>47.78</v>
      </c>
      <c r="Q2450" s="12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8" hidden="1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52"/>
        <v>108</v>
      </c>
      <c r="P2451" s="10">
        <f t="shared" si="153"/>
        <v>90</v>
      </c>
      <c r="Q2451" s="12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48" hidden="1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52"/>
        <v>102</v>
      </c>
      <c r="P2452" s="10">
        <f t="shared" si="153"/>
        <v>149.31</v>
      </c>
      <c r="Q2452" s="12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48" hidden="1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52"/>
        <v>115</v>
      </c>
      <c r="P2453" s="10">
        <f t="shared" si="153"/>
        <v>62.07</v>
      </c>
      <c r="Q2453" s="12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48" hidden="1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52"/>
        <v>134</v>
      </c>
      <c r="P2454" s="10">
        <f t="shared" si="153"/>
        <v>53.4</v>
      </c>
      <c r="Q2454" s="12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48" hidden="1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52"/>
        <v>155</v>
      </c>
      <c r="P2455" s="10">
        <f t="shared" si="153"/>
        <v>69.27</v>
      </c>
      <c r="Q2455" s="12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8" hidden="1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52"/>
        <v>101</v>
      </c>
      <c r="P2456" s="10">
        <f t="shared" si="153"/>
        <v>271.51</v>
      </c>
      <c r="Q2456" s="12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8" hidden="1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52"/>
        <v>182</v>
      </c>
      <c r="P2457" s="10">
        <f t="shared" si="153"/>
        <v>34.130000000000003</v>
      </c>
      <c r="Q2457" s="12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8" hidden="1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52"/>
        <v>181</v>
      </c>
      <c r="P2458" s="10">
        <f t="shared" si="153"/>
        <v>40.49</v>
      </c>
      <c r="Q2458" s="12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8" hidden="1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52"/>
        <v>102</v>
      </c>
      <c r="P2459" s="10">
        <f t="shared" si="153"/>
        <v>189.76</v>
      </c>
      <c r="Q2459" s="12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48" hidden="1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52"/>
        <v>110</v>
      </c>
      <c r="P2460" s="10">
        <f t="shared" si="153"/>
        <v>68.86</v>
      </c>
      <c r="Q2460" s="12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48" hidden="1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52"/>
        <v>102</v>
      </c>
      <c r="P2461" s="10">
        <f t="shared" si="153"/>
        <v>108.78</v>
      </c>
      <c r="Q2461" s="12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48" hidden="1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52"/>
        <v>101</v>
      </c>
      <c r="P2462" s="10">
        <f t="shared" si="153"/>
        <v>125.99</v>
      </c>
      <c r="Q2462" s="12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48" hidden="1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52"/>
        <v>104</v>
      </c>
      <c r="P2463" s="10">
        <f t="shared" si="153"/>
        <v>90.52</v>
      </c>
      <c r="Q2463" s="12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48" hidden="1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52"/>
        <v>111</v>
      </c>
      <c r="P2464" s="10">
        <f t="shared" si="153"/>
        <v>28.88</v>
      </c>
      <c r="Q2464" s="12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t="16" hidden="1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52"/>
        <v>116</v>
      </c>
      <c r="P2465" s="10">
        <f t="shared" si="153"/>
        <v>31</v>
      </c>
      <c r="Q2465" s="12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8" hidden="1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52"/>
        <v>111</v>
      </c>
      <c r="P2466" s="10">
        <f t="shared" si="153"/>
        <v>51.67</v>
      </c>
      <c r="Q2466" s="12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32" hidden="1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52"/>
        <v>180</v>
      </c>
      <c r="P2467" s="10">
        <f t="shared" si="153"/>
        <v>26.27</v>
      </c>
      <c r="Q2467" s="12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8" hidden="1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52"/>
        <v>100</v>
      </c>
      <c r="P2468" s="10">
        <f t="shared" si="153"/>
        <v>48.08</v>
      </c>
      <c r="Q2468" s="12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8" hidden="1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52"/>
        <v>119</v>
      </c>
      <c r="P2469" s="10">
        <f t="shared" si="153"/>
        <v>27.56</v>
      </c>
      <c r="Q2469" s="12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32" hidden="1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52"/>
        <v>107</v>
      </c>
      <c r="P2470" s="10">
        <f t="shared" si="153"/>
        <v>36.97</v>
      </c>
      <c r="Q2470" s="12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48" hidden="1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52"/>
        <v>114</v>
      </c>
      <c r="P2471" s="10">
        <f t="shared" si="153"/>
        <v>29.02</v>
      </c>
      <c r="Q2471" s="12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8" hidden="1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52"/>
        <v>103</v>
      </c>
      <c r="P2472" s="10">
        <f t="shared" si="153"/>
        <v>28.66</v>
      </c>
      <c r="Q2472" s="12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48" hidden="1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52"/>
        <v>128</v>
      </c>
      <c r="P2473" s="10">
        <f t="shared" si="153"/>
        <v>37.65</v>
      </c>
      <c r="Q2473" s="12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48" hidden="1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52"/>
        <v>136</v>
      </c>
      <c r="P2474" s="10">
        <f t="shared" si="153"/>
        <v>97.9</v>
      </c>
      <c r="Q2474" s="12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8" hidden="1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52"/>
        <v>100</v>
      </c>
      <c r="P2475" s="10">
        <f t="shared" si="153"/>
        <v>42.55</v>
      </c>
      <c r="Q2475" s="12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48" hidden="1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52"/>
        <v>100</v>
      </c>
      <c r="P2476" s="10">
        <f t="shared" si="153"/>
        <v>131.58000000000001</v>
      </c>
      <c r="Q2476" s="12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32" hidden="1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52"/>
        <v>105</v>
      </c>
      <c r="P2477" s="10">
        <f t="shared" si="153"/>
        <v>32.32</v>
      </c>
      <c r="Q2477" s="12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8" hidden="1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52"/>
        <v>105</v>
      </c>
      <c r="P2478" s="10">
        <f t="shared" si="153"/>
        <v>61.1</v>
      </c>
      <c r="Q2478" s="12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32" hidden="1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52"/>
        <v>171</v>
      </c>
      <c r="P2479" s="10">
        <f t="shared" si="153"/>
        <v>31.34</v>
      </c>
      <c r="Q2479" s="12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48" hidden="1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52"/>
        <v>128</v>
      </c>
      <c r="P2480" s="10">
        <f t="shared" si="153"/>
        <v>129.11000000000001</v>
      </c>
      <c r="Q2480" s="12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32" hidden="1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52"/>
        <v>133</v>
      </c>
      <c r="P2481" s="10">
        <f t="shared" si="153"/>
        <v>25.02</v>
      </c>
      <c r="Q2481" s="12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48" hidden="1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52"/>
        <v>100</v>
      </c>
      <c r="P2482" s="10">
        <f t="shared" si="153"/>
        <v>250</v>
      </c>
      <c r="Q2482" s="12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48" hidden="1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52"/>
        <v>113</v>
      </c>
      <c r="P2483" s="10">
        <f t="shared" si="153"/>
        <v>47.54</v>
      </c>
      <c r="Q2483" s="12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48" hidden="1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52"/>
        <v>100</v>
      </c>
      <c r="P2484" s="10">
        <f t="shared" si="153"/>
        <v>40.04</v>
      </c>
      <c r="Q2484" s="12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32" hidden="1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52"/>
        <v>114</v>
      </c>
      <c r="P2485" s="10">
        <f t="shared" si="153"/>
        <v>65.84</v>
      </c>
      <c r="Q2485" s="12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48" hidden="1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52"/>
        <v>119</v>
      </c>
      <c r="P2486" s="10">
        <f t="shared" si="153"/>
        <v>46.4</v>
      </c>
      <c r="Q2486" s="12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48" hidden="1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52"/>
        <v>103</v>
      </c>
      <c r="P2487" s="10">
        <f t="shared" si="153"/>
        <v>50.37</v>
      </c>
      <c r="Q2487" s="12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48" hidden="1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52"/>
        <v>266</v>
      </c>
      <c r="P2488" s="10">
        <f t="shared" si="153"/>
        <v>26.57</v>
      </c>
      <c r="Q2488" s="12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8" hidden="1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52"/>
        <v>100</v>
      </c>
      <c r="P2489" s="10">
        <f t="shared" si="153"/>
        <v>39.49</v>
      </c>
      <c r="Q2489" s="12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48" hidden="1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52"/>
        <v>107</v>
      </c>
      <c r="P2490" s="10">
        <f t="shared" si="153"/>
        <v>49.25</v>
      </c>
      <c r="Q2490" s="12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48" hidden="1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52"/>
        <v>134</v>
      </c>
      <c r="P2491" s="10">
        <f t="shared" si="153"/>
        <v>62.38</v>
      </c>
      <c r="Q2491" s="12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8" hidden="1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52"/>
        <v>121</v>
      </c>
      <c r="P2492" s="10">
        <f t="shared" si="153"/>
        <v>37.94</v>
      </c>
      <c r="Q2492" s="12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48" hidden="1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52"/>
        <v>103</v>
      </c>
      <c r="P2493" s="10">
        <f t="shared" si="153"/>
        <v>51.6</v>
      </c>
      <c r="Q2493" s="12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32" hidden="1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52"/>
        <v>125</v>
      </c>
      <c r="P2494" s="10">
        <f t="shared" si="153"/>
        <v>27.78</v>
      </c>
      <c r="Q2494" s="12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48" hidden="1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52"/>
        <v>129</v>
      </c>
      <c r="P2495" s="10">
        <f t="shared" si="153"/>
        <v>99.38</v>
      </c>
      <c r="Q2495" s="12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8" hidden="1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52"/>
        <v>101</v>
      </c>
      <c r="P2496" s="10">
        <f t="shared" si="153"/>
        <v>38.85</v>
      </c>
      <c r="Q2496" s="12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8" hidden="1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52"/>
        <v>128</v>
      </c>
      <c r="P2497" s="10">
        <f t="shared" si="153"/>
        <v>45.55</v>
      </c>
      <c r="Q2497" s="12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32" hidden="1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ref="O2498:O2561" si="156">ROUND(E2498/D2498*100,0)</f>
        <v>100</v>
      </c>
      <c r="P2498" s="10">
        <f t="shared" si="153"/>
        <v>600</v>
      </c>
      <c r="Q2498" s="12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8" hidden="1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si="156"/>
        <v>113</v>
      </c>
      <c r="P2499" s="10">
        <f t="shared" ref="P2499:P2562" si="157">IFERROR(ROUND(E2499/L2499,2),0)</f>
        <v>80.55</v>
      </c>
      <c r="Q2499" s="12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56"/>
        <v>106</v>
      </c>
      <c r="P2500" s="10">
        <f t="shared" si="157"/>
        <v>52.8</v>
      </c>
      <c r="Q2500" s="12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48" hidden="1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56"/>
        <v>203</v>
      </c>
      <c r="P2501" s="10">
        <f t="shared" si="157"/>
        <v>47.68</v>
      </c>
      <c r="Q2501" s="12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8" hidden="1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56"/>
        <v>113</v>
      </c>
      <c r="P2502" s="10">
        <f t="shared" si="157"/>
        <v>23.45</v>
      </c>
      <c r="Q2502" s="12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48" hidden="1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56"/>
        <v>3</v>
      </c>
      <c r="P2503" s="10">
        <f t="shared" si="157"/>
        <v>40.14</v>
      </c>
      <c r="Q2503" s="12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48" hidden="1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56"/>
        <v>0</v>
      </c>
      <c r="P2504" s="10">
        <f t="shared" si="157"/>
        <v>17.2</v>
      </c>
      <c r="Q2504" s="12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48" hidden="1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56"/>
        <v>0</v>
      </c>
      <c r="P2505" s="10">
        <f t="shared" si="157"/>
        <v>0</v>
      </c>
      <c r="Q2505" s="12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32" hidden="1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56"/>
        <v>0</v>
      </c>
      <c r="P2506" s="10">
        <f t="shared" si="157"/>
        <v>0</v>
      </c>
      <c r="Q2506" s="12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64" hidden="1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56"/>
        <v>0</v>
      </c>
      <c r="P2507" s="10">
        <f t="shared" si="157"/>
        <v>0</v>
      </c>
      <c r="Q2507" s="12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48" hidden="1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56"/>
        <v>1</v>
      </c>
      <c r="P2508" s="10">
        <f t="shared" si="157"/>
        <v>15</v>
      </c>
      <c r="Q2508" s="12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t="16" hidden="1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56"/>
        <v>0</v>
      </c>
      <c r="P2509" s="10">
        <f t="shared" si="157"/>
        <v>0</v>
      </c>
      <c r="Q2509" s="12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48" hidden="1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56"/>
        <v>0</v>
      </c>
      <c r="P2510" s="10">
        <f t="shared" si="157"/>
        <v>0</v>
      </c>
      <c r="Q2510" s="12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48" hidden="1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56"/>
        <v>1</v>
      </c>
      <c r="P2511" s="10">
        <f t="shared" si="157"/>
        <v>35.71</v>
      </c>
      <c r="Q2511" s="12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48" hidden="1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56"/>
        <v>0</v>
      </c>
      <c r="P2512" s="10">
        <f t="shared" si="157"/>
        <v>37.5</v>
      </c>
      <c r="Q2512" s="12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8" hidden="1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56"/>
        <v>0</v>
      </c>
      <c r="P2513" s="10">
        <f t="shared" si="157"/>
        <v>0</v>
      </c>
      <c r="Q2513" s="12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8" hidden="1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56"/>
        <v>0</v>
      </c>
      <c r="P2514" s="10">
        <f t="shared" si="157"/>
        <v>0</v>
      </c>
      <c r="Q2514" s="12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48" hidden="1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56"/>
        <v>0</v>
      </c>
      <c r="P2515" s="10">
        <f t="shared" si="157"/>
        <v>0</v>
      </c>
      <c r="Q2515" s="12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48" hidden="1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56"/>
        <v>2</v>
      </c>
      <c r="P2516" s="10">
        <f t="shared" si="157"/>
        <v>52.5</v>
      </c>
      <c r="Q2516" s="12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48" hidden="1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56"/>
        <v>19</v>
      </c>
      <c r="P2517" s="10">
        <f t="shared" si="157"/>
        <v>77.5</v>
      </c>
      <c r="Q2517" s="12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48" hidden="1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56"/>
        <v>0</v>
      </c>
      <c r="P2518" s="10">
        <f t="shared" si="157"/>
        <v>0</v>
      </c>
      <c r="Q2518" s="12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48" hidden="1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56"/>
        <v>10</v>
      </c>
      <c r="P2519" s="10">
        <f t="shared" si="157"/>
        <v>53.55</v>
      </c>
      <c r="Q2519" s="12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8" hidden="1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56"/>
        <v>0</v>
      </c>
      <c r="P2520" s="10">
        <f t="shared" si="157"/>
        <v>0</v>
      </c>
      <c r="Q2520" s="12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32" hidden="1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56"/>
        <v>0</v>
      </c>
      <c r="P2521" s="10">
        <f t="shared" si="157"/>
        <v>16.25</v>
      </c>
      <c r="Q2521" s="12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48" hidden="1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56"/>
        <v>0</v>
      </c>
      <c r="P2522" s="10">
        <f t="shared" si="157"/>
        <v>0</v>
      </c>
      <c r="Q2522" s="12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48" hidden="1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56"/>
        <v>109</v>
      </c>
      <c r="P2523" s="10">
        <f t="shared" si="157"/>
        <v>103.68</v>
      </c>
      <c r="Q2523" s="12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48" hidden="1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56"/>
        <v>100</v>
      </c>
      <c r="P2524" s="10">
        <f t="shared" si="157"/>
        <v>185.19</v>
      </c>
      <c r="Q2524" s="12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8" hidden="1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56"/>
        <v>156</v>
      </c>
      <c r="P2525" s="10">
        <f t="shared" si="157"/>
        <v>54.15</v>
      </c>
      <c r="Q2525" s="12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32" hidden="1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56"/>
        <v>102</v>
      </c>
      <c r="P2526" s="10">
        <f t="shared" si="157"/>
        <v>177.21</v>
      </c>
      <c r="Q2526" s="12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8" hidden="1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56"/>
        <v>100</v>
      </c>
      <c r="P2527" s="10">
        <f t="shared" si="157"/>
        <v>100.33</v>
      </c>
      <c r="Q2527" s="12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8" hidden="1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56"/>
        <v>113</v>
      </c>
      <c r="P2528" s="10">
        <f t="shared" si="157"/>
        <v>136.91</v>
      </c>
      <c r="Q2528" s="12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8" hidden="1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56"/>
        <v>102</v>
      </c>
      <c r="P2529" s="10">
        <f t="shared" si="157"/>
        <v>57.54</v>
      </c>
      <c r="Q2529" s="12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48" hidden="1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56"/>
        <v>107</v>
      </c>
      <c r="P2530" s="10">
        <f t="shared" si="157"/>
        <v>52.96</v>
      </c>
      <c r="Q2530" s="12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32" hidden="1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56"/>
        <v>104</v>
      </c>
      <c r="P2531" s="10">
        <f t="shared" si="157"/>
        <v>82.33</v>
      </c>
      <c r="Q2531" s="12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8" hidden="1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56"/>
        <v>100</v>
      </c>
      <c r="P2532" s="10">
        <f t="shared" si="157"/>
        <v>135.41999999999999</v>
      </c>
      <c r="Q2532" s="12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48" hidden="1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56"/>
        <v>100</v>
      </c>
      <c r="P2533" s="10">
        <f t="shared" si="157"/>
        <v>74.069999999999993</v>
      </c>
      <c r="Q2533" s="12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48" hidden="1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56"/>
        <v>126</v>
      </c>
      <c r="P2534" s="10">
        <f t="shared" si="157"/>
        <v>84.08</v>
      </c>
      <c r="Q2534" s="12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48" hidden="1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56"/>
        <v>111</v>
      </c>
      <c r="P2535" s="10">
        <f t="shared" si="157"/>
        <v>61.03</v>
      </c>
      <c r="Q2535" s="12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64" hidden="1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56"/>
        <v>105</v>
      </c>
      <c r="P2536" s="10">
        <f t="shared" si="157"/>
        <v>150</v>
      </c>
      <c r="Q2536" s="12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t="16" hidden="1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56"/>
        <v>104</v>
      </c>
      <c r="P2537" s="10">
        <f t="shared" si="157"/>
        <v>266.08999999999997</v>
      </c>
      <c r="Q2537" s="12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48" hidden="1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56"/>
        <v>116</v>
      </c>
      <c r="P2538" s="10">
        <f t="shared" si="157"/>
        <v>7.25</v>
      </c>
      <c r="Q2538" s="12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8" hidden="1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56"/>
        <v>110</v>
      </c>
      <c r="P2539" s="10">
        <f t="shared" si="157"/>
        <v>100</v>
      </c>
      <c r="Q2539" s="12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32" hidden="1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56"/>
        <v>113</v>
      </c>
      <c r="P2540" s="10">
        <f t="shared" si="157"/>
        <v>109.96</v>
      </c>
      <c r="Q2540" s="12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48" hidden="1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56"/>
        <v>100</v>
      </c>
      <c r="P2541" s="10">
        <f t="shared" si="157"/>
        <v>169.92</v>
      </c>
      <c r="Q2541" s="12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48" hidden="1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56"/>
        <v>103</v>
      </c>
      <c r="P2542" s="10">
        <f t="shared" si="157"/>
        <v>95.74</v>
      </c>
      <c r="Q2542" s="12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48" hidden="1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56"/>
        <v>107</v>
      </c>
      <c r="P2543" s="10">
        <f t="shared" si="157"/>
        <v>59.46</v>
      </c>
      <c r="Q2543" s="12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8" hidden="1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56"/>
        <v>104</v>
      </c>
      <c r="P2544" s="10">
        <f t="shared" si="157"/>
        <v>55.77</v>
      </c>
      <c r="Q2544" s="12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48" hidden="1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56"/>
        <v>156</v>
      </c>
      <c r="P2545" s="10">
        <f t="shared" si="157"/>
        <v>30.08</v>
      </c>
      <c r="Q2545" s="12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8" hidden="1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56"/>
        <v>101</v>
      </c>
      <c r="P2546" s="10">
        <f t="shared" si="157"/>
        <v>88.44</v>
      </c>
      <c r="Q2546" s="12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8" hidden="1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56"/>
        <v>195</v>
      </c>
      <c r="P2547" s="10">
        <f t="shared" si="157"/>
        <v>64.03</v>
      </c>
      <c r="Q2547" s="12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8" hidden="1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56"/>
        <v>112</v>
      </c>
      <c r="P2548" s="10">
        <f t="shared" si="157"/>
        <v>60.15</v>
      </c>
      <c r="Q2548" s="12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48" hidden="1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56"/>
        <v>120</v>
      </c>
      <c r="P2549" s="10">
        <f t="shared" si="157"/>
        <v>49.19</v>
      </c>
      <c r="Q2549" s="12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48" hidden="1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56"/>
        <v>102</v>
      </c>
      <c r="P2550" s="10">
        <f t="shared" si="157"/>
        <v>165.16</v>
      </c>
      <c r="Q2550" s="12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8" hidden="1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56"/>
        <v>103</v>
      </c>
      <c r="P2551" s="10">
        <f t="shared" si="157"/>
        <v>43.62</v>
      </c>
      <c r="Q2551" s="12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48" hidden="1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56"/>
        <v>101</v>
      </c>
      <c r="P2552" s="10">
        <f t="shared" si="157"/>
        <v>43.7</v>
      </c>
      <c r="Q2552" s="12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8" hidden="1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56"/>
        <v>103</v>
      </c>
      <c r="P2553" s="10">
        <f t="shared" si="157"/>
        <v>67.42</v>
      </c>
      <c r="Q2553" s="12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48" hidden="1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56"/>
        <v>107</v>
      </c>
      <c r="P2554" s="10">
        <f t="shared" si="157"/>
        <v>177.5</v>
      </c>
      <c r="Q2554" s="12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8" hidden="1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56"/>
        <v>156</v>
      </c>
      <c r="P2555" s="10">
        <f t="shared" si="157"/>
        <v>38.880000000000003</v>
      </c>
      <c r="Q2555" s="12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48" hidden="1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56"/>
        <v>123</v>
      </c>
      <c r="P2556" s="10">
        <f t="shared" si="157"/>
        <v>54.99</v>
      </c>
      <c r="Q2556" s="12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48" hidden="1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56"/>
        <v>107</v>
      </c>
      <c r="P2557" s="10">
        <f t="shared" si="157"/>
        <v>61.34</v>
      </c>
      <c r="Q2557" s="12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48" hidden="1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56"/>
        <v>106</v>
      </c>
      <c r="P2558" s="10">
        <f t="shared" si="157"/>
        <v>23.12</v>
      </c>
      <c r="Q2558" s="12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32" hidden="1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56"/>
        <v>118</v>
      </c>
      <c r="P2559" s="10">
        <f t="shared" si="157"/>
        <v>29.61</v>
      </c>
      <c r="Q2559" s="12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32" hidden="1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56"/>
        <v>109</v>
      </c>
      <c r="P2560" s="10">
        <f t="shared" si="157"/>
        <v>75.61</v>
      </c>
      <c r="Q2560" s="12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48" hidden="1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56"/>
        <v>111</v>
      </c>
      <c r="P2561" s="10">
        <f t="shared" si="157"/>
        <v>35.6</v>
      </c>
      <c r="Q2561" s="12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48" hidden="1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ref="O2562:O2625" si="160">ROUND(E2562/D2562*100,0)</f>
        <v>100</v>
      </c>
      <c r="P2562" s="10">
        <f t="shared" si="157"/>
        <v>143</v>
      </c>
      <c r="Q2562" s="12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48" hidden="1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si="160"/>
        <v>0</v>
      </c>
      <c r="P2563" s="10">
        <f t="shared" ref="P2563:P2626" si="161">IFERROR(ROUND(E2563/L2563,2),0)</f>
        <v>0</v>
      </c>
      <c r="Q2563" s="12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160"/>
        <v>1</v>
      </c>
      <c r="P2564" s="10">
        <f t="shared" si="161"/>
        <v>25</v>
      </c>
      <c r="Q2564" s="12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32" hidden="1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160"/>
        <v>0</v>
      </c>
      <c r="P2565" s="10">
        <f t="shared" si="161"/>
        <v>0</v>
      </c>
      <c r="Q2565" s="12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8" hidden="1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160"/>
        <v>0</v>
      </c>
      <c r="P2566" s="10">
        <f t="shared" si="161"/>
        <v>0</v>
      </c>
      <c r="Q2566" s="12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8" hidden="1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160"/>
        <v>1</v>
      </c>
      <c r="P2567" s="10">
        <f t="shared" si="161"/>
        <v>100</v>
      </c>
      <c r="Q2567" s="12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8" hidden="1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160"/>
        <v>0</v>
      </c>
      <c r="P2568" s="10">
        <f t="shared" si="161"/>
        <v>0</v>
      </c>
      <c r="Q2568" s="12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8" hidden="1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160"/>
        <v>0</v>
      </c>
      <c r="P2569" s="10">
        <f t="shared" si="161"/>
        <v>60</v>
      </c>
      <c r="Q2569" s="12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48" hidden="1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160"/>
        <v>1</v>
      </c>
      <c r="P2570" s="10">
        <f t="shared" si="161"/>
        <v>50</v>
      </c>
      <c r="Q2570" s="12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8" hidden="1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160"/>
        <v>2</v>
      </c>
      <c r="P2571" s="10">
        <f t="shared" si="161"/>
        <v>72.5</v>
      </c>
      <c r="Q2571" s="12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8" hidden="1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160"/>
        <v>1</v>
      </c>
      <c r="P2572" s="10">
        <f t="shared" si="161"/>
        <v>29.5</v>
      </c>
      <c r="Q2572" s="12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8" hidden="1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160"/>
        <v>0</v>
      </c>
      <c r="P2573" s="10">
        <f t="shared" si="161"/>
        <v>62.5</v>
      </c>
      <c r="Q2573" s="12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8" hidden="1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160"/>
        <v>0</v>
      </c>
      <c r="P2574" s="10">
        <f t="shared" si="161"/>
        <v>0</v>
      </c>
      <c r="Q2574" s="12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48" hidden="1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160"/>
        <v>0</v>
      </c>
      <c r="P2575" s="10">
        <f t="shared" si="161"/>
        <v>0</v>
      </c>
      <c r="Q2575" s="12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48" hidden="1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160"/>
        <v>0</v>
      </c>
      <c r="P2576" s="10">
        <f t="shared" si="161"/>
        <v>0</v>
      </c>
      <c r="Q2576" s="12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48" hidden="1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160"/>
        <v>0</v>
      </c>
      <c r="P2577" s="10">
        <f t="shared" si="161"/>
        <v>0</v>
      </c>
      <c r="Q2577" s="12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32" hidden="1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160"/>
        <v>0</v>
      </c>
      <c r="P2578" s="10">
        <f t="shared" si="161"/>
        <v>0</v>
      </c>
      <c r="Q2578" s="12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48" hidden="1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160"/>
        <v>0</v>
      </c>
      <c r="P2579" s="10">
        <f t="shared" si="161"/>
        <v>0</v>
      </c>
      <c r="Q2579" s="12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48" hidden="1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160"/>
        <v>0</v>
      </c>
      <c r="P2580" s="10">
        <f t="shared" si="161"/>
        <v>0</v>
      </c>
      <c r="Q2580" s="12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8" hidden="1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160"/>
        <v>0</v>
      </c>
      <c r="P2581" s="10">
        <f t="shared" si="161"/>
        <v>23.08</v>
      </c>
      <c r="Q2581" s="12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8" hidden="1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160"/>
        <v>1</v>
      </c>
      <c r="P2582" s="10">
        <f t="shared" si="161"/>
        <v>25.5</v>
      </c>
      <c r="Q2582" s="12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8" hidden="1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160"/>
        <v>11</v>
      </c>
      <c r="P2583" s="10">
        <f t="shared" si="161"/>
        <v>48.18</v>
      </c>
      <c r="Q2583" s="12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32" hidden="1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160"/>
        <v>0</v>
      </c>
      <c r="P2584" s="10">
        <f t="shared" si="161"/>
        <v>1</v>
      </c>
      <c r="Q2584" s="12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32" hidden="1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160"/>
        <v>1</v>
      </c>
      <c r="P2585" s="10">
        <f t="shared" si="161"/>
        <v>1</v>
      </c>
      <c r="Q2585" s="12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32" hidden="1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160"/>
        <v>0</v>
      </c>
      <c r="P2586" s="10">
        <f t="shared" si="161"/>
        <v>0</v>
      </c>
      <c r="Q2586" s="12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8" hidden="1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160"/>
        <v>0</v>
      </c>
      <c r="P2587" s="10">
        <f t="shared" si="161"/>
        <v>50</v>
      </c>
      <c r="Q2587" s="12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32" hidden="1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160"/>
        <v>0</v>
      </c>
      <c r="P2588" s="10">
        <f t="shared" si="161"/>
        <v>5</v>
      </c>
      <c r="Q2588" s="12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8" hidden="1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160"/>
        <v>2</v>
      </c>
      <c r="P2589" s="10">
        <f t="shared" si="161"/>
        <v>202.83</v>
      </c>
      <c r="Q2589" s="12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48" hidden="1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160"/>
        <v>4</v>
      </c>
      <c r="P2590" s="10">
        <f t="shared" si="161"/>
        <v>29.13</v>
      </c>
      <c r="Q2590" s="12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48" hidden="1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160"/>
        <v>0</v>
      </c>
      <c r="P2591" s="10">
        <f t="shared" si="161"/>
        <v>5</v>
      </c>
      <c r="Q2591" s="12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48" hidden="1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160"/>
        <v>0</v>
      </c>
      <c r="P2592" s="10">
        <f t="shared" si="161"/>
        <v>0</v>
      </c>
      <c r="Q2592" s="12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48" hidden="1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160"/>
        <v>2</v>
      </c>
      <c r="P2593" s="10">
        <f t="shared" si="161"/>
        <v>13</v>
      </c>
      <c r="Q2593" s="12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48" hidden="1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160"/>
        <v>0</v>
      </c>
      <c r="P2594" s="10">
        <f t="shared" si="161"/>
        <v>50</v>
      </c>
      <c r="Q2594" s="12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8" hidden="1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160"/>
        <v>0</v>
      </c>
      <c r="P2595" s="10">
        <f t="shared" si="161"/>
        <v>0</v>
      </c>
      <c r="Q2595" s="12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8" hidden="1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160"/>
        <v>0</v>
      </c>
      <c r="P2596" s="10">
        <f t="shared" si="161"/>
        <v>1</v>
      </c>
      <c r="Q2596" s="12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32" hidden="1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160"/>
        <v>12</v>
      </c>
      <c r="P2597" s="10">
        <f t="shared" si="161"/>
        <v>96.05</v>
      </c>
      <c r="Q2597" s="12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48" hidden="1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160"/>
        <v>24</v>
      </c>
      <c r="P2598" s="10">
        <f t="shared" si="161"/>
        <v>305.77999999999997</v>
      </c>
      <c r="Q2598" s="12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8" hidden="1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160"/>
        <v>6</v>
      </c>
      <c r="P2599" s="10">
        <f t="shared" si="161"/>
        <v>12.14</v>
      </c>
      <c r="Q2599" s="12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32" hidden="1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160"/>
        <v>39</v>
      </c>
      <c r="P2600" s="10">
        <f t="shared" si="161"/>
        <v>83.57</v>
      </c>
      <c r="Q2600" s="12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32" hidden="1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160"/>
        <v>1</v>
      </c>
      <c r="P2601" s="10">
        <f t="shared" si="161"/>
        <v>18</v>
      </c>
      <c r="Q2601" s="12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32" hidden="1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160"/>
        <v>7</v>
      </c>
      <c r="P2602" s="10">
        <f t="shared" si="161"/>
        <v>115.53</v>
      </c>
      <c r="Q2602" s="12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48" hidden="1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160"/>
        <v>661</v>
      </c>
      <c r="P2603" s="10">
        <f t="shared" si="161"/>
        <v>21.9</v>
      </c>
      <c r="Q2603" s="12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8" hidden="1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160"/>
        <v>326</v>
      </c>
      <c r="P2604" s="10">
        <f t="shared" si="161"/>
        <v>80.02</v>
      </c>
      <c r="Q2604" s="12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32" hidden="1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160"/>
        <v>101</v>
      </c>
      <c r="P2605" s="10">
        <f t="shared" si="161"/>
        <v>35.520000000000003</v>
      </c>
      <c r="Q2605" s="12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8" hidden="1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160"/>
        <v>104</v>
      </c>
      <c r="P2606" s="10">
        <f t="shared" si="161"/>
        <v>64.930000000000007</v>
      </c>
      <c r="Q2606" s="12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48" hidden="1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160"/>
        <v>107</v>
      </c>
      <c r="P2607" s="10">
        <f t="shared" si="161"/>
        <v>60.97</v>
      </c>
      <c r="Q2607" s="12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64" hidden="1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160"/>
        <v>110</v>
      </c>
      <c r="P2608" s="10">
        <f t="shared" si="161"/>
        <v>31.44</v>
      </c>
      <c r="Q2608" s="12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48" hidden="1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160"/>
        <v>408</v>
      </c>
      <c r="P2609" s="10">
        <f t="shared" si="161"/>
        <v>81.95</v>
      </c>
      <c r="Q2609" s="12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8" hidden="1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160"/>
        <v>224</v>
      </c>
      <c r="P2610" s="10">
        <f t="shared" si="161"/>
        <v>58.93</v>
      </c>
      <c r="Q2610" s="12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48" hidden="1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160"/>
        <v>304</v>
      </c>
      <c r="P2611" s="10">
        <f t="shared" si="161"/>
        <v>157.29</v>
      </c>
      <c r="Q2611" s="12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32" hidden="1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160"/>
        <v>141</v>
      </c>
      <c r="P2612" s="10">
        <f t="shared" si="161"/>
        <v>55.76</v>
      </c>
      <c r="Q2612" s="12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48" hidden="1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160"/>
        <v>2791</v>
      </c>
      <c r="P2613" s="10">
        <f t="shared" si="161"/>
        <v>83.8</v>
      </c>
      <c r="Q2613" s="12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8" hidden="1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160"/>
        <v>172</v>
      </c>
      <c r="P2614" s="10">
        <f t="shared" si="161"/>
        <v>58.42</v>
      </c>
      <c r="Q2614" s="12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48" hidden="1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160"/>
        <v>101</v>
      </c>
      <c r="P2615" s="10">
        <f t="shared" si="161"/>
        <v>270.57</v>
      </c>
      <c r="Q2615" s="12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48" hidden="1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160"/>
        <v>102</v>
      </c>
      <c r="P2616" s="10">
        <f t="shared" si="161"/>
        <v>107.1</v>
      </c>
      <c r="Q2616" s="12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48" hidden="1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160"/>
        <v>170</v>
      </c>
      <c r="P2617" s="10">
        <f t="shared" si="161"/>
        <v>47.18</v>
      </c>
      <c r="Q2617" s="12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8" hidden="1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160"/>
        <v>115</v>
      </c>
      <c r="P2618" s="10">
        <f t="shared" si="161"/>
        <v>120.31</v>
      </c>
      <c r="Q2618" s="12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48" hidden="1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160"/>
        <v>878</v>
      </c>
      <c r="P2619" s="10">
        <f t="shared" si="161"/>
        <v>27.6</v>
      </c>
      <c r="Q2619" s="12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32" hidden="1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160"/>
        <v>105</v>
      </c>
      <c r="P2620" s="10">
        <f t="shared" si="161"/>
        <v>205.3</v>
      </c>
      <c r="Q2620" s="12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48" hidden="1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160"/>
        <v>188</v>
      </c>
      <c r="P2621" s="10">
        <f t="shared" si="161"/>
        <v>35.549999999999997</v>
      </c>
      <c r="Q2621" s="12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48" hidden="1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160"/>
        <v>144</v>
      </c>
      <c r="P2622" s="10">
        <f t="shared" si="161"/>
        <v>74.64</v>
      </c>
      <c r="Q2622" s="12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48" hidden="1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160"/>
        <v>146</v>
      </c>
      <c r="P2623" s="10">
        <f t="shared" si="161"/>
        <v>47.06</v>
      </c>
      <c r="Q2623" s="12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48" hidden="1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160"/>
        <v>131</v>
      </c>
      <c r="P2624" s="10">
        <f t="shared" si="161"/>
        <v>26.59</v>
      </c>
      <c r="Q2624" s="12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48" hidden="1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160"/>
        <v>114</v>
      </c>
      <c r="P2625" s="10">
        <f t="shared" si="161"/>
        <v>36.770000000000003</v>
      </c>
      <c r="Q2625" s="12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48" hidden="1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ref="O2626:O2689" si="164">ROUND(E2626/D2626*100,0)</f>
        <v>1379</v>
      </c>
      <c r="P2626" s="10">
        <f t="shared" si="161"/>
        <v>31.82</v>
      </c>
      <c r="Q2626" s="12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48" hidden="1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si="164"/>
        <v>956</v>
      </c>
      <c r="P2627" s="10">
        <f t="shared" ref="P2627:P2690" si="165">IFERROR(ROUND(E2627/L2627,2),0)</f>
        <v>27.58</v>
      </c>
      <c r="Q2627" s="12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164"/>
        <v>112</v>
      </c>
      <c r="P2628" s="10">
        <f t="shared" si="165"/>
        <v>56</v>
      </c>
      <c r="Q2628" s="12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48" hidden="1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164"/>
        <v>647</v>
      </c>
      <c r="P2629" s="10">
        <f t="shared" si="165"/>
        <v>21.56</v>
      </c>
      <c r="Q2629" s="12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32" hidden="1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164"/>
        <v>110</v>
      </c>
      <c r="P2630" s="10">
        <f t="shared" si="165"/>
        <v>44.1</v>
      </c>
      <c r="Q2630" s="12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32" hidden="1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164"/>
        <v>128</v>
      </c>
      <c r="P2631" s="10">
        <f t="shared" si="165"/>
        <v>63.87</v>
      </c>
      <c r="Q2631" s="12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48" hidden="1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164"/>
        <v>158</v>
      </c>
      <c r="P2632" s="10">
        <f t="shared" si="165"/>
        <v>38.99</v>
      </c>
      <c r="Q2632" s="12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8" hidden="1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164"/>
        <v>115</v>
      </c>
      <c r="P2633" s="10">
        <f t="shared" si="165"/>
        <v>80.19</v>
      </c>
      <c r="Q2633" s="12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8" hidden="1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164"/>
        <v>137</v>
      </c>
      <c r="P2634" s="10">
        <f t="shared" si="165"/>
        <v>34.9</v>
      </c>
      <c r="Q2634" s="12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48" hidden="1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164"/>
        <v>355</v>
      </c>
      <c r="P2635" s="10">
        <f t="shared" si="165"/>
        <v>89.1</v>
      </c>
      <c r="Q2635" s="12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8" hidden="1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164"/>
        <v>106</v>
      </c>
      <c r="P2636" s="10">
        <f t="shared" si="165"/>
        <v>39.44</v>
      </c>
      <c r="Q2636" s="12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48" hidden="1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164"/>
        <v>100</v>
      </c>
      <c r="P2637" s="10">
        <f t="shared" si="165"/>
        <v>136.9</v>
      </c>
      <c r="Q2637" s="12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48" hidden="1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164"/>
        <v>187</v>
      </c>
      <c r="P2638" s="10">
        <f t="shared" si="165"/>
        <v>37.46</v>
      </c>
      <c r="Q2638" s="12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32" hidden="1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164"/>
        <v>166</v>
      </c>
      <c r="P2639" s="10">
        <f t="shared" si="165"/>
        <v>31.96</v>
      </c>
      <c r="Q2639" s="12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8" hidden="1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164"/>
        <v>102</v>
      </c>
      <c r="P2640" s="10">
        <f t="shared" si="165"/>
        <v>25.21</v>
      </c>
      <c r="Q2640" s="12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48" hidden="1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164"/>
        <v>164</v>
      </c>
      <c r="P2641" s="10">
        <f t="shared" si="165"/>
        <v>10.039999999999999</v>
      </c>
      <c r="Q2641" s="12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64" hidden="1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164"/>
        <v>106</v>
      </c>
      <c r="P2642" s="10">
        <f t="shared" si="165"/>
        <v>45.94</v>
      </c>
      <c r="Q2642" s="12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32" hidden="1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164"/>
        <v>1</v>
      </c>
      <c r="P2643" s="10">
        <f t="shared" si="165"/>
        <v>15</v>
      </c>
      <c r="Q2643" s="12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64" hidden="1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164"/>
        <v>0</v>
      </c>
      <c r="P2644" s="10">
        <f t="shared" si="165"/>
        <v>0</v>
      </c>
      <c r="Q2644" s="12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48" hidden="1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164"/>
        <v>34</v>
      </c>
      <c r="P2645" s="10">
        <f t="shared" si="165"/>
        <v>223.58</v>
      </c>
      <c r="Q2645" s="12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8" hidden="1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164"/>
        <v>2</v>
      </c>
      <c r="P2646" s="10">
        <f t="shared" si="165"/>
        <v>39.479999999999997</v>
      </c>
      <c r="Q2646" s="12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48" hidden="1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164"/>
        <v>11</v>
      </c>
      <c r="P2647" s="10">
        <f t="shared" si="165"/>
        <v>91.3</v>
      </c>
      <c r="Q2647" s="12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8" hidden="1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164"/>
        <v>8</v>
      </c>
      <c r="P2648" s="10">
        <f t="shared" si="165"/>
        <v>78.67</v>
      </c>
      <c r="Q2648" s="12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48" hidden="1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164"/>
        <v>1</v>
      </c>
      <c r="P2649" s="10">
        <f t="shared" si="165"/>
        <v>12</v>
      </c>
      <c r="Q2649" s="12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48" hidden="1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164"/>
        <v>1</v>
      </c>
      <c r="P2650" s="10">
        <f t="shared" si="165"/>
        <v>17.670000000000002</v>
      </c>
      <c r="Q2650" s="12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16" hidden="1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164"/>
        <v>0</v>
      </c>
      <c r="P2651" s="10">
        <f t="shared" si="165"/>
        <v>41.33</v>
      </c>
      <c r="Q2651" s="12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48" hidden="1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164"/>
        <v>1</v>
      </c>
      <c r="P2652" s="10">
        <f t="shared" si="165"/>
        <v>71.599999999999994</v>
      </c>
      <c r="Q2652" s="12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48" hidden="1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164"/>
        <v>2</v>
      </c>
      <c r="P2653" s="10">
        <f t="shared" si="165"/>
        <v>307.82</v>
      </c>
      <c r="Q2653" s="12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48" hidden="1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164"/>
        <v>1</v>
      </c>
      <c r="P2654" s="10">
        <f t="shared" si="165"/>
        <v>80.45</v>
      </c>
      <c r="Q2654" s="12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8" hidden="1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164"/>
        <v>12</v>
      </c>
      <c r="P2655" s="10">
        <f t="shared" si="165"/>
        <v>83.94</v>
      </c>
      <c r="Q2655" s="12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48" hidden="1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164"/>
        <v>0</v>
      </c>
      <c r="P2656" s="10">
        <f t="shared" si="165"/>
        <v>8.5</v>
      </c>
      <c r="Q2656" s="12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t="16" hidden="1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164"/>
        <v>21</v>
      </c>
      <c r="P2657" s="10">
        <f t="shared" si="165"/>
        <v>73.37</v>
      </c>
      <c r="Q2657" s="12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32" hidden="1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164"/>
        <v>11</v>
      </c>
      <c r="P2658" s="10">
        <f t="shared" si="165"/>
        <v>112.86</v>
      </c>
      <c r="Q2658" s="12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48" hidden="1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164"/>
        <v>19</v>
      </c>
      <c r="P2659" s="10">
        <f t="shared" si="165"/>
        <v>95.28</v>
      </c>
      <c r="Q2659" s="12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8" hidden="1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164"/>
        <v>0</v>
      </c>
      <c r="P2660" s="10">
        <f t="shared" si="165"/>
        <v>22.75</v>
      </c>
      <c r="Q2660" s="12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t="16" hidden="1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164"/>
        <v>3</v>
      </c>
      <c r="P2661" s="10">
        <f t="shared" si="165"/>
        <v>133.30000000000001</v>
      </c>
      <c r="Q2661" s="12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48" hidden="1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164"/>
        <v>0</v>
      </c>
      <c r="P2662" s="10">
        <f t="shared" si="165"/>
        <v>3.8</v>
      </c>
      <c r="Q2662" s="12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8" hidden="1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164"/>
        <v>103</v>
      </c>
      <c r="P2663" s="10">
        <f t="shared" si="165"/>
        <v>85.75</v>
      </c>
      <c r="Q2663" s="12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8" hidden="1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164"/>
        <v>107</v>
      </c>
      <c r="P2664" s="10">
        <f t="shared" si="165"/>
        <v>267</v>
      </c>
      <c r="Q2664" s="12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48" hidden="1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164"/>
        <v>105</v>
      </c>
      <c r="P2665" s="10">
        <f t="shared" si="165"/>
        <v>373.56</v>
      </c>
      <c r="Q2665" s="12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48" hidden="1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164"/>
        <v>103</v>
      </c>
      <c r="P2666" s="10">
        <f t="shared" si="165"/>
        <v>174.04</v>
      </c>
      <c r="Q2666" s="12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48" hidden="1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164"/>
        <v>123</v>
      </c>
      <c r="P2667" s="10">
        <f t="shared" si="165"/>
        <v>93.7</v>
      </c>
      <c r="Q2667" s="12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48" hidden="1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164"/>
        <v>159</v>
      </c>
      <c r="P2668" s="10">
        <f t="shared" si="165"/>
        <v>77.33</v>
      </c>
      <c r="Q2668" s="12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48" hidden="1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164"/>
        <v>111</v>
      </c>
      <c r="P2669" s="10">
        <f t="shared" si="165"/>
        <v>92.22</v>
      </c>
      <c r="Q2669" s="12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32" hidden="1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164"/>
        <v>171</v>
      </c>
      <c r="P2670" s="10">
        <f t="shared" si="165"/>
        <v>60.96</v>
      </c>
      <c r="Q2670" s="12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48" hidden="1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164"/>
        <v>125</v>
      </c>
      <c r="P2671" s="10">
        <f t="shared" si="165"/>
        <v>91</v>
      </c>
      <c r="Q2671" s="12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48" hidden="1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164"/>
        <v>6</v>
      </c>
      <c r="P2672" s="10">
        <f t="shared" si="165"/>
        <v>41.58</v>
      </c>
      <c r="Q2672" s="12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8" hidden="1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164"/>
        <v>11</v>
      </c>
      <c r="P2673" s="10">
        <f t="shared" si="165"/>
        <v>33.76</v>
      </c>
      <c r="Q2673" s="12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48" hidden="1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164"/>
        <v>33</v>
      </c>
      <c r="P2674" s="10">
        <f t="shared" si="165"/>
        <v>70.62</v>
      </c>
      <c r="Q2674" s="12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48" hidden="1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164"/>
        <v>28</v>
      </c>
      <c r="P2675" s="10">
        <f t="shared" si="165"/>
        <v>167.15</v>
      </c>
      <c r="Q2675" s="12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64" hidden="1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164"/>
        <v>63</v>
      </c>
      <c r="P2676" s="10">
        <f t="shared" si="165"/>
        <v>128.62</v>
      </c>
      <c r="Q2676" s="12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48" hidden="1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164"/>
        <v>8</v>
      </c>
      <c r="P2677" s="10">
        <f t="shared" si="165"/>
        <v>65.41</v>
      </c>
      <c r="Q2677" s="12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48" hidden="1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164"/>
        <v>50</v>
      </c>
      <c r="P2678" s="10">
        <f t="shared" si="165"/>
        <v>117.56</v>
      </c>
      <c r="Q2678" s="12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8" hidden="1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164"/>
        <v>18</v>
      </c>
      <c r="P2679" s="10">
        <f t="shared" si="165"/>
        <v>126.48</v>
      </c>
      <c r="Q2679" s="12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48" hidden="1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164"/>
        <v>0</v>
      </c>
      <c r="P2680" s="10">
        <f t="shared" si="165"/>
        <v>550</v>
      </c>
      <c r="Q2680" s="12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48" hidden="1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164"/>
        <v>0</v>
      </c>
      <c r="P2681" s="10">
        <f t="shared" si="165"/>
        <v>44</v>
      </c>
      <c r="Q2681" s="12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t="16" hidden="1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164"/>
        <v>1</v>
      </c>
      <c r="P2682" s="10">
        <f t="shared" si="165"/>
        <v>69</v>
      </c>
      <c r="Q2682" s="12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8" hidden="1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164"/>
        <v>1</v>
      </c>
      <c r="P2683" s="10">
        <f t="shared" si="165"/>
        <v>27.5</v>
      </c>
      <c r="Q2683" s="12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8" hidden="1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164"/>
        <v>28</v>
      </c>
      <c r="P2684" s="10">
        <f t="shared" si="165"/>
        <v>84.9</v>
      </c>
      <c r="Q2684" s="12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48" hidden="1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164"/>
        <v>0</v>
      </c>
      <c r="P2685" s="10">
        <f t="shared" si="165"/>
        <v>12</v>
      </c>
      <c r="Q2685" s="12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48" hidden="1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164"/>
        <v>1</v>
      </c>
      <c r="P2686" s="10">
        <f t="shared" si="165"/>
        <v>200</v>
      </c>
      <c r="Q2686" s="12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48" hidden="1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164"/>
        <v>0</v>
      </c>
      <c r="P2687" s="10">
        <f t="shared" si="165"/>
        <v>10</v>
      </c>
      <c r="Q2687" s="12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48" hidden="1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164"/>
        <v>0</v>
      </c>
      <c r="P2688" s="10">
        <f t="shared" si="165"/>
        <v>0</v>
      </c>
      <c r="Q2688" s="12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8" hidden="1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164"/>
        <v>0</v>
      </c>
      <c r="P2689" s="10">
        <f t="shared" si="165"/>
        <v>0</v>
      </c>
      <c r="Q2689" s="12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32" hidden="1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ref="O2690:O2753" si="168">ROUND(E2690/D2690*100,0)</f>
        <v>0</v>
      </c>
      <c r="P2690" s="10">
        <f t="shared" si="165"/>
        <v>5.29</v>
      </c>
      <c r="Q2690" s="12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48" hidden="1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si="168"/>
        <v>0</v>
      </c>
      <c r="P2691" s="10">
        <f t="shared" ref="P2691:P2754" si="169">IFERROR(ROUND(E2691/L2691,2),0)</f>
        <v>1</v>
      </c>
      <c r="Q2691" s="12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168"/>
        <v>11</v>
      </c>
      <c r="P2692" s="10">
        <f t="shared" si="169"/>
        <v>72.760000000000005</v>
      </c>
      <c r="Q2692" s="12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32" hidden="1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168"/>
        <v>0</v>
      </c>
      <c r="P2693" s="10">
        <f t="shared" si="169"/>
        <v>17.5</v>
      </c>
      <c r="Q2693" s="12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8" hidden="1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168"/>
        <v>1</v>
      </c>
      <c r="P2694" s="10">
        <f t="shared" si="169"/>
        <v>25</v>
      </c>
      <c r="Q2694" s="12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48" hidden="1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168"/>
        <v>1</v>
      </c>
      <c r="P2695" s="10">
        <f t="shared" si="169"/>
        <v>13.33</v>
      </c>
      <c r="Q2695" s="12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48" hidden="1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168"/>
        <v>0</v>
      </c>
      <c r="P2696" s="10">
        <f t="shared" si="169"/>
        <v>1</v>
      </c>
      <c r="Q2696" s="12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32" hidden="1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168"/>
        <v>0</v>
      </c>
      <c r="P2697" s="10">
        <f t="shared" si="169"/>
        <v>23.67</v>
      </c>
      <c r="Q2697" s="12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48" hidden="1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168"/>
        <v>6</v>
      </c>
      <c r="P2698" s="10">
        <f t="shared" si="169"/>
        <v>89.21</v>
      </c>
      <c r="Q2698" s="12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8" hidden="1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168"/>
        <v>26</v>
      </c>
      <c r="P2699" s="10">
        <f t="shared" si="169"/>
        <v>116.56</v>
      </c>
      <c r="Q2699" s="12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8" hidden="1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168"/>
        <v>0</v>
      </c>
      <c r="P2700" s="10">
        <f t="shared" si="169"/>
        <v>13.01</v>
      </c>
      <c r="Q2700" s="12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8" hidden="1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168"/>
        <v>0</v>
      </c>
      <c r="P2701" s="10">
        <f t="shared" si="169"/>
        <v>0</v>
      </c>
      <c r="Q2701" s="12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8" hidden="1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168"/>
        <v>1</v>
      </c>
      <c r="P2702" s="10">
        <f t="shared" si="169"/>
        <v>17.5</v>
      </c>
      <c r="Q2702" s="12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48" hidden="1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168"/>
        <v>46</v>
      </c>
      <c r="P2703" s="10">
        <f t="shared" si="169"/>
        <v>34.130000000000003</v>
      </c>
      <c r="Q2703" s="12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48" hidden="1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168"/>
        <v>34</v>
      </c>
      <c r="P2704" s="10">
        <f t="shared" si="169"/>
        <v>132.35</v>
      </c>
      <c r="Q2704" s="12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32" hidden="1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168"/>
        <v>104</v>
      </c>
      <c r="P2705" s="10">
        <f t="shared" si="169"/>
        <v>922.22</v>
      </c>
      <c r="Q2705" s="12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48" hidden="1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168"/>
        <v>6</v>
      </c>
      <c r="P2706" s="10">
        <f t="shared" si="169"/>
        <v>163.57</v>
      </c>
      <c r="Q2706" s="12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32" hidden="1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168"/>
        <v>11</v>
      </c>
      <c r="P2707" s="10">
        <f t="shared" si="169"/>
        <v>217.38</v>
      </c>
      <c r="Q2707" s="12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8" hidden="1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168"/>
        <v>112</v>
      </c>
      <c r="P2708" s="10">
        <f t="shared" si="169"/>
        <v>149.44</v>
      </c>
      <c r="Q2708" s="12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8" hidden="1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168"/>
        <v>351</v>
      </c>
      <c r="P2709" s="10">
        <f t="shared" si="169"/>
        <v>71.239999999999995</v>
      </c>
      <c r="Q2709" s="12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8" hidden="1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168"/>
        <v>233</v>
      </c>
      <c r="P2710" s="10">
        <f t="shared" si="169"/>
        <v>44.46</v>
      </c>
      <c r="Q2710" s="12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8" hidden="1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168"/>
        <v>102</v>
      </c>
      <c r="P2711" s="10">
        <f t="shared" si="169"/>
        <v>164.94</v>
      </c>
      <c r="Q2711" s="12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32" hidden="1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168"/>
        <v>154</v>
      </c>
      <c r="P2712" s="10">
        <f t="shared" si="169"/>
        <v>84.87</v>
      </c>
      <c r="Q2712" s="12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48" hidden="1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168"/>
        <v>101</v>
      </c>
      <c r="P2713" s="10">
        <f t="shared" si="169"/>
        <v>53.95</v>
      </c>
      <c r="Q2713" s="12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48" hidden="1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168"/>
        <v>131</v>
      </c>
      <c r="P2714" s="10">
        <f t="shared" si="169"/>
        <v>50.53</v>
      </c>
      <c r="Q2714" s="12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48" hidden="1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168"/>
        <v>102</v>
      </c>
      <c r="P2715" s="10">
        <f t="shared" si="169"/>
        <v>108</v>
      </c>
      <c r="Q2715" s="12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32" hidden="1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168"/>
        <v>116</v>
      </c>
      <c r="P2716" s="10">
        <f t="shared" si="169"/>
        <v>95.37</v>
      </c>
      <c r="Q2716" s="12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48" hidden="1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168"/>
        <v>265</v>
      </c>
      <c r="P2717" s="10">
        <f t="shared" si="169"/>
        <v>57.63</v>
      </c>
      <c r="Q2717" s="12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64" hidden="1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168"/>
        <v>120</v>
      </c>
      <c r="P2718" s="10">
        <f t="shared" si="169"/>
        <v>64.16</v>
      </c>
      <c r="Q2718" s="12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8" hidden="1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168"/>
        <v>120</v>
      </c>
      <c r="P2719" s="10">
        <f t="shared" si="169"/>
        <v>92.39</v>
      </c>
      <c r="Q2719" s="12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48" hidden="1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168"/>
        <v>104</v>
      </c>
      <c r="P2720" s="10">
        <f t="shared" si="169"/>
        <v>125.98</v>
      </c>
      <c r="Q2720" s="12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48" hidden="1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168"/>
        <v>109</v>
      </c>
      <c r="P2721" s="10">
        <f t="shared" si="169"/>
        <v>94.64</v>
      </c>
      <c r="Q2721" s="12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8" hidden="1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168"/>
        <v>118</v>
      </c>
      <c r="P2722" s="10">
        <f t="shared" si="169"/>
        <v>170.7</v>
      </c>
      <c r="Q2722" s="12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48" hidden="1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168"/>
        <v>1462</v>
      </c>
      <c r="P2723" s="10">
        <f t="shared" si="169"/>
        <v>40.76</v>
      </c>
      <c r="Q2723" s="12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48" hidden="1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168"/>
        <v>253</v>
      </c>
      <c r="P2724" s="10">
        <f t="shared" si="169"/>
        <v>68.25</v>
      </c>
      <c r="Q2724" s="12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48" hidden="1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168"/>
        <v>140</v>
      </c>
      <c r="P2725" s="10">
        <f t="shared" si="169"/>
        <v>95.49</v>
      </c>
      <c r="Q2725" s="12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48" hidden="1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168"/>
        <v>297</v>
      </c>
      <c r="P2726" s="10">
        <f t="shared" si="169"/>
        <v>7.19</v>
      </c>
      <c r="Q2726" s="12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32" hidden="1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168"/>
        <v>145</v>
      </c>
      <c r="P2727" s="10">
        <f t="shared" si="169"/>
        <v>511.65</v>
      </c>
      <c r="Q2727" s="12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t="16" hidden="1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168"/>
        <v>106</v>
      </c>
      <c r="P2728" s="10">
        <f t="shared" si="169"/>
        <v>261.75</v>
      </c>
      <c r="Q2728" s="12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8" hidden="1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168"/>
        <v>493</v>
      </c>
      <c r="P2729" s="10">
        <f t="shared" si="169"/>
        <v>69.760000000000005</v>
      </c>
      <c r="Q2729" s="12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32" hidden="1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168"/>
        <v>202</v>
      </c>
      <c r="P2730" s="10">
        <f t="shared" si="169"/>
        <v>77.23</v>
      </c>
      <c r="Q2730" s="12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32" hidden="1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168"/>
        <v>104</v>
      </c>
      <c r="P2731" s="10">
        <f t="shared" si="169"/>
        <v>340.57</v>
      </c>
      <c r="Q2731" s="12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32" hidden="1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168"/>
        <v>170</v>
      </c>
      <c r="P2732" s="10">
        <f t="shared" si="169"/>
        <v>67.42</v>
      </c>
      <c r="Q2732" s="12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48" hidden="1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168"/>
        <v>104</v>
      </c>
      <c r="P2733" s="10">
        <f t="shared" si="169"/>
        <v>845.7</v>
      </c>
      <c r="Q2733" s="12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48" hidden="1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168"/>
        <v>118</v>
      </c>
      <c r="P2734" s="10">
        <f t="shared" si="169"/>
        <v>97.19</v>
      </c>
      <c r="Q2734" s="12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48" hidden="1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168"/>
        <v>108</v>
      </c>
      <c r="P2735" s="10">
        <f t="shared" si="169"/>
        <v>451.84</v>
      </c>
      <c r="Q2735" s="12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48" hidden="1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168"/>
        <v>2260300</v>
      </c>
      <c r="P2736" s="10">
        <f t="shared" si="169"/>
        <v>138.66999999999999</v>
      </c>
      <c r="Q2736" s="12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48" hidden="1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168"/>
        <v>978</v>
      </c>
      <c r="P2737" s="10">
        <f t="shared" si="169"/>
        <v>21.64</v>
      </c>
      <c r="Q2737" s="12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64" hidden="1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168"/>
        <v>123</v>
      </c>
      <c r="P2738" s="10">
        <f t="shared" si="169"/>
        <v>169.52</v>
      </c>
      <c r="Q2738" s="12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48" hidden="1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168"/>
        <v>246</v>
      </c>
      <c r="P2739" s="10">
        <f t="shared" si="169"/>
        <v>161.88</v>
      </c>
      <c r="Q2739" s="12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8" hidden="1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168"/>
        <v>148</v>
      </c>
      <c r="P2740" s="10">
        <f t="shared" si="169"/>
        <v>493.13</v>
      </c>
      <c r="Q2740" s="12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48" hidden="1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168"/>
        <v>384</v>
      </c>
      <c r="P2741" s="10">
        <f t="shared" si="169"/>
        <v>22.12</v>
      </c>
      <c r="Q2741" s="12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32" hidden="1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168"/>
        <v>103</v>
      </c>
      <c r="P2742" s="10">
        <f t="shared" si="169"/>
        <v>18.239999999999998</v>
      </c>
      <c r="Q2742" s="12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32" hidden="1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168"/>
        <v>0</v>
      </c>
      <c r="P2743" s="10">
        <f t="shared" si="169"/>
        <v>8.75</v>
      </c>
      <c r="Q2743" s="12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8" hidden="1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168"/>
        <v>29</v>
      </c>
      <c r="P2744" s="10">
        <f t="shared" si="169"/>
        <v>40.61</v>
      </c>
      <c r="Q2744" s="12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64" hidden="1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168"/>
        <v>0</v>
      </c>
      <c r="P2745" s="10">
        <f t="shared" si="169"/>
        <v>0</v>
      </c>
      <c r="Q2745" s="12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48" hidden="1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168"/>
        <v>5</v>
      </c>
      <c r="P2746" s="10">
        <f t="shared" si="169"/>
        <v>37.950000000000003</v>
      </c>
      <c r="Q2746" s="12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48" hidden="1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168"/>
        <v>22</v>
      </c>
      <c r="P2747" s="10">
        <f t="shared" si="169"/>
        <v>35.729999999999997</v>
      </c>
      <c r="Q2747" s="12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48" hidden="1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168"/>
        <v>27</v>
      </c>
      <c r="P2748" s="10">
        <f t="shared" si="169"/>
        <v>42.16</v>
      </c>
      <c r="Q2748" s="12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8" hidden="1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168"/>
        <v>28</v>
      </c>
      <c r="P2749" s="10">
        <f t="shared" si="169"/>
        <v>35</v>
      </c>
      <c r="Q2749" s="12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32" hidden="1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168"/>
        <v>1</v>
      </c>
      <c r="P2750" s="10">
        <f t="shared" si="169"/>
        <v>13.25</v>
      </c>
      <c r="Q2750" s="12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32" hidden="1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168"/>
        <v>1</v>
      </c>
      <c r="P2751" s="10">
        <f t="shared" si="169"/>
        <v>55</v>
      </c>
      <c r="Q2751" s="12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8" hidden="1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168"/>
        <v>0</v>
      </c>
      <c r="P2752" s="10">
        <f t="shared" si="169"/>
        <v>0</v>
      </c>
      <c r="Q2752" s="12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48" hidden="1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168"/>
        <v>0</v>
      </c>
      <c r="P2753" s="10">
        <f t="shared" si="169"/>
        <v>0</v>
      </c>
      <c r="Q2753" s="12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48" hidden="1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ref="O2754:O2817" si="172">ROUND(E2754/D2754*100,0)</f>
        <v>11</v>
      </c>
      <c r="P2754" s="10">
        <f t="shared" si="169"/>
        <v>39.29</v>
      </c>
      <c r="Q2754" s="12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8" hidden="1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si="172"/>
        <v>19</v>
      </c>
      <c r="P2755" s="10">
        <f t="shared" ref="P2755:P2818" si="173">IFERROR(ROUND(E2755/L2755,2),0)</f>
        <v>47.5</v>
      </c>
      <c r="Q2755" s="12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172"/>
        <v>0</v>
      </c>
      <c r="P2756" s="10">
        <f t="shared" si="173"/>
        <v>0</v>
      </c>
      <c r="Q2756" s="12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32" hidden="1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172"/>
        <v>52</v>
      </c>
      <c r="P2757" s="10">
        <f t="shared" si="173"/>
        <v>17.329999999999998</v>
      </c>
      <c r="Q2757" s="12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8" hidden="1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172"/>
        <v>10</v>
      </c>
      <c r="P2758" s="10">
        <f t="shared" si="173"/>
        <v>31.76</v>
      </c>
      <c r="Q2758" s="12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32" hidden="1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172"/>
        <v>1</v>
      </c>
      <c r="P2759" s="10">
        <f t="shared" si="173"/>
        <v>5</v>
      </c>
      <c r="Q2759" s="12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48" hidden="1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172"/>
        <v>12</v>
      </c>
      <c r="P2760" s="10">
        <f t="shared" si="173"/>
        <v>39</v>
      </c>
      <c r="Q2760" s="12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48" hidden="1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172"/>
        <v>11</v>
      </c>
      <c r="P2761" s="10">
        <f t="shared" si="173"/>
        <v>52.5</v>
      </c>
      <c r="Q2761" s="12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48" hidden="1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172"/>
        <v>0</v>
      </c>
      <c r="P2762" s="10">
        <f t="shared" si="173"/>
        <v>0</v>
      </c>
      <c r="Q2762" s="12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32" hidden="1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172"/>
        <v>1</v>
      </c>
      <c r="P2763" s="10">
        <f t="shared" si="173"/>
        <v>9</v>
      </c>
      <c r="Q2763" s="12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8" hidden="1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172"/>
        <v>1</v>
      </c>
      <c r="P2764" s="10">
        <f t="shared" si="173"/>
        <v>25</v>
      </c>
      <c r="Q2764" s="12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32" hidden="1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172"/>
        <v>0</v>
      </c>
      <c r="P2765" s="10">
        <f t="shared" si="173"/>
        <v>30</v>
      </c>
      <c r="Q2765" s="12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48" hidden="1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172"/>
        <v>1</v>
      </c>
      <c r="P2766" s="10">
        <f t="shared" si="173"/>
        <v>11.25</v>
      </c>
      <c r="Q2766" s="12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8" hidden="1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172"/>
        <v>0</v>
      </c>
      <c r="P2767" s="10">
        <f t="shared" si="173"/>
        <v>0</v>
      </c>
      <c r="Q2767" s="12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48" hidden="1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172"/>
        <v>2</v>
      </c>
      <c r="P2768" s="10">
        <f t="shared" si="173"/>
        <v>25</v>
      </c>
      <c r="Q2768" s="12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8" hidden="1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172"/>
        <v>1</v>
      </c>
      <c r="P2769" s="10">
        <f t="shared" si="173"/>
        <v>11.33</v>
      </c>
      <c r="Q2769" s="12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8" hidden="1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172"/>
        <v>14</v>
      </c>
      <c r="P2770" s="10">
        <f t="shared" si="173"/>
        <v>29.47</v>
      </c>
      <c r="Q2770" s="12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8" hidden="1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172"/>
        <v>0</v>
      </c>
      <c r="P2771" s="10">
        <f t="shared" si="173"/>
        <v>1</v>
      </c>
      <c r="Q2771" s="12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48" hidden="1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172"/>
        <v>10</v>
      </c>
      <c r="P2772" s="10">
        <f t="shared" si="173"/>
        <v>63.1</v>
      </c>
      <c r="Q2772" s="12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48" hidden="1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172"/>
        <v>0</v>
      </c>
      <c r="P2773" s="10">
        <f t="shared" si="173"/>
        <v>0</v>
      </c>
      <c r="Q2773" s="12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8" hidden="1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172"/>
        <v>0</v>
      </c>
      <c r="P2774" s="10">
        <f t="shared" si="173"/>
        <v>0</v>
      </c>
      <c r="Q2774" s="12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8" hidden="1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172"/>
        <v>0</v>
      </c>
      <c r="P2775" s="10">
        <f t="shared" si="173"/>
        <v>1</v>
      </c>
      <c r="Q2775" s="12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48" hidden="1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172"/>
        <v>14</v>
      </c>
      <c r="P2776" s="10">
        <f t="shared" si="173"/>
        <v>43.85</v>
      </c>
      <c r="Q2776" s="12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8" hidden="1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172"/>
        <v>3</v>
      </c>
      <c r="P2777" s="10">
        <f t="shared" si="173"/>
        <v>75</v>
      </c>
      <c r="Q2777" s="12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48" hidden="1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172"/>
        <v>8</v>
      </c>
      <c r="P2778" s="10">
        <f t="shared" si="173"/>
        <v>45.97</v>
      </c>
      <c r="Q2778" s="12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48" hidden="1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172"/>
        <v>0</v>
      </c>
      <c r="P2779" s="10">
        <f t="shared" si="173"/>
        <v>10</v>
      </c>
      <c r="Q2779" s="12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64" hidden="1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172"/>
        <v>26</v>
      </c>
      <c r="P2780" s="10">
        <f t="shared" si="173"/>
        <v>93.67</v>
      </c>
      <c r="Q2780" s="12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8" hidden="1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172"/>
        <v>2</v>
      </c>
      <c r="P2781" s="10">
        <f t="shared" si="173"/>
        <v>53</v>
      </c>
      <c r="Q2781" s="12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32" hidden="1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172"/>
        <v>0</v>
      </c>
      <c r="P2782" s="10">
        <f t="shared" si="173"/>
        <v>0</v>
      </c>
      <c r="Q2782" s="12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32" hidden="1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172"/>
        <v>105</v>
      </c>
      <c r="P2783" s="10">
        <f t="shared" si="173"/>
        <v>47</v>
      </c>
      <c r="Q2783" s="12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32" hidden="1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172"/>
        <v>120</v>
      </c>
      <c r="P2784" s="10">
        <f t="shared" si="173"/>
        <v>66.67</v>
      </c>
      <c r="Q2784" s="12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48" hidden="1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172"/>
        <v>115</v>
      </c>
      <c r="P2785" s="10">
        <f t="shared" si="173"/>
        <v>18.77</v>
      </c>
      <c r="Q2785" s="12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8" hidden="1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172"/>
        <v>119</v>
      </c>
      <c r="P2786" s="10">
        <f t="shared" si="173"/>
        <v>66.11</v>
      </c>
      <c r="Q2786" s="12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8" hidden="1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172"/>
        <v>105</v>
      </c>
      <c r="P2787" s="10">
        <f t="shared" si="173"/>
        <v>36.86</v>
      </c>
      <c r="Q2787" s="12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32" hidden="1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172"/>
        <v>118</v>
      </c>
      <c r="P2788" s="10">
        <f t="shared" si="173"/>
        <v>39.81</v>
      </c>
      <c r="Q2788" s="12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48" hidden="1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172"/>
        <v>120</v>
      </c>
      <c r="P2789" s="10">
        <f t="shared" si="173"/>
        <v>31.5</v>
      </c>
      <c r="Q2789" s="12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32" hidden="1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172"/>
        <v>103</v>
      </c>
      <c r="P2790" s="10">
        <f t="shared" si="173"/>
        <v>102.5</v>
      </c>
      <c r="Q2790" s="12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32" hidden="1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172"/>
        <v>101</v>
      </c>
      <c r="P2791" s="10">
        <f t="shared" si="173"/>
        <v>126.46</v>
      </c>
      <c r="Q2791" s="12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48" hidden="1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172"/>
        <v>105</v>
      </c>
      <c r="P2792" s="10">
        <f t="shared" si="173"/>
        <v>47.88</v>
      </c>
      <c r="Q2792" s="12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48" hidden="1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172"/>
        <v>103</v>
      </c>
      <c r="P2793" s="10">
        <f t="shared" si="173"/>
        <v>73.209999999999994</v>
      </c>
      <c r="Q2793" s="12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8" hidden="1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172"/>
        <v>108</v>
      </c>
      <c r="P2794" s="10">
        <f t="shared" si="173"/>
        <v>89.67</v>
      </c>
      <c r="Q2794" s="12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64" hidden="1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172"/>
        <v>111</v>
      </c>
      <c r="P2795" s="10">
        <f t="shared" si="173"/>
        <v>151.46</v>
      </c>
      <c r="Q2795" s="12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48" hidden="1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172"/>
        <v>150</v>
      </c>
      <c r="P2796" s="10">
        <f t="shared" si="173"/>
        <v>25</v>
      </c>
      <c r="Q2796" s="12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8" hidden="1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172"/>
        <v>104</v>
      </c>
      <c r="P2797" s="10">
        <f t="shared" si="173"/>
        <v>36.5</v>
      </c>
      <c r="Q2797" s="12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8" hidden="1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172"/>
        <v>116</v>
      </c>
      <c r="P2798" s="10">
        <f t="shared" si="173"/>
        <v>44</v>
      </c>
      <c r="Q2798" s="12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8" hidden="1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172"/>
        <v>103</v>
      </c>
      <c r="P2799" s="10">
        <f t="shared" si="173"/>
        <v>87.36</v>
      </c>
      <c r="Q2799" s="12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48" hidden="1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172"/>
        <v>101</v>
      </c>
      <c r="P2800" s="10">
        <f t="shared" si="173"/>
        <v>36.47</v>
      </c>
      <c r="Q2800" s="12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48" hidden="1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172"/>
        <v>117</v>
      </c>
      <c r="P2801" s="10">
        <f t="shared" si="173"/>
        <v>44.86</v>
      </c>
      <c r="Q2801" s="12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8" hidden="1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172"/>
        <v>133</v>
      </c>
      <c r="P2802" s="10">
        <f t="shared" si="173"/>
        <v>42.9</v>
      </c>
      <c r="Q2802" s="12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8" hidden="1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172"/>
        <v>133</v>
      </c>
      <c r="P2803" s="10">
        <f t="shared" si="173"/>
        <v>51.23</v>
      </c>
      <c r="Q2803" s="12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48" hidden="1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172"/>
        <v>102</v>
      </c>
      <c r="P2804" s="10">
        <f t="shared" si="173"/>
        <v>33.94</v>
      </c>
      <c r="Q2804" s="12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48" hidden="1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172"/>
        <v>128</v>
      </c>
      <c r="P2805" s="10">
        <f t="shared" si="173"/>
        <v>90.74</v>
      </c>
      <c r="Q2805" s="12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48" hidden="1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172"/>
        <v>115</v>
      </c>
      <c r="P2806" s="10">
        <f t="shared" si="173"/>
        <v>50</v>
      </c>
      <c r="Q2806" s="12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64" hidden="1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172"/>
        <v>110</v>
      </c>
      <c r="P2807" s="10">
        <f t="shared" si="173"/>
        <v>24.44</v>
      </c>
      <c r="Q2807" s="12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8" hidden="1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172"/>
        <v>112</v>
      </c>
      <c r="P2808" s="10">
        <f t="shared" si="173"/>
        <v>44.25</v>
      </c>
      <c r="Q2808" s="12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t="16" hidden="1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172"/>
        <v>126</v>
      </c>
      <c r="P2809" s="10">
        <f t="shared" si="173"/>
        <v>67.739999999999995</v>
      </c>
      <c r="Q2809" s="12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48" hidden="1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172"/>
        <v>100</v>
      </c>
      <c r="P2810" s="10">
        <f t="shared" si="173"/>
        <v>65.38</v>
      </c>
      <c r="Q2810" s="12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48" hidden="1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172"/>
        <v>102</v>
      </c>
      <c r="P2811" s="10">
        <f t="shared" si="173"/>
        <v>121.9</v>
      </c>
      <c r="Q2811" s="12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8" hidden="1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172"/>
        <v>108</v>
      </c>
      <c r="P2812" s="10">
        <f t="shared" si="173"/>
        <v>47.46</v>
      </c>
      <c r="Q2812" s="12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8" hidden="1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172"/>
        <v>100</v>
      </c>
      <c r="P2813" s="10">
        <f t="shared" si="173"/>
        <v>92.84</v>
      </c>
      <c r="Q2813" s="12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8" hidden="1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172"/>
        <v>113</v>
      </c>
      <c r="P2814" s="10">
        <f t="shared" si="173"/>
        <v>68.25</v>
      </c>
      <c r="Q2814" s="12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8" hidden="1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172"/>
        <v>128</v>
      </c>
      <c r="P2815" s="10">
        <f t="shared" si="173"/>
        <v>37.21</v>
      </c>
      <c r="Q2815" s="12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8" hidden="1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172"/>
        <v>108</v>
      </c>
      <c r="P2816" s="10">
        <f t="shared" si="173"/>
        <v>25.25</v>
      </c>
      <c r="Q2816" s="12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8" hidden="1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172"/>
        <v>242</v>
      </c>
      <c r="P2817" s="10">
        <f t="shared" si="173"/>
        <v>43.21</v>
      </c>
      <c r="Q2817" s="12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8" hidden="1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ref="O2818:O2881" si="176">ROUND(E2818/D2818*100,0)</f>
        <v>142</v>
      </c>
      <c r="P2818" s="10">
        <f t="shared" si="173"/>
        <v>25.13</v>
      </c>
      <c r="Q2818" s="12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48" hidden="1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si="176"/>
        <v>130</v>
      </c>
      <c r="P2819" s="10">
        <f t="shared" ref="P2819:P2882" si="177">IFERROR(ROUND(E2819/L2819,2),0)</f>
        <v>23.64</v>
      </c>
      <c r="Q2819" s="12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176"/>
        <v>106</v>
      </c>
      <c r="P2820" s="10">
        <f t="shared" si="177"/>
        <v>103.95</v>
      </c>
      <c r="Q2820" s="12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48" hidden="1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176"/>
        <v>105</v>
      </c>
      <c r="P2821" s="10">
        <f t="shared" si="177"/>
        <v>50.38</v>
      </c>
      <c r="Q2821" s="12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48" hidden="1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176"/>
        <v>136</v>
      </c>
      <c r="P2822" s="10">
        <f t="shared" si="177"/>
        <v>13.6</v>
      </c>
      <c r="Q2822" s="12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48" hidden="1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176"/>
        <v>100</v>
      </c>
      <c r="P2823" s="10">
        <f t="shared" si="177"/>
        <v>28.57</v>
      </c>
      <c r="Q2823" s="12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48" hidden="1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176"/>
        <v>100</v>
      </c>
      <c r="P2824" s="10">
        <f t="shared" si="177"/>
        <v>63.83</v>
      </c>
      <c r="Q2824" s="12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48" hidden="1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176"/>
        <v>124</v>
      </c>
      <c r="P2825" s="10">
        <f t="shared" si="177"/>
        <v>8.86</v>
      </c>
      <c r="Q2825" s="12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32" hidden="1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176"/>
        <v>117</v>
      </c>
      <c r="P2826" s="10">
        <f t="shared" si="177"/>
        <v>50.67</v>
      </c>
      <c r="Q2826" s="12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48" hidden="1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176"/>
        <v>103</v>
      </c>
      <c r="P2827" s="10">
        <f t="shared" si="177"/>
        <v>60.78</v>
      </c>
      <c r="Q2827" s="12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48" hidden="1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176"/>
        <v>108</v>
      </c>
      <c r="P2828" s="10">
        <f t="shared" si="177"/>
        <v>113.42</v>
      </c>
      <c r="Q2828" s="12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48" hidden="1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176"/>
        <v>120</v>
      </c>
      <c r="P2829" s="10">
        <f t="shared" si="177"/>
        <v>104.57</v>
      </c>
      <c r="Q2829" s="12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48" hidden="1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176"/>
        <v>100</v>
      </c>
      <c r="P2830" s="10">
        <f t="shared" si="177"/>
        <v>98.31</v>
      </c>
      <c r="Q2830" s="12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48" hidden="1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176"/>
        <v>107</v>
      </c>
      <c r="P2831" s="10">
        <f t="shared" si="177"/>
        <v>35.04</v>
      </c>
      <c r="Q2831" s="12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32" hidden="1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176"/>
        <v>100</v>
      </c>
      <c r="P2832" s="10">
        <f t="shared" si="177"/>
        <v>272.73</v>
      </c>
      <c r="Q2832" s="12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32" hidden="1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176"/>
        <v>111</v>
      </c>
      <c r="P2833" s="10">
        <f t="shared" si="177"/>
        <v>63.85</v>
      </c>
      <c r="Q2833" s="12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48" hidden="1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176"/>
        <v>115</v>
      </c>
      <c r="P2834" s="10">
        <f t="shared" si="177"/>
        <v>30.19</v>
      </c>
      <c r="Q2834" s="12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t="16" hidden="1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176"/>
        <v>108</v>
      </c>
      <c r="P2835" s="10">
        <f t="shared" si="177"/>
        <v>83.51</v>
      </c>
      <c r="Q2835" s="12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8" hidden="1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176"/>
        <v>170</v>
      </c>
      <c r="P2836" s="10">
        <f t="shared" si="177"/>
        <v>64.760000000000005</v>
      </c>
      <c r="Q2836" s="12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8" hidden="1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176"/>
        <v>187</v>
      </c>
      <c r="P2837" s="10">
        <f t="shared" si="177"/>
        <v>20.12</v>
      </c>
      <c r="Q2837" s="12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48" hidden="1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176"/>
        <v>108</v>
      </c>
      <c r="P2838" s="10">
        <f t="shared" si="177"/>
        <v>44.09</v>
      </c>
      <c r="Q2838" s="12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64" hidden="1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176"/>
        <v>100</v>
      </c>
      <c r="P2839" s="10">
        <f t="shared" si="177"/>
        <v>40.479999999999997</v>
      </c>
      <c r="Q2839" s="12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8" hidden="1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176"/>
        <v>120</v>
      </c>
      <c r="P2840" s="10">
        <f t="shared" si="177"/>
        <v>44.54</v>
      </c>
      <c r="Q2840" s="12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48" hidden="1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176"/>
        <v>111</v>
      </c>
      <c r="P2841" s="10">
        <f t="shared" si="177"/>
        <v>125.81</v>
      </c>
      <c r="Q2841" s="12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48" hidden="1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176"/>
        <v>104</v>
      </c>
      <c r="P2842" s="10">
        <f t="shared" si="177"/>
        <v>19.7</v>
      </c>
      <c r="Q2842" s="12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48" hidden="1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176"/>
        <v>1</v>
      </c>
      <c r="P2843" s="10">
        <f t="shared" si="177"/>
        <v>10</v>
      </c>
      <c r="Q2843" s="12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48" hidden="1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176"/>
        <v>0</v>
      </c>
      <c r="P2844" s="10">
        <f t="shared" si="177"/>
        <v>0</v>
      </c>
      <c r="Q2844" s="12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48" hidden="1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176"/>
        <v>0</v>
      </c>
      <c r="P2845" s="10">
        <f t="shared" si="177"/>
        <v>0</v>
      </c>
      <c r="Q2845" s="12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48" hidden="1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176"/>
        <v>5</v>
      </c>
      <c r="P2846" s="10">
        <f t="shared" si="177"/>
        <v>30</v>
      </c>
      <c r="Q2846" s="12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8" hidden="1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176"/>
        <v>32</v>
      </c>
      <c r="P2847" s="10">
        <f t="shared" si="177"/>
        <v>60.67</v>
      </c>
      <c r="Q2847" s="12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48" hidden="1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176"/>
        <v>0</v>
      </c>
      <c r="P2848" s="10">
        <f t="shared" si="177"/>
        <v>0</v>
      </c>
      <c r="Q2848" s="12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48" hidden="1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176"/>
        <v>0</v>
      </c>
      <c r="P2849" s="10">
        <f t="shared" si="177"/>
        <v>0</v>
      </c>
      <c r="Q2849" s="12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48" hidden="1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176"/>
        <v>0</v>
      </c>
      <c r="P2850" s="10">
        <f t="shared" si="177"/>
        <v>23.33</v>
      </c>
      <c r="Q2850" s="12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48" hidden="1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176"/>
        <v>1</v>
      </c>
      <c r="P2851" s="10">
        <f t="shared" si="177"/>
        <v>5</v>
      </c>
      <c r="Q2851" s="12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48" hidden="1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176"/>
        <v>4</v>
      </c>
      <c r="P2852" s="10">
        <f t="shared" si="177"/>
        <v>23.92</v>
      </c>
      <c r="Q2852" s="12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48" hidden="1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176"/>
        <v>0</v>
      </c>
      <c r="P2853" s="10">
        <f t="shared" si="177"/>
        <v>0</v>
      </c>
      <c r="Q2853" s="12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8" hidden="1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176"/>
        <v>2</v>
      </c>
      <c r="P2854" s="10">
        <f t="shared" si="177"/>
        <v>15.83</v>
      </c>
      <c r="Q2854" s="12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48" hidden="1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176"/>
        <v>0</v>
      </c>
      <c r="P2855" s="10">
        <f t="shared" si="177"/>
        <v>0</v>
      </c>
      <c r="Q2855" s="12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8" hidden="1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176"/>
        <v>42</v>
      </c>
      <c r="P2856" s="10">
        <f t="shared" si="177"/>
        <v>29.79</v>
      </c>
      <c r="Q2856" s="12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48" hidden="1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176"/>
        <v>50</v>
      </c>
      <c r="P2857" s="10">
        <f t="shared" si="177"/>
        <v>60</v>
      </c>
      <c r="Q2857" s="12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8" hidden="1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176"/>
        <v>5</v>
      </c>
      <c r="P2858" s="10">
        <f t="shared" si="177"/>
        <v>24.33</v>
      </c>
      <c r="Q2858" s="12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64" hidden="1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176"/>
        <v>20</v>
      </c>
      <c r="P2859" s="10">
        <f t="shared" si="177"/>
        <v>500</v>
      </c>
      <c r="Q2859" s="12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48" hidden="1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176"/>
        <v>0</v>
      </c>
      <c r="P2860" s="10">
        <f t="shared" si="177"/>
        <v>0</v>
      </c>
      <c r="Q2860" s="12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32" hidden="1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176"/>
        <v>2</v>
      </c>
      <c r="P2861" s="10">
        <f t="shared" si="177"/>
        <v>35</v>
      </c>
      <c r="Q2861" s="12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48" hidden="1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176"/>
        <v>7</v>
      </c>
      <c r="P2862" s="10">
        <f t="shared" si="177"/>
        <v>29.56</v>
      </c>
      <c r="Q2862" s="12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48" hidden="1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176"/>
        <v>32</v>
      </c>
      <c r="P2863" s="10">
        <f t="shared" si="177"/>
        <v>26.67</v>
      </c>
      <c r="Q2863" s="12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8" hidden="1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176"/>
        <v>0</v>
      </c>
      <c r="P2864" s="10">
        <f t="shared" si="177"/>
        <v>18.329999999999998</v>
      </c>
      <c r="Q2864" s="12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48" hidden="1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176"/>
        <v>0</v>
      </c>
      <c r="P2865" s="10">
        <f t="shared" si="177"/>
        <v>20</v>
      </c>
      <c r="Q2865" s="12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t="16" hidden="1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176"/>
        <v>2</v>
      </c>
      <c r="P2866" s="10">
        <f t="shared" si="177"/>
        <v>13.33</v>
      </c>
      <c r="Q2866" s="12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48" hidden="1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176"/>
        <v>0</v>
      </c>
      <c r="P2867" s="10">
        <f t="shared" si="177"/>
        <v>0</v>
      </c>
      <c r="Q2867" s="12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8" hidden="1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176"/>
        <v>1</v>
      </c>
      <c r="P2868" s="10">
        <f t="shared" si="177"/>
        <v>22.5</v>
      </c>
      <c r="Q2868" s="12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48" hidden="1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176"/>
        <v>20</v>
      </c>
      <c r="P2869" s="10">
        <f t="shared" si="177"/>
        <v>50.4</v>
      </c>
      <c r="Q2869" s="12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48" hidden="1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176"/>
        <v>42</v>
      </c>
      <c r="P2870" s="10">
        <f t="shared" si="177"/>
        <v>105.03</v>
      </c>
      <c r="Q2870" s="12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48" hidden="1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176"/>
        <v>1</v>
      </c>
      <c r="P2871" s="10">
        <f t="shared" si="177"/>
        <v>35.4</v>
      </c>
      <c r="Q2871" s="12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48" hidden="1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176"/>
        <v>15</v>
      </c>
      <c r="P2872" s="10">
        <f t="shared" si="177"/>
        <v>83.33</v>
      </c>
      <c r="Q2872" s="12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8" hidden="1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176"/>
        <v>5</v>
      </c>
      <c r="P2873" s="10">
        <f t="shared" si="177"/>
        <v>35.92</v>
      </c>
      <c r="Q2873" s="12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32" hidden="1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176"/>
        <v>0</v>
      </c>
      <c r="P2874" s="10">
        <f t="shared" si="177"/>
        <v>0</v>
      </c>
      <c r="Q2874" s="12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48" hidden="1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176"/>
        <v>38</v>
      </c>
      <c r="P2875" s="10">
        <f t="shared" si="177"/>
        <v>119.13</v>
      </c>
      <c r="Q2875" s="12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48" hidden="1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176"/>
        <v>5</v>
      </c>
      <c r="P2876" s="10">
        <f t="shared" si="177"/>
        <v>90.33</v>
      </c>
      <c r="Q2876" s="12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48" hidden="1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176"/>
        <v>0</v>
      </c>
      <c r="P2877" s="10">
        <f t="shared" si="177"/>
        <v>2.33</v>
      </c>
      <c r="Q2877" s="12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48" hidden="1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176"/>
        <v>0</v>
      </c>
      <c r="P2878" s="10">
        <f t="shared" si="177"/>
        <v>0</v>
      </c>
      <c r="Q2878" s="12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48" hidden="1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176"/>
        <v>11</v>
      </c>
      <c r="P2879" s="10">
        <f t="shared" si="177"/>
        <v>108.33</v>
      </c>
      <c r="Q2879" s="12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8" hidden="1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176"/>
        <v>2</v>
      </c>
      <c r="P2880" s="10">
        <f t="shared" si="177"/>
        <v>15.75</v>
      </c>
      <c r="Q2880" s="12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8" hidden="1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176"/>
        <v>0</v>
      </c>
      <c r="P2881" s="10">
        <f t="shared" si="177"/>
        <v>29</v>
      </c>
      <c r="Q2881" s="12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48" hidden="1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ref="O2882:O2945" si="180">ROUND(E2882/D2882*100,0)</f>
        <v>23</v>
      </c>
      <c r="P2882" s="10">
        <f t="shared" si="177"/>
        <v>96.55</v>
      </c>
      <c r="Q2882" s="12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48" hidden="1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si="180"/>
        <v>0</v>
      </c>
      <c r="P2883" s="10">
        <f t="shared" ref="P2883:P2946" si="181">IFERROR(ROUND(E2883/L2883,2),0)</f>
        <v>0</v>
      </c>
      <c r="Q2883" s="12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180"/>
        <v>34</v>
      </c>
      <c r="P2884" s="10">
        <f t="shared" si="181"/>
        <v>63</v>
      </c>
      <c r="Q2884" s="12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48" hidden="1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180"/>
        <v>19</v>
      </c>
      <c r="P2885" s="10">
        <f t="shared" si="181"/>
        <v>381.6</v>
      </c>
      <c r="Q2885" s="12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32" hidden="1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180"/>
        <v>0</v>
      </c>
      <c r="P2886" s="10">
        <f t="shared" si="181"/>
        <v>46.25</v>
      </c>
      <c r="Q2886" s="12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32" hidden="1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180"/>
        <v>33</v>
      </c>
      <c r="P2887" s="10">
        <f t="shared" si="181"/>
        <v>26</v>
      </c>
      <c r="Q2887" s="12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48" hidden="1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180"/>
        <v>5</v>
      </c>
      <c r="P2888" s="10">
        <f t="shared" si="181"/>
        <v>10</v>
      </c>
      <c r="Q2888" s="12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48" hidden="1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180"/>
        <v>0</v>
      </c>
      <c r="P2889" s="10">
        <f t="shared" si="181"/>
        <v>5</v>
      </c>
      <c r="Q2889" s="12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48" hidden="1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180"/>
        <v>0</v>
      </c>
      <c r="P2890" s="10">
        <f t="shared" si="181"/>
        <v>0</v>
      </c>
      <c r="Q2890" s="12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8" hidden="1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180"/>
        <v>38</v>
      </c>
      <c r="P2891" s="10">
        <f t="shared" si="181"/>
        <v>81.569999999999993</v>
      </c>
      <c r="Q2891" s="12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48" hidden="1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180"/>
        <v>1</v>
      </c>
      <c r="P2892" s="10">
        <f t="shared" si="181"/>
        <v>7</v>
      </c>
      <c r="Q2892" s="12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48" hidden="1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180"/>
        <v>3</v>
      </c>
      <c r="P2893" s="10">
        <f t="shared" si="181"/>
        <v>27.3</v>
      </c>
      <c r="Q2893" s="12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8" hidden="1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180"/>
        <v>9</v>
      </c>
      <c r="P2894" s="10">
        <f t="shared" si="181"/>
        <v>29.41</v>
      </c>
      <c r="Q2894" s="12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t="16" hidden="1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180"/>
        <v>1</v>
      </c>
      <c r="P2895" s="10">
        <f t="shared" si="181"/>
        <v>12.5</v>
      </c>
      <c r="Q2895" s="12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32" hidden="1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180"/>
        <v>0</v>
      </c>
      <c r="P2896" s="10">
        <f t="shared" si="181"/>
        <v>0</v>
      </c>
      <c r="Q2896" s="12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48" hidden="1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180"/>
        <v>5</v>
      </c>
      <c r="P2897" s="10">
        <f t="shared" si="181"/>
        <v>5.75</v>
      </c>
      <c r="Q2897" s="12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8" hidden="1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180"/>
        <v>21</v>
      </c>
      <c r="P2898" s="10">
        <f t="shared" si="181"/>
        <v>52.08</v>
      </c>
      <c r="Q2898" s="12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48" hidden="1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180"/>
        <v>5</v>
      </c>
      <c r="P2899" s="10">
        <f t="shared" si="181"/>
        <v>183.33</v>
      </c>
      <c r="Q2899" s="12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48" hidden="1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180"/>
        <v>4</v>
      </c>
      <c r="P2900" s="10">
        <f t="shared" si="181"/>
        <v>26.33</v>
      </c>
      <c r="Q2900" s="12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48" hidden="1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180"/>
        <v>0</v>
      </c>
      <c r="P2901" s="10">
        <f t="shared" si="181"/>
        <v>0</v>
      </c>
      <c r="Q2901" s="12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48" hidden="1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180"/>
        <v>62</v>
      </c>
      <c r="P2902" s="10">
        <f t="shared" si="181"/>
        <v>486.43</v>
      </c>
      <c r="Q2902" s="12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48" hidden="1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180"/>
        <v>1</v>
      </c>
      <c r="P2903" s="10">
        <f t="shared" si="181"/>
        <v>3</v>
      </c>
      <c r="Q2903" s="12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32" hidden="1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180"/>
        <v>0</v>
      </c>
      <c r="P2904" s="10">
        <f t="shared" si="181"/>
        <v>25</v>
      </c>
      <c r="Q2904" s="12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48" hidden="1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180"/>
        <v>1</v>
      </c>
      <c r="P2905" s="10">
        <f t="shared" si="181"/>
        <v>9.75</v>
      </c>
      <c r="Q2905" s="12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48" hidden="1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180"/>
        <v>5</v>
      </c>
      <c r="P2906" s="10">
        <f t="shared" si="181"/>
        <v>18.75</v>
      </c>
      <c r="Q2906" s="12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8" hidden="1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180"/>
        <v>18</v>
      </c>
      <c r="P2907" s="10">
        <f t="shared" si="181"/>
        <v>36.590000000000003</v>
      </c>
      <c r="Q2907" s="12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48" hidden="1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180"/>
        <v>9</v>
      </c>
      <c r="P2908" s="10">
        <f t="shared" si="181"/>
        <v>80.709999999999994</v>
      </c>
      <c r="Q2908" s="12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48" hidden="1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180"/>
        <v>0</v>
      </c>
      <c r="P2909" s="10">
        <f t="shared" si="181"/>
        <v>1</v>
      </c>
      <c r="Q2909" s="12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64" hidden="1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180"/>
        <v>3</v>
      </c>
      <c r="P2910" s="10">
        <f t="shared" si="181"/>
        <v>52.8</v>
      </c>
      <c r="Q2910" s="12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48" hidden="1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180"/>
        <v>0</v>
      </c>
      <c r="P2911" s="10">
        <f t="shared" si="181"/>
        <v>20</v>
      </c>
      <c r="Q2911" s="12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8" hidden="1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180"/>
        <v>0</v>
      </c>
      <c r="P2912" s="10">
        <f t="shared" si="181"/>
        <v>1</v>
      </c>
      <c r="Q2912" s="12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48" hidden="1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180"/>
        <v>37</v>
      </c>
      <c r="P2913" s="10">
        <f t="shared" si="181"/>
        <v>46.93</v>
      </c>
      <c r="Q2913" s="12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48" hidden="1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180"/>
        <v>14</v>
      </c>
      <c r="P2914" s="10">
        <f t="shared" si="181"/>
        <v>78.08</v>
      </c>
      <c r="Q2914" s="12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48" hidden="1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180"/>
        <v>0</v>
      </c>
      <c r="P2915" s="10">
        <f t="shared" si="181"/>
        <v>1</v>
      </c>
      <c r="Q2915" s="12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32" hidden="1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180"/>
        <v>0</v>
      </c>
      <c r="P2916" s="10">
        <f t="shared" si="181"/>
        <v>1</v>
      </c>
      <c r="Q2916" s="12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8" hidden="1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180"/>
        <v>61</v>
      </c>
      <c r="P2917" s="10">
        <f t="shared" si="181"/>
        <v>203.67</v>
      </c>
      <c r="Q2917" s="12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32" hidden="1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180"/>
        <v>8</v>
      </c>
      <c r="P2918" s="10">
        <f t="shared" si="181"/>
        <v>20.71</v>
      </c>
      <c r="Q2918" s="12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8" hidden="1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180"/>
        <v>22</v>
      </c>
      <c r="P2919" s="10">
        <f t="shared" si="181"/>
        <v>48.56</v>
      </c>
      <c r="Q2919" s="12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8" hidden="1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180"/>
        <v>27</v>
      </c>
      <c r="P2920" s="10">
        <f t="shared" si="181"/>
        <v>68.099999999999994</v>
      </c>
      <c r="Q2920" s="12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8" hidden="1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180"/>
        <v>9</v>
      </c>
      <c r="P2921" s="10">
        <f t="shared" si="181"/>
        <v>8.5</v>
      </c>
      <c r="Q2921" s="12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48" hidden="1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180"/>
        <v>27</v>
      </c>
      <c r="P2922" s="10">
        <f t="shared" si="181"/>
        <v>51.62</v>
      </c>
      <c r="Q2922" s="12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32" hidden="1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180"/>
        <v>129</v>
      </c>
      <c r="P2923" s="10">
        <f t="shared" si="181"/>
        <v>43</v>
      </c>
      <c r="Q2923" s="12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180"/>
        <v>100</v>
      </c>
      <c r="P2924" s="10">
        <f t="shared" si="181"/>
        <v>83.33</v>
      </c>
      <c r="Q2924" s="12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8" hidden="1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180"/>
        <v>100</v>
      </c>
      <c r="P2925" s="10">
        <f t="shared" si="181"/>
        <v>30</v>
      </c>
      <c r="Q2925" s="12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48" hidden="1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180"/>
        <v>103</v>
      </c>
      <c r="P2926" s="10">
        <f t="shared" si="181"/>
        <v>175.51</v>
      </c>
      <c r="Q2926" s="12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8" hidden="1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180"/>
        <v>102</v>
      </c>
      <c r="P2927" s="10">
        <f t="shared" si="181"/>
        <v>231.66</v>
      </c>
      <c r="Q2927" s="12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48" hidden="1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180"/>
        <v>125</v>
      </c>
      <c r="P2928" s="10">
        <f t="shared" si="181"/>
        <v>75</v>
      </c>
      <c r="Q2928" s="12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48" hidden="1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180"/>
        <v>131</v>
      </c>
      <c r="P2929" s="10">
        <f t="shared" si="181"/>
        <v>112.14</v>
      </c>
      <c r="Q2929" s="12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32" hidden="1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180"/>
        <v>100</v>
      </c>
      <c r="P2930" s="10">
        <f t="shared" si="181"/>
        <v>41.67</v>
      </c>
      <c r="Q2930" s="12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48" hidden="1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180"/>
        <v>102</v>
      </c>
      <c r="P2931" s="10">
        <f t="shared" si="181"/>
        <v>255.17</v>
      </c>
      <c r="Q2931" s="12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180"/>
        <v>101</v>
      </c>
      <c r="P2932" s="10">
        <f t="shared" si="181"/>
        <v>162.77000000000001</v>
      </c>
      <c r="Q2932" s="12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48" hidden="1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180"/>
        <v>106</v>
      </c>
      <c r="P2933" s="10">
        <f t="shared" si="181"/>
        <v>88.33</v>
      </c>
      <c r="Q2933" s="12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48" hidden="1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180"/>
        <v>105</v>
      </c>
      <c r="P2934" s="10">
        <f t="shared" si="181"/>
        <v>85.74</v>
      </c>
      <c r="Q2934" s="12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48" hidden="1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180"/>
        <v>103</v>
      </c>
      <c r="P2935" s="10">
        <f t="shared" si="181"/>
        <v>47.57</v>
      </c>
      <c r="Q2935" s="12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8" hidden="1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180"/>
        <v>108</v>
      </c>
      <c r="P2936" s="10">
        <f t="shared" si="181"/>
        <v>72.97</v>
      </c>
      <c r="Q2936" s="12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8" hidden="1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180"/>
        <v>101</v>
      </c>
      <c r="P2937" s="10">
        <f t="shared" si="181"/>
        <v>90.54</v>
      </c>
      <c r="Q2937" s="12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48" hidden="1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180"/>
        <v>128</v>
      </c>
      <c r="P2938" s="10">
        <f t="shared" si="181"/>
        <v>37.65</v>
      </c>
      <c r="Q2938" s="12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180"/>
        <v>133</v>
      </c>
      <c r="P2939" s="10">
        <f t="shared" si="181"/>
        <v>36.36</v>
      </c>
      <c r="Q2939" s="12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48" hidden="1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180"/>
        <v>101</v>
      </c>
      <c r="P2940" s="10">
        <f t="shared" si="181"/>
        <v>126.72</v>
      </c>
      <c r="Q2940" s="12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48" hidden="1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180"/>
        <v>103</v>
      </c>
      <c r="P2941" s="10">
        <f t="shared" si="181"/>
        <v>329.2</v>
      </c>
      <c r="Q2941" s="12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8" hidden="1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180"/>
        <v>107</v>
      </c>
      <c r="P2942" s="10">
        <f t="shared" si="181"/>
        <v>81.239999999999995</v>
      </c>
      <c r="Q2942" s="12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48" hidden="1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180"/>
        <v>0</v>
      </c>
      <c r="P2943" s="10">
        <f t="shared" si="181"/>
        <v>1</v>
      </c>
      <c r="Q2943" s="12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48" hidden="1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180"/>
        <v>20</v>
      </c>
      <c r="P2944" s="10">
        <f t="shared" si="181"/>
        <v>202.23</v>
      </c>
      <c r="Q2944" s="12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48" hidden="1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180"/>
        <v>0</v>
      </c>
      <c r="P2945" s="10">
        <f t="shared" si="181"/>
        <v>0</v>
      </c>
      <c r="Q2945" s="12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32" hidden="1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ref="O2946:O3009" si="184">ROUND(E2946/D2946*100,0)</f>
        <v>1</v>
      </c>
      <c r="P2946" s="10">
        <f t="shared" si="181"/>
        <v>100</v>
      </c>
      <c r="Q2946" s="12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48" hidden="1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si="184"/>
        <v>0</v>
      </c>
      <c r="P2947" s="10">
        <f t="shared" ref="P2947:P3010" si="185">IFERROR(ROUND(E2947/L2947,2),0)</f>
        <v>0</v>
      </c>
      <c r="Q2947" s="12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184"/>
        <v>0</v>
      </c>
      <c r="P2948" s="10">
        <f t="shared" si="185"/>
        <v>1</v>
      </c>
      <c r="Q2948" s="12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48" hidden="1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184"/>
        <v>4</v>
      </c>
      <c r="P2949" s="10">
        <f t="shared" si="185"/>
        <v>82.46</v>
      </c>
      <c r="Q2949" s="12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48" hidden="1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184"/>
        <v>0</v>
      </c>
      <c r="P2950" s="10">
        <f t="shared" si="185"/>
        <v>2.67</v>
      </c>
      <c r="Q2950" s="12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48" hidden="1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184"/>
        <v>3</v>
      </c>
      <c r="P2951" s="10">
        <f t="shared" si="185"/>
        <v>12.5</v>
      </c>
      <c r="Q2951" s="12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48" hidden="1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184"/>
        <v>0</v>
      </c>
      <c r="P2952" s="10">
        <f t="shared" si="185"/>
        <v>0</v>
      </c>
      <c r="Q2952" s="12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64" hidden="1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184"/>
        <v>2</v>
      </c>
      <c r="P2953" s="10">
        <f t="shared" si="185"/>
        <v>18.899999999999999</v>
      </c>
      <c r="Q2953" s="12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48" hidden="1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184"/>
        <v>8</v>
      </c>
      <c r="P2954" s="10">
        <f t="shared" si="185"/>
        <v>200.63</v>
      </c>
      <c r="Q2954" s="12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8" hidden="1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184"/>
        <v>0</v>
      </c>
      <c r="P2955" s="10">
        <f t="shared" si="185"/>
        <v>201.67</v>
      </c>
      <c r="Q2955" s="12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8" hidden="1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184"/>
        <v>0</v>
      </c>
      <c r="P2956" s="10">
        <f t="shared" si="185"/>
        <v>0</v>
      </c>
      <c r="Q2956" s="12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32" hidden="1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184"/>
        <v>60</v>
      </c>
      <c r="P2957" s="10">
        <f t="shared" si="185"/>
        <v>65</v>
      </c>
      <c r="Q2957" s="12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48" hidden="1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184"/>
        <v>17</v>
      </c>
      <c r="P2958" s="10">
        <f t="shared" si="185"/>
        <v>66.099999999999994</v>
      </c>
      <c r="Q2958" s="12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8" hidden="1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184"/>
        <v>2</v>
      </c>
      <c r="P2959" s="10">
        <f t="shared" si="185"/>
        <v>93.33</v>
      </c>
      <c r="Q2959" s="12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8" hidden="1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184"/>
        <v>0</v>
      </c>
      <c r="P2960" s="10">
        <f t="shared" si="185"/>
        <v>0</v>
      </c>
      <c r="Q2960" s="12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48" hidden="1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184"/>
        <v>0</v>
      </c>
      <c r="P2961" s="10">
        <f t="shared" si="185"/>
        <v>0</v>
      </c>
      <c r="Q2961" s="12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8" hidden="1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184"/>
        <v>0</v>
      </c>
      <c r="P2962" s="10">
        <f t="shared" si="185"/>
        <v>0</v>
      </c>
      <c r="Q2962" s="12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48" hidden="1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184"/>
        <v>110</v>
      </c>
      <c r="P2963" s="10">
        <f t="shared" si="185"/>
        <v>50.75</v>
      </c>
      <c r="Q2963" s="12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48" hidden="1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184"/>
        <v>122</v>
      </c>
      <c r="P2964" s="10">
        <f t="shared" si="185"/>
        <v>60.9</v>
      </c>
      <c r="Q2964" s="12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64" hidden="1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184"/>
        <v>107</v>
      </c>
      <c r="P2965" s="10">
        <f t="shared" si="185"/>
        <v>109.03</v>
      </c>
      <c r="Q2965" s="12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48" hidden="1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184"/>
        <v>101</v>
      </c>
      <c r="P2966" s="10">
        <f t="shared" si="185"/>
        <v>25.69</v>
      </c>
      <c r="Q2966" s="12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48" hidden="1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184"/>
        <v>109</v>
      </c>
      <c r="P2967" s="10">
        <f t="shared" si="185"/>
        <v>41.92</v>
      </c>
      <c r="Q2967" s="12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48" hidden="1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184"/>
        <v>114</v>
      </c>
      <c r="P2968" s="10">
        <f t="shared" si="185"/>
        <v>88.77</v>
      </c>
      <c r="Q2968" s="12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8" hidden="1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184"/>
        <v>114</v>
      </c>
      <c r="P2969" s="10">
        <f t="shared" si="185"/>
        <v>80.23</v>
      </c>
      <c r="Q2969" s="12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32" hidden="1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184"/>
        <v>106</v>
      </c>
      <c r="P2970" s="10">
        <f t="shared" si="185"/>
        <v>78.94</v>
      </c>
      <c r="Q2970" s="12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48" hidden="1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184"/>
        <v>163</v>
      </c>
      <c r="P2971" s="10">
        <f t="shared" si="185"/>
        <v>95.59</v>
      </c>
      <c r="Q2971" s="12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8" hidden="1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184"/>
        <v>106</v>
      </c>
      <c r="P2972" s="10">
        <f t="shared" si="185"/>
        <v>69.89</v>
      </c>
      <c r="Q2972" s="12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48" hidden="1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184"/>
        <v>100</v>
      </c>
      <c r="P2973" s="10">
        <f t="shared" si="185"/>
        <v>74.53</v>
      </c>
      <c r="Q2973" s="12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32" hidden="1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184"/>
        <v>105</v>
      </c>
      <c r="P2974" s="10">
        <f t="shared" si="185"/>
        <v>123.94</v>
      </c>
      <c r="Q2974" s="12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48" hidden="1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184"/>
        <v>175</v>
      </c>
      <c r="P2975" s="10">
        <f t="shared" si="185"/>
        <v>264.85000000000002</v>
      </c>
      <c r="Q2975" s="12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48" hidden="1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184"/>
        <v>102</v>
      </c>
      <c r="P2976" s="10">
        <f t="shared" si="185"/>
        <v>58.62</v>
      </c>
      <c r="Q2976" s="12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48" hidden="1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184"/>
        <v>100</v>
      </c>
      <c r="P2977" s="10">
        <f t="shared" si="185"/>
        <v>70.88</v>
      </c>
      <c r="Q2977" s="12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8" hidden="1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184"/>
        <v>171</v>
      </c>
      <c r="P2978" s="10">
        <f t="shared" si="185"/>
        <v>8.57</v>
      </c>
      <c r="Q2978" s="12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64" hidden="1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184"/>
        <v>114</v>
      </c>
      <c r="P2979" s="10">
        <f t="shared" si="185"/>
        <v>113.57</v>
      </c>
      <c r="Q2979" s="12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48" hidden="1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184"/>
        <v>129</v>
      </c>
      <c r="P2980" s="10">
        <f t="shared" si="185"/>
        <v>60.69</v>
      </c>
      <c r="Q2980" s="12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48" hidden="1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184"/>
        <v>101</v>
      </c>
      <c r="P2981" s="10">
        <f t="shared" si="185"/>
        <v>110.22</v>
      </c>
      <c r="Q2981" s="12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8" hidden="1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184"/>
        <v>109</v>
      </c>
      <c r="P2982" s="10">
        <f t="shared" si="185"/>
        <v>136.46</v>
      </c>
      <c r="Q2982" s="12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48" hidden="1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184"/>
        <v>129</v>
      </c>
      <c r="P2983" s="10">
        <f t="shared" si="185"/>
        <v>53.16</v>
      </c>
      <c r="Q2983" s="12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32" hidden="1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184"/>
        <v>102</v>
      </c>
      <c r="P2984" s="10">
        <f t="shared" si="185"/>
        <v>86.49</v>
      </c>
      <c r="Q2984" s="12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8" hidden="1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184"/>
        <v>147</v>
      </c>
      <c r="P2985" s="10">
        <f t="shared" si="185"/>
        <v>155.24</v>
      </c>
      <c r="Q2985" s="12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48" hidden="1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184"/>
        <v>100</v>
      </c>
      <c r="P2986" s="10">
        <f t="shared" si="185"/>
        <v>115.08</v>
      </c>
      <c r="Q2986" s="12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48" hidden="1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184"/>
        <v>122</v>
      </c>
      <c r="P2987" s="10">
        <f t="shared" si="185"/>
        <v>109.59</v>
      </c>
      <c r="Q2987" s="12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8" hidden="1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184"/>
        <v>106</v>
      </c>
      <c r="P2988" s="10">
        <f t="shared" si="185"/>
        <v>45.21</v>
      </c>
      <c r="Q2988" s="12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48" hidden="1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184"/>
        <v>110</v>
      </c>
      <c r="P2989" s="10">
        <f t="shared" si="185"/>
        <v>104.15</v>
      </c>
      <c r="Q2989" s="12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48" hidden="1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184"/>
        <v>100</v>
      </c>
      <c r="P2990" s="10">
        <f t="shared" si="185"/>
        <v>35.71</v>
      </c>
      <c r="Q2990" s="12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t="16" hidden="1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184"/>
        <v>177</v>
      </c>
      <c r="P2991" s="10">
        <f t="shared" si="185"/>
        <v>97</v>
      </c>
      <c r="Q2991" s="12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48" hidden="1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184"/>
        <v>100</v>
      </c>
      <c r="P2992" s="10">
        <f t="shared" si="185"/>
        <v>370.37</v>
      </c>
      <c r="Q2992" s="12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48" hidden="1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184"/>
        <v>103</v>
      </c>
      <c r="P2993" s="10">
        <f t="shared" si="185"/>
        <v>94.41</v>
      </c>
      <c r="Q2993" s="12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8" hidden="1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184"/>
        <v>105</v>
      </c>
      <c r="P2994" s="10">
        <f t="shared" si="185"/>
        <v>48.98</v>
      </c>
      <c r="Q2994" s="12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t="16" hidden="1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184"/>
        <v>100</v>
      </c>
      <c r="P2995" s="10">
        <f t="shared" si="185"/>
        <v>45.59</v>
      </c>
      <c r="Q2995" s="12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8" hidden="1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184"/>
        <v>458</v>
      </c>
      <c r="P2996" s="10">
        <f t="shared" si="185"/>
        <v>23.28</v>
      </c>
      <c r="Q2996" s="12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48" hidden="1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184"/>
        <v>105</v>
      </c>
      <c r="P2997" s="10">
        <f t="shared" si="185"/>
        <v>63.23</v>
      </c>
      <c r="Q2997" s="12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32" hidden="1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184"/>
        <v>172</v>
      </c>
      <c r="P2998" s="10">
        <f t="shared" si="185"/>
        <v>153.52000000000001</v>
      </c>
      <c r="Q2998" s="12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48" hidden="1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184"/>
        <v>104</v>
      </c>
      <c r="P2999" s="10">
        <f t="shared" si="185"/>
        <v>90.2</v>
      </c>
      <c r="Q2999" s="12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48" hidden="1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184"/>
        <v>103</v>
      </c>
      <c r="P3000" s="10">
        <f t="shared" si="185"/>
        <v>118.97</v>
      </c>
      <c r="Q3000" s="12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48" hidden="1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184"/>
        <v>119</v>
      </c>
      <c r="P3001" s="10">
        <f t="shared" si="185"/>
        <v>80.25</v>
      </c>
      <c r="Q3001" s="12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48" hidden="1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184"/>
        <v>100</v>
      </c>
      <c r="P3002" s="10">
        <f t="shared" si="185"/>
        <v>62.5</v>
      </c>
      <c r="Q3002" s="12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8" hidden="1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184"/>
        <v>319</v>
      </c>
      <c r="P3003" s="10">
        <f t="shared" si="185"/>
        <v>131.38</v>
      </c>
      <c r="Q3003" s="12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32" hidden="1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184"/>
        <v>109</v>
      </c>
      <c r="P3004" s="10">
        <f t="shared" si="185"/>
        <v>73.03</v>
      </c>
      <c r="Q3004" s="12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48" hidden="1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184"/>
        <v>101</v>
      </c>
      <c r="P3005" s="10">
        <f t="shared" si="185"/>
        <v>178.53</v>
      </c>
      <c r="Q3005" s="12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48" hidden="1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184"/>
        <v>113</v>
      </c>
      <c r="P3006" s="10">
        <f t="shared" si="185"/>
        <v>162.91</v>
      </c>
      <c r="Q3006" s="12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48" hidden="1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184"/>
        <v>120</v>
      </c>
      <c r="P3007" s="10">
        <f t="shared" si="185"/>
        <v>108.24</v>
      </c>
      <c r="Q3007" s="12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32" hidden="1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184"/>
        <v>108</v>
      </c>
      <c r="P3008" s="10">
        <f t="shared" si="185"/>
        <v>88.87</v>
      </c>
      <c r="Q3008" s="12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32" hidden="1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184"/>
        <v>180</v>
      </c>
      <c r="P3009" s="10">
        <f t="shared" si="185"/>
        <v>54</v>
      </c>
      <c r="Q3009" s="12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8" hidden="1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ref="O3010:O3073" si="188">ROUND(E3010/D3010*100,0)</f>
        <v>101</v>
      </c>
      <c r="P3010" s="10">
        <f t="shared" si="185"/>
        <v>116.73</v>
      </c>
      <c r="Q3010" s="12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48" hidden="1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si="188"/>
        <v>120</v>
      </c>
      <c r="P3011" s="10">
        <f t="shared" ref="P3011:P3074" si="189">IFERROR(ROUND(E3011/L3011,2),0)</f>
        <v>233.9</v>
      </c>
      <c r="Q3011" s="12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188"/>
        <v>158</v>
      </c>
      <c r="P3012" s="10">
        <f t="shared" si="189"/>
        <v>158</v>
      </c>
      <c r="Q3012" s="12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8" hidden="1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188"/>
        <v>124</v>
      </c>
      <c r="P3013" s="10">
        <f t="shared" si="189"/>
        <v>14.84</v>
      </c>
      <c r="Q3013" s="12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8" hidden="1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188"/>
        <v>117</v>
      </c>
      <c r="P3014" s="10">
        <f t="shared" si="189"/>
        <v>85.18</v>
      </c>
      <c r="Q3014" s="12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8" hidden="1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188"/>
        <v>157</v>
      </c>
      <c r="P3015" s="10">
        <f t="shared" si="189"/>
        <v>146.69</v>
      </c>
      <c r="Q3015" s="12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48" hidden="1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188"/>
        <v>113</v>
      </c>
      <c r="P3016" s="10">
        <f t="shared" si="189"/>
        <v>50.76</v>
      </c>
      <c r="Q3016" s="12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8" hidden="1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188"/>
        <v>103</v>
      </c>
      <c r="P3017" s="10">
        <f t="shared" si="189"/>
        <v>87.7</v>
      </c>
      <c r="Q3017" s="12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48" hidden="1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188"/>
        <v>103</v>
      </c>
      <c r="P3018" s="10">
        <f t="shared" si="189"/>
        <v>242.28</v>
      </c>
      <c r="Q3018" s="12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48" hidden="1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188"/>
        <v>106</v>
      </c>
      <c r="P3019" s="10">
        <f t="shared" si="189"/>
        <v>146.44999999999999</v>
      </c>
      <c r="Q3019" s="12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48" hidden="1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188"/>
        <v>101</v>
      </c>
      <c r="P3020" s="10">
        <f t="shared" si="189"/>
        <v>103.17</v>
      </c>
      <c r="Q3020" s="12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48" hidden="1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188"/>
        <v>121</v>
      </c>
      <c r="P3021" s="10">
        <f t="shared" si="189"/>
        <v>80.459999999999994</v>
      </c>
      <c r="Q3021" s="12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48" hidden="1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188"/>
        <v>101</v>
      </c>
      <c r="P3022" s="10">
        <f t="shared" si="189"/>
        <v>234.67</v>
      </c>
      <c r="Q3022" s="12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8" hidden="1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188"/>
        <v>116</v>
      </c>
      <c r="P3023" s="10">
        <f t="shared" si="189"/>
        <v>50.69</v>
      </c>
      <c r="Q3023" s="12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48" hidden="1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188"/>
        <v>101</v>
      </c>
      <c r="P3024" s="10">
        <f t="shared" si="189"/>
        <v>162.71</v>
      </c>
      <c r="Q3024" s="12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48" hidden="1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188"/>
        <v>103</v>
      </c>
      <c r="P3025" s="10">
        <f t="shared" si="189"/>
        <v>120.17</v>
      </c>
      <c r="Q3025" s="12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48" hidden="1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188"/>
        <v>246</v>
      </c>
      <c r="P3026" s="10">
        <f t="shared" si="189"/>
        <v>67.7</v>
      </c>
      <c r="Q3026" s="12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8" hidden="1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188"/>
        <v>302</v>
      </c>
      <c r="P3027" s="10">
        <f t="shared" si="189"/>
        <v>52.1</v>
      </c>
      <c r="Q3027" s="12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48" hidden="1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188"/>
        <v>143</v>
      </c>
      <c r="P3028" s="10">
        <f t="shared" si="189"/>
        <v>51.6</v>
      </c>
      <c r="Q3028" s="12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32" hidden="1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188"/>
        <v>131</v>
      </c>
      <c r="P3029" s="10">
        <f t="shared" si="189"/>
        <v>164.3</v>
      </c>
      <c r="Q3029" s="12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32" hidden="1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188"/>
        <v>168</v>
      </c>
      <c r="P3030" s="10">
        <f t="shared" si="189"/>
        <v>84.86</v>
      </c>
      <c r="Q3030" s="12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48" hidden="1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188"/>
        <v>110</v>
      </c>
      <c r="P3031" s="10">
        <f t="shared" si="189"/>
        <v>94.55</v>
      </c>
      <c r="Q3031" s="12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48" hidden="1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188"/>
        <v>107</v>
      </c>
      <c r="P3032" s="10">
        <f t="shared" si="189"/>
        <v>45.54</v>
      </c>
      <c r="Q3032" s="12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80" hidden="1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188"/>
        <v>100</v>
      </c>
      <c r="P3033" s="10">
        <f t="shared" si="189"/>
        <v>51.72</v>
      </c>
      <c r="Q3033" s="12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48" hidden="1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188"/>
        <v>127</v>
      </c>
      <c r="P3034" s="10">
        <f t="shared" si="189"/>
        <v>50.88</v>
      </c>
      <c r="Q3034" s="12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8" hidden="1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188"/>
        <v>147</v>
      </c>
      <c r="P3035" s="10">
        <f t="shared" si="189"/>
        <v>191.13</v>
      </c>
      <c r="Q3035" s="12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64" hidden="1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188"/>
        <v>113</v>
      </c>
      <c r="P3036" s="10">
        <f t="shared" si="189"/>
        <v>89.31</v>
      </c>
      <c r="Q3036" s="12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32" hidden="1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188"/>
        <v>109</v>
      </c>
      <c r="P3037" s="10">
        <f t="shared" si="189"/>
        <v>88.59</v>
      </c>
      <c r="Q3037" s="12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48" hidden="1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188"/>
        <v>127</v>
      </c>
      <c r="P3038" s="10">
        <f t="shared" si="189"/>
        <v>96.3</v>
      </c>
      <c r="Q3038" s="12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64" hidden="1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188"/>
        <v>213</v>
      </c>
      <c r="P3039" s="10">
        <f t="shared" si="189"/>
        <v>33.31</v>
      </c>
      <c r="Q3039" s="12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8" hidden="1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188"/>
        <v>101</v>
      </c>
      <c r="P3040" s="10">
        <f t="shared" si="189"/>
        <v>37.22</v>
      </c>
      <c r="Q3040" s="12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8" hidden="1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188"/>
        <v>109</v>
      </c>
      <c r="P3041" s="10">
        <f t="shared" si="189"/>
        <v>92.13</v>
      </c>
      <c r="Q3041" s="12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8" hidden="1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188"/>
        <v>108</v>
      </c>
      <c r="P3042" s="10">
        <f t="shared" si="189"/>
        <v>76.790000000000006</v>
      </c>
      <c r="Q3042" s="12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32" hidden="1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188"/>
        <v>110</v>
      </c>
      <c r="P3043" s="10">
        <f t="shared" si="189"/>
        <v>96.53</v>
      </c>
      <c r="Q3043" s="12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48" hidden="1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188"/>
        <v>128</v>
      </c>
      <c r="P3044" s="10">
        <f t="shared" si="189"/>
        <v>51.89</v>
      </c>
      <c r="Q3044" s="12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8" hidden="1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188"/>
        <v>110</v>
      </c>
      <c r="P3045" s="10">
        <f t="shared" si="189"/>
        <v>128.91</v>
      </c>
      <c r="Q3045" s="12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8" hidden="1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188"/>
        <v>109</v>
      </c>
      <c r="P3046" s="10">
        <f t="shared" si="189"/>
        <v>84.11</v>
      </c>
      <c r="Q3046" s="12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48" hidden="1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188"/>
        <v>133</v>
      </c>
      <c r="P3047" s="10">
        <f t="shared" si="189"/>
        <v>82.94</v>
      </c>
      <c r="Q3047" s="12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48" hidden="1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188"/>
        <v>191</v>
      </c>
      <c r="P3048" s="10">
        <f t="shared" si="189"/>
        <v>259.95</v>
      </c>
      <c r="Q3048" s="12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8" hidden="1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188"/>
        <v>149</v>
      </c>
      <c r="P3049" s="10">
        <f t="shared" si="189"/>
        <v>37.25</v>
      </c>
      <c r="Q3049" s="12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48" hidden="1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188"/>
        <v>166</v>
      </c>
      <c r="P3050" s="10">
        <f t="shared" si="189"/>
        <v>177.02</v>
      </c>
      <c r="Q3050" s="12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48" hidden="1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188"/>
        <v>107</v>
      </c>
      <c r="P3051" s="10">
        <f t="shared" si="189"/>
        <v>74.069999999999993</v>
      </c>
      <c r="Q3051" s="12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32" hidden="1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188"/>
        <v>106</v>
      </c>
      <c r="P3052" s="10">
        <f t="shared" si="189"/>
        <v>70.67</v>
      </c>
      <c r="Q3052" s="12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48" hidden="1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188"/>
        <v>24</v>
      </c>
      <c r="P3053" s="10">
        <f t="shared" si="189"/>
        <v>23.63</v>
      </c>
      <c r="Q3053" s="12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32" hidden="1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188"/>
        <v>0</v>
      </c>
      <c r="P3054" s="10">
        <f t="shared" si="189"/>
        <v>37.5</v>
      </c>
      <c r="Q3054" s="12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48" hidden="1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188"/>
        <v>0</v>
      </c>
      <c r="P3055" s="10">
        <f t="shared" si="189"/>
        <v>13.33</v>
      </c>
      <c r="Q3055" s="12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48" hidden="1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188"/>
        <v>0</v>
      </c>
      <c r="P3056" s="10">
        <f t="shared" si="189"/>
        <v>0</v>
      </c>
      <c r="Q3056" s="12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48" hidden="1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188"/>
        <v>0</v>
      </c>
      <c r="P3057" s="10">
        <f t="shared" si="189"/>
        <v>1</v>
      </c>
      <c r="Q3057" s="12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48" hidden="1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188"/>
        <v>0</v>
      </c>
      <c r="P3058" s="10">
        <f t="shared" si="189"/>
        <v>0</v>
      </c>
      <c r="Q3058" s="12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8" hidden="1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188"/>
        <v>0</v>
      </c>
      <c r="P3059" s="10">
        <f t="shared" si="189"/>
        <v>0</v>
      </c>
      <c r="Q3059" s="12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48" hidden="1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188"/>
        <v>0</v>
      </c>
      <c r="P3060" s="10">
        <f t="shared" si="189"/>
        <v>1</v>
      </c>
      <c r="Q3060" s="12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48" hidden="1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188"/>
        <v>3</v>
      </c>
      <c r="P3061" s="10">
        <f t="shared" si="189"/>
        <v>41</v>
      </c>
      <c r="Q3061" s="12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32" hidden="1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188"/>
        <v>0</v>
      </c>
      <c r="P3062" s="10">
        <f t="shared" si="189"/>
        <v>55.83</v>
      </c>
      <c r="Q3062" s="12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t="16" hidden="1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188"/>
        <v>0</v>
      </c>
      <c r="P3063" s="10">
        <f t="shared" si="189"/>
        <v>0</v>
      </c>
      <c r="Q3063" s="12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48" hidden="1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188"/>
        <v>67</v>
      </c>
      <c r="P3064" s="10">
        <f t="shared" si="189"/>
        <v>99.76</v>
      </c>
      <c r="Q3064" s="12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32" hidden="1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188"/>
        <v>20</v>
      </c>
      <c r="P3065" s="10">
        <f t="shared" si="189"/>
        <v>25.52</v>
      </c>
      <c r="Q3065" s="12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32" hidden="1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188"/>
        <v>11</v>
      </c>
      <c r="P3066" s="10">
        <f t="shared" si="189"/>
        <v>117.65</v>
      </c>
      <c r="Q3066" s="12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48" hidden="1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188"/>
        <v>0</v>
      </c>
      <c r="P3067" s="10">
        <f t="shared" si="189"/>
        <v>5</v>
      </c>
      <c r="Q3067" s="12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8" hidden="1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188"/>
        <v>12</v>
      </c>
      <c r="P3068" s="10">
        <f t="shared" si="189"/>
        <v>2796.67</v>
      </c>
      <c r="Q3068" s="12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48" hidden="1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188"/>
        <v>3</v>
      </c>
      <c r="P3069" s="10">
        <f t="shared" si="189"/>
        <v>200</v>
      </c>
      <c r="Q3069" s="12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48" hidden="1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188"/>
        <v>0</v>
      </c>
      <c r="P3070" s="10">
        <f t="shared" si="189"/>
        <v>87.5</v>
      </c>
      <c r="Q3070" s="12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48" hidden="1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188"/>
        <v>14</v>
      </c>
      <c r="P3071" s="10">
        <f t="shared" si="189"/>
        <v>20.14</v>
      </c>
      <c r="Q3071" s="12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8" hidden="1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188"/>
        <v>3</v>
      </c>
      <c r="P3072" s="10">
        <f t="shared" si="189"/>
        <v>20.88</v>
      </c>
      <c r="Q3072" s="12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8" hidden="1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188"/>
        <v>60</v>
      </c>
      <c r="P3073" s="10">
        <f t="shared" si="189"/>
        <v>61.31</v>
      </c>
      <c r="Q3073" s="12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48" hidden="1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ref="O3074:O3137" si="192">ROUND(E3074/D3074*100,0)</f>
        <v>0</v>
      </c>
      <c r="P3074" s="10">
        <f t="shared" si="189"/>
        <v>1</v>
      </c>
      <c r="Q3074" s="12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8" hidden="1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si="192"/>
        <v>0</v>
      </c>
      <c r="P3075" s="10">
        <f t="shared" ref="P3075:P3138" si="193">IFERROR(ROUND(E3075/L3075,2),0)</f>
        <v>92.14</v>
      </c>
      <c r="Q3075" s="12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192"/>
        <v>0</v>
      </c>
      <c r="P3076" s="10">
        <f t="shared" si="193"/>
        <v>7.33</v>
      </c>
      <c r="Q3076" s="12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8" hidden="1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192"/>
        <v>9</v>
      </c>
      <c r="P3077" s="10">
        <f t="shared" si="193"/>
        <v>64.8</v>
      </c>
      <c r="Q3077" s="12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32" hidden="1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192"/>
        <v>15</v>
      </c>
      <c r="P3078" s="10">
        <f t="shared" si="193"/>
        <v>30.12</v>
      </c>
      <c r="Q3078" s="12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48" hidden="1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192"/>
        <v>0</v>
      </c>
      <c r="P3079" s="10">
        <f t="shared" si="193"/>
        <v>52.5</v>
      </c>
      <c r="Q3079" s="12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48" hidden="1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192"/>
        <v>0</v>
      </c>
      <c r="P3080" s="10">
        <f t="shared" si="193"/>
        <v>23.67</v>
      </c>
      <c r="Q3080" s="12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8" hidden="1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192"/>
        <v>1</v>
      </c>
      <c r="P3081" s="10">
        <f t="shared" si="193"/>
        <v>415.78</v>
      </c>
      <c r="Q3081" s="12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48" hidden="1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192"/>
        <v>0</v>
      </c>
      <c r="P3082" s="10">
        <f t="shared" si="193"/>
        <v>53.71</v>
      </c>
      <c r="Q3082" s="12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48" hidden="1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192"/>
        <v>0</v>
      </c>
      <c r="P3083" s="10">
        <f t="shared" si="193"/>
        <v>420.6</v>
      </c>
      <c r="Q3083" s="12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48" hidden="1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192"/>
        <v>0</v>
      </c>
      <c r="P3084" s="10">
        <f t="shared" si="193"/>
        <v>0</v>
      </c>
      <c r="Q3084" s="12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64" hidden="1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192"/>
        <v>0</v>
      </c>
      <c r="P3085" s="10">
        <f t="shared" si="193"/>
        <v>18.670000000000002</v>
      </c>
      <c r="Q3085" s="12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48" hidden="1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192"/>
        <v>12</v>
      </c>
      <c r="P3086" s="10">
        <f t="shared" si="193"/>
        <v>78.33</v>
      </c>
      <c r="Q3086" s="12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48" hidden="1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192"/>
        <v>2</v>
      </c>
      <c r="P3087" s="10">
        <f t="shared" si="193"/>
        <v>67.78</v>
      </c>
      <c r="Q3087" s="12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48" hidden="1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192"/>
        <v>0</v>
      </c>
      <c r="P3088" s="10">
        <f t="shared" si="193"/>
        <v>16.670000000000002</v>
      </c>
      <c r="Q3088" s="12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48" hidden="1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192"/>
        <v>1</v>
      </c>
      <c r="P3089" s="10">
        <f t="shared" si="193"/>
        <v>62.5</v>
      </c>
      <c r="Q3089" s="12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32" hidden="1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192"/>
        <v>0</v>
      </c>
      <c r="P3090" s="10">
        <f t="shared" si="193"/>
        <v>42</v>
      </c>
      <c r="Q3090" s="12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32" hidden="1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192"/>
        <v>23</v>
      </c>
      <c r="P3091" s="10">
        <f t="shared" si="193"/>
        <v>130.09</v>
      </c>
      <c r="Q3091" s="12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48" hidden="1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192"/>
        <v>5</v>
      </c>
      <c r="P3092" s="10">
        <f t="shared" si="193"/>
        <v>1270.22</v>
      </c>
      <c r="Q3092" s="12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48" hidden="1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192"/>
        <v>16</v>
      </c>
      <c r="P3093" s="10">
        <f t="shared" si="193"/>
        <v>88.44</v>
      </c>
      <c r="Q3093" s="12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8" hidden="1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192"/>
        <v>1</v>
      </c>
      <c r="P3094" s="10">
        <f t="shared" si="193"/>
        <v>56.34</v>
      </c>
      <c r="Q3094" s="12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48" hidden="1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192"/>
        <v>23</v>
      </c>
      <c r="P3095" s="10">
        <f t="shared" si="193"/>
        <v>53.53</v>
      </c>
      <c r="Q3095" s="12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32" hidden="1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192"/>
        <v>0</v>
      </c>
      <c r="P3096" s="10">
        <f t="shared" si="193"/>
        <v>25</v>
      </c>
      <c r="Q3096" s="12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8" hidden="1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192"/>
        <v>0</v>
      </c>
      <c r="P3097" s="10">
        <f t="shared" si="193"/>
        <v>50</v>
      </c>
      <c r="Q3097" s="12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8" hidden="1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192"/>
        <v>4</v>
      </c>
      <c r="P3098" s="10">
        <f t="shared" si="193"/>
        <v>56.79</v>
      </c>
      <c r="Q3098" s="12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48" hidden="1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192"/>
        <v>17</v>
      </c>
      <c r="P3099" s="10">
        <f t="shared" si="193"/>
        <v>40.83</v>
      </c>
      <c r="Q3099" s="12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48" hidden="1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192"/>
        <v>4</v>
      </c>
      <c r="P3100" s="10">
        <f t="shared" si="193"/>
        <v>65.11</v>
      </c>
      <c r="Q3100" s="12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48" hidden="1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192"/>
        <v>14</v>
      </c>
      <c r="P3101" s="10">
        <f t="shared" si="193"/>
        <v>55.6</v>
      </c>
      <c r="Q3101" s="12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48" hidden="1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192"/>
        <v>15</v>
      </c>
      <c r="P3102" s="10">
        <f t="shared" si="193"/>
        <v>140.54</v>
      </c>
      <c r="Q3102" s="12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48" hidden="1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192"/>
        <v>12</v>
      </c>
      <c r="P3103" s="10">
        <f t="shared" si="193"/>
        <v>25</v>
      </c>
      <c r="Q3103" s="12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48" hidden="1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192"/>
        <v>39</v>
      </c>
      <c r="P3104" s="10">
        <f t="shared" si="193"/>
        <v>69.53</v>
      </c>
      <c r="Q3104" s="12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32" hidden="1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192"/>
        <v>0</v>
      </c>
      <c r="P3105" s="10">
        <f t="shared" si="193"/>
        <v>5.5</v>
      </c>
      <c r="Q3105" s="12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48" hidden="1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192"/>
        <v>30</v>
      </c>
      <c r="P3106" s="10">
        <f t="shared" si="193"/>
        <v>237</v>
      </c>
      <c r="Q3106" s="12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8" hidden="1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192"/>
        <v>42</v>
      </c>
      <c r="P3107" s="10">
        <f t="shared" si="193"/>
        <v>79.87</v>
      </c>
      <c r="Q3107" s="12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48" hidden="1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192"/>
        <v>4</v>
      </c>
      <c r="P3108" s="10">
        <f t="shared" si="193"/>
        <v>10.25</v>
      </c>
      <c r="Q3108" s="12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48" hidden="1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192"/>
        <v>20</v>
      </c>
      <c r="P3109" s="10">
        <f t="shared" si="193"/>
        <v>272.58999999999997</v>
      </c>
      <c r="Q3109" s="12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t="16" hidden="1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192"/>
        <v>0</v>
      </c>
      <c r="P3110" s="10">
        <f t="shared" si="193"/>
        <v>13</v>
      </c>
      <c r="Q3110" s="12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48" hidden="1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192"/>
        <v>25</v>
      </c>
      <c r="P3111" s="10">
        <f t="shared" si="193"/>
        <v>58.18</v>
      </c>
      <c r="Q3111" s="12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8" hidden="1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192"/>
        <v>0</v>
      </c>
      <c r="P3112" s="10">
        <f t="shared" si="193"/>
        <v>10</v>
      </c>
      <c r="Q3112" s="12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32" hidden="1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192"/>
        <v>27</v>
      </c>
      <c r="P3113" s="10">
        <f t="shared" si="193"/>
        <v>70.11</v>
      </c>
      <c r="Q3113" s="12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48" hidden="1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192"/>
        <v>5</v>
      </c>
      <c r="P3114" s="10">
        <f t="shared" si="193"/>
        <v>57.89</v>
      </c>
      <c r="Q3114" s="12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48" hidden="1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192"/>
        <v>4</v>
      </c>
      <c r="P3115" s="10">
        <f t="shared" si="193"/>
        <v>125.27</v>
      </c>
      <c r="Q3115" s="12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48" hidden="1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192"/>
        <v>0</v>
      </c>
      <c r="P3116" s="10">
        <f t="shared" si="193"/>
        <v>0</v>
      </c>
      <c r="Q3116" s="12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48" hidden="1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192"/>
        <v>3</v>
      </c>
      <c r="P3117" s="10">
        <f t="shared" si="193"/>
        <v>300</v>
      </c>
      <c r="Q3117" s="12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8" hidden="1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192"/>
        <v>57</v>
      </c>
      <c r="P3118" s="10">
        <f t="shared" si="193"/>
        <v>43</v>
      </c>
      <c r="Q3118" s="12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8" hidden="1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192"/>
        <v>0</v>
      </c>
      <c r="P3119" s="10">
        <f t="shared" si="193"/>
        <v>1</v>
      </c>
      <c r="Q3119" s="12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32" hidden="1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192"/>
        <v>0</v>
      </c>
      <c r="P3120" s="10">
        <f t="shared" si="193"/>
        <v>775</v>
      </c>
      <c r="Q3120" s="12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48" hidden="1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192"/>
        <v>0</v>
      </c>
      <c r="P3121" s="10">
        <f t="shared" si="193"/>
        <v>5</v>
      </c>
      <c r="Q3121" s="12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8" hidden="1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192"/>
        <v>0</v>
      </c>
      <c r="P3122" s="10">
        <f t="shared" si="193"/>
        <v>12.8</v>
      </c>
      <c r="Q3122" s="12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32" hidden="1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192"/>
        <v>1</v>
      </c>
      <c r="P3123" s="10">
        <f t="shared" si="193"/>
        <v>10</v>
      </c>
      <c r="Q3123" s="12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t="16" hidden="1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192"/>
        <v>58</v>
      </c>
      <c r="P3124" s="10">
        <f t="shared" si="193"/>
        <v>58</v>
      </c>
      <c r="Q3124" s="12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48" hidden="1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192"/>
        <v>68</v>
      </c>
      <c r="P3125" s="10">
        <f t="shared" si="193"/>
        <v>244.8</v>
      </c>
      <c r="Q3125" s="12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32" hidden="1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192"/>
        <v>0</v>
      </c>
      <c r="P3126" s="10">
        <f t="shared" si="193"/>
        <v>6.5</v>
      </c>
      <c r="Q3126" s="12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t="16" hidden="1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192"/>
        <v>0</v>
      </c>
      <c r="P3127" s="10">
        <f t="shared" si="193"/>
        <v>0</v>
      </c>
      <c r="Q3127" s="12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80" hidden="1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192"/>
        <v>4</v>
      </c>
      <c r="P3128" s="10">
        <f t="shared" si="193"/>
        <v>61.18</v>
      </c>
      <c r="Q3128" s="12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48" hidden="1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192"/>
        <v>0</v>
      </c>
      <c r="P3129" s="10">
        <f t="shared" si="193"/>
        <v>0</v>
      </c>
      <c r="Q3129" s="12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48" hidden="1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192"/>
        <v>109</v>
      </c>
      <c r="P3130" s="10">
        <f t="shared" si="193"/>
        <v>139.24</v>
      </c>
      <c r="Q3130" s="12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48" hidden="1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192"/>
        <v>1</v>
      </c>
      <c r="P3131" s="10">
        <f t="shared" si="193"/>
        <v>10</v>
      </c>
      <c r="Q3131" s="12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32" hidden="1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192"/>
        <v>4</v>
      </c>
      <c r="P3132" s="10">
        <f t="shared" si="193"/>
        <v>93.75</v>
      </c>
      <c r="Q3132" s="12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32" hidden="1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192"/>
        <v>16</v>
      </c>
      <c r="P3133" s="10">
        <f t="shared" si="193"/>
        <v>53.75</v>
      </c>
      <c r="Q3133" s="12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32" hidden="1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192"/>
        <v>0</v>
      </c>
      <c r="P3134" s="10">
        <f t="shared" si="193"/>
        <v>10</v>
      </c>
      <c r="Q3134" s="12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48" hidden="1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192"/>
        <v>108</v>
      </c>
      <c r="P3135" s="10">
        <f t="shared" si="193"/>
        <v>33.75</v>
      </c>
      <c r="Q3135" s="12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48" hidden="1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192"/>
        <v>23</v>
      </c>
      <c r="P3136" s="10">
        <f t="shared" si="193"/>
        <v>18.75</v>
      </c>
      <c r="Q3136" s="12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48" hidden="1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192"/>
        <v>21</v>
      </c>
      <c r="P3137" s="10">
        <f t="shared" si="193"/>
        <v>23.14</v>
      </c>
      <c r="Q3137" s="12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48" hidden="1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ref="O3138:O3201" si="196">ROUND(E3138/D3138*100,0)</f>
        <v>128</v>
      </c>
      <c r="P3138" s="10">
        <f t="shared" si="193"/>
        <v>29.05</v>
      </c>
      <c r="Q3138" s="12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32" hidden="1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si="196"/>
        <v>3</v>
      </c>
      <c r="P3139" s="10">
        <f t="shared" ref="P3139:P3202" si="197">IFERROR(ROUND(E3139/L3139,2),0)</f>
        <v>50</v>
      </c>
      <c r="Q3139" s="12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196"/>
        <v>0</v>
      </c>
      <c r="P3140" s="10">
        <f t="shared" si="197"/>
        <v>0</v>
      </c>
      <c r="Q3140" s="12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48" hidden="1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196"/>
        <v>5</v>
      </c>
      <c r="P3141" s="10">
        <f t="shared" si="197"/>
        <v>450</v>
      </c>
      <c r="Q3141" s="12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48" hidden="1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196"/>
        <v>1</v>
      </c>
      <c r="P3142" s="10">
        <f t="shared" si="197"/>
        <v>24</v>
      </c>
      <c r="Q3142" s="12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64" hidden="1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196"/>
        <v>52</v>
      </c>
      <c r="P3143" s="10">
        <f t="shared" si="197"/>
        <v>32.25</v>
      </c>
      <c r="Q3143" s="12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8" hidden="1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196"/>
        <v>2</v>
      </c>
      <c r="P3144" s="10">
        <f t="shared" si="197"/>
        <v>15</v>
      </c>
      <c r="Q3144" s="12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64" hidden="1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196"/>
        <v>0</v>
      </c>
      <c r="P3145" s="10">
        <f t="shared" si="197"/>
        <v>0</v>
      </c>
      <c r="Q3145" s="12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64" hidden="1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196"/>
        <v>75</v>
      </c>
      <c r="P3146" s="10">
        <f t="shared" si="197"/>
        <v>251.33</v>
      </c>
      <c r="Q3146" s="12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32" hidden="1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196"/>
        <v>0</v>
      </c>
      <c r="P3147" s="10">
        <f t="shared" si="197"/>
        <v>0</v>
      </c>
      <c r="Q3147" s="12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32" hidden="1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196"/>
        <v>11</v>
      </c>
      <c r="P3148" s="10">
        <f t="shared" si="197"/>
        <v>437.5</v>
      </c>
      <c r="Q3148" s="12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48" hidden="1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196"/>
        <v>118</v>
      </c>
      <c r="P3149" s="10">
        <f t="shared" si="197"/>
        <v>110.35</v>
      </c>
      <c r="Q3149" s="12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32" hidden="1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196"/>
        <v>131</v>
      </c>
      <c r="P3150" s="10">
        <f t="shared" si="197"/>
        <v>41.42</v>
      </c>
      <c r="Q3150" s="12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48" hidden="1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196"/>
        <v>104</v>
      </c>
      <c r="P3151" s="10">
        <f t="shared" si="197"/>
        <v>52</v>
      </c>
      <c r="Q3151" s="12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64" hidden="1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196"/>
        <v>101</v>
      </c>
      <c r="P3152" s="10">
        <f t="shared" si="197"/>
        <v>33.99</v>
      </c>
      <c r="Q3152" s="12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32" hidden="1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196"/>
        <v>100</v>
      </c>
      <c r="P3153" s="10">
        <f t="shared" si="197"/>
        <v>103.35</v>
      </c>
      <c r="Q3153" s="12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8" hidden="1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196"/>
        <v>106</v>
      </c>
      <c r="P3154" s="10">
        <f t="shared" si="197"/>
        <v>34.79</v>
      </c>
      <c r="Q3154" s="12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8" hidden="1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196"/>
        <v>336</v>
      </c>
      <c r="P3155" s="10">
        <f t="shared" si="197"/>
        <v>41.77</v>
      </c>
      <c r="Q3155" s="12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48" hidden="1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196"/>
        <v>113</v>
      </c>
      <c r="P3156" s="10">
        <f t="shared" si="197"/>
        <v>64.27</v>
      </c>
      <c r="Q3156" s="12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8" hidden="1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196"/>
        <v>189</v>
      </c>
      <c r="P3157" s="10">
        <f t="shared" si="197"/>
        <v>31.21</v>
      </c>
      <c r="Q3157" s="12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48" hidden="1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196"/>
        <v>102</v>
      </c>
      <c r="P3158" s="10">
        <f t="shared" si="197"/>
        <v>62.92</v>
      </c>
      <c r="Q3158" s="12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32" hidden="1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196"/>
        <v>101</v>
      </c>
      <c r="P3159" s="10">
        <f t="shared" si="197"/>
        <v>98.54</v>
      </c>
      <c r="Q3159" s="12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32" hidden="1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196"/>
        <v>114</v>
      </c>
      <c r="P3160" s="10">
        <f t="shared" si="197"/>
        <v>82.61</v>
      </c>
      <c r="Q3160" s="12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32" hidden="1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196"/>
        <v>133</v>
      </c>
      <c r="P3161" s="10">
        <f t="shared" si="197"/>
        <v>38.5</v>
      </c>
      <c r="Q3161" s="12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8" hidden="1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196"/>
        <v>102</v>
      </c>
      <c r="P3162" s="10">
        <f t="shared" si="197"/>
        <v>80.16</v>
      </c>
      <c r="Q3162" s="12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48" hidden="1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196"/>
        <v>105</v>
      </c>
      <c r="P3163" s="10">
        <f t="shared" si="197"/>
        <v>28.41</v>
      </c>
      <c r="Q3163" s="12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48" hidden="1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196"/>
        <v>127</v>
      </c>
      <c r="P3164" s="10">
        <f t="shared" si="197"/>
        <v>80.73</v>
      </c>
      <c r="Q3164" s="12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8" hidden="1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196"/>
        <v>111</v>
      </c>
      <c r="P3165" s="10">
        <f t="shared" si="197"/>
        <v>200.69</v>
      </c>
      <c r="Q3165" s="12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48" hidden="1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196"/>
        <v>107</v>
      </c>
      <c r="P3166" s="10">
        <f t="shared" si="197"/>
        <v>37.590000000000003</v>
      </c>
      <c r="Q3166" s="12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48" hidden="1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196"/>
        <v>163</v>
      </c>
      <c r="P3167" s="10">
        <f t="shared" si="197"/>
        <v>58.1</v>
      </c>
      <c r="Q3167" s="12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48" hidden="1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196"/>
        <v>160</v>
      </c>
      <c r="P3168" s="10">
        <f t="shared" si="197"/>
        <v>60.3</v>
      </c>
      <c r="Q3168" s="12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32" hidden="1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196"/>
        <v>116</v>
      </c>
      <c r="P3169" s="10">
        <f t="shared" si="197"/>
        <v>63.36</v>
      </c>
      <c r="Q3169" s="12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8" hidden="1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196"/>
        <v>124</v>
      </c>
      <c r="P3170" s="10">
        <f t="shared" si="197"/>
        <v>50.9</v>
      </c>
      <c r="Q3170" s="12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32" hidden="1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196"/>
        <v>103</v>
      </c>
      <c r="P3171" s="10">
        <f t="shared" si="197"/>
        <v>100.5</v>
      </c>
      <c r="Q3171" s="12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32" hidden="1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196"/>
        <v>112</v>
      </c>
      <c r="P3172" s="10">
        <f t="shared" si="197"/>
        <v>31.62</v>
      </c>
      <c r="Q3172" s="12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48" hidden="1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196"/>
        <v>109</v>
      </c>
      <c r="P3173" s="10">
        <f t="shared" si="197"/>
        <v>65.099999999999994</v>
      </c>
      <c r="Q3173" s="12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8" hidden="1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196"/>
        <v>115</v>
      </c>
      <c r="P3174" s="10">
        <f t="shared" si="197"/>
        <v>79.31</v>
      </c>
      <c r="Q3174" s="12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48" hidden="1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196"/>
        <v>103</v>
      </c>
      <c r="P3175" s="10">
        <f t="shared" si="197"/>
        <v>139.19</v>
      </c>
      <c r="Q3175" s="12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48" hidden="1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196"/>
        <v>101</v>
      </c>
      <c r="P3176" s="10">
        <f t="shared" si="197"/>
        <v>131.91</v>
      </c>
      <c r="Q3176" s="12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48" hidden="1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196"/>
        <v>110</v>
      </c>
      <c r="P3177" s="10">
        <f t="shared" si="197"/>
        <v>91.3</v>
      </c>
      <c r="Q3177" s="12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48" hidden="1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196"/>
        <v>115</v>
      </c>
      <c r="P3178" s="10">
        <f t="shared" si="197"/>
        <v>39.67</v>
      </c>
      <c r="Q3178" s="12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8" hidden="1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196"/>
        <v>117</v>
      </c>
      <c r="P3179" s="10">
        <f t="shared" si="197"/>
        <v>57.55</v>
      </c>
      <c r="Q3179" s="12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48" hidden="1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196"/>
        <v>172</v>
      </c>
      <c r="P3180" s="10">
        <f t="shared" si="197"/>
        <v>33.03</v>
      </c>
      <c r="Q3180" s="12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32" hidden="1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196"/>
        <v>114</v>
      </c>
      <c r="P3181" s="10">
        <f t="shared" si="197"/>
        <v>77.34</v>
      </c>
      <c r="Q3181" s="12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8" hidden="1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196"/>
        <v>120</v>
      </c>
      <c r="P3182" s="10">
        <f t="shared" si="197"/>
        <v>31.93</v>
      </c>
      <c r="Q3182" s="12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48" hidden="1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196"/>
        <v>109</v>
      </c>
      <c r="P3183" s="10">
        <f t="shared" si="197"/>
        <v>36.33</v>
      </c>
      <c r="Q3183" s="12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64" hidden="1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196"/>
        <v>101</v>
      </c>
      <c r="P3184" s="10">
        <f t="shared" si="197"/>
        <v>46.77</v>
      </c>
      <c r="Q3184" s="12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8" hidden="1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196"/>
        <v>109</v>
      </c>
      <c r="P3185" s="10">
        <f t="shared" si="197"/>
        <v>40.07</v>
      </c>
      <c r="Q3185" s="12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8" hidden="1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196"/>
        <v>107</v>
      </c>
      <c r="P3186" s="10">
        <f t="shared" si="197"/>
        <v>100.22</v>
      </c>
      <c r="Q3186" s="12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48" hidden="1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196"/>
        <v>100</v>
      </c>
      <c r="P3187" s="10">
        <f t="shared" si="197"/>
        <v>41.67</v>
      </c>
      <c r="Q3187" s="12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48" hidden="1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196"/>
        <v>102</v>
      </c>
      <c r="P3188" s="10">
        <f t="shared" si="197"/>
        <v>46.71</v>
      </c>
      <c r="Q3188" s="12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48" hidden="1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196"/>
        <v>116</v>
      </c>
      <c r="P3189" s="10">
        <f t="shared" si="197"/>
        <v>71.489999999999995</v>
      </c>
      <c r="Q3189" s="12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196"/>
        <v>65</v>
      </c>
      <c r="P3190" s="10">
        <f t="shared" si="197"/>
        <v>14.44</v>
      </c>
      <c r="Q3190" s="12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48" hidden="1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196"/>
        <v>12</v>
      </c>
      <c r="P3191" s="10">
        <f t="shared" si="197"/>
        <v>356.84</v>
      </c>
      <c r="Q3191" s="12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8" hidden="1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196"/>
        <v>0</v>
      </c>
      <c r="P3192" s="10">
        <f t="shared" si="197"/>
        <v>0</v>
      </c>
      <c r="Q3192" s="12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8" hidden="1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196"/>
        <v>4</v>
      </c>
      <c r="P3193" s="10">
        <f t="shared" si="197"/>
        <v>37.75</v>
      </c>
      <c r="Q3193" s="12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196"/>
        <v>1</v>
      </c>
      <c r="P3194" s="10">
        <f t="shared" si="197"/>
        <v>12.75</v>
      </c>
      <c r="Q3194" s="12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196"/>
        <v>12</v>
      </c>
      <c r="P3195" s="10">
        <f t="shared" si="197"/>
        <v>24.46</v>
      </c>
      <c r="Q3195" s="12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48" hidden="1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196"/>
        <v>0</v>
      </c>
      <c r="P3196" s="10">
        <f t="shared" si="197"/>
        <v>0</v>
      </c>
      <c r="Q3196" s="12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48" hidden="1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196"/>
        <v>59</v>
      </c>
      <c r="P3197" s="10">
        <f t="shared" si="197"/>
        <v>53.08</v>
      </c>
      <c r="Q3197" s="12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8" hidden="1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196"/>
        <v>0</v>
      </c>
      <c r="P3198" s="10">
        <f t="shared" si="197"/>
        <v>300</v>
      </c>
      <c r="Q3198" s="12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32" hidden="1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196"/>
        <v>11</v>
      </c>
      <c r="P3199" s="10">
        <f t="shared" si="197"/>
        <v>286.25</v>
      </c>
      <c r="Q3199" s="12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48" hidden="1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196"/>
        <v>0</v>
      </c>
      <c r="P3200" s="10">
        <f t="shared" si="197"/>
        <v>36.67</v>
      </c>
      <c r="Q3200" s="12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8" hidden="1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196"/>
        <v>52</v>
      </c>
      <c r="P3201" s="10">
        <f t="shared" si="197"/>
        <v>49.21</v>
      </c>
      <c r="Q3201" s="12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48" hidden="1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ref="O3202:O3265" si="200">ROUND(E3202/D3202*100,0)</f>
        <v>0</v>
      </c>
      <c r="P3202" s="10">
        <f t="shared" si="197"/>
        <v>1</v>
      </c>
      <c r="Q3202" s="12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si="200"/>
        <v>1</v>
      </c>
      <c r="P3203" s="10">
        <f t="shared" ref="P3203:P3266" si="201">IFERROR(ROUND(E3203/L3203,2),0)</f>
        <v>12.5</v>
      </c>
      <c r="Q3203" s="12" t="s">
        <v>8315</v>
      </c>
      <c r="R3203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00"/>
        <v>55</v>
      </c>
      <c r="P3204" s="10">
        <f t="shared" si="201"/>
        <v>109.04</v>
      </c>
      <c r="Q3204" s="12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32" hidden="1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00"/>
        <v>25</v>
      </c>
      <c r="P3205" s="10">
        <f t="shared" si="201"/>
        <v>41.67</v>
      </c>
      <c r="Q3205" s="12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48" hidden="1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00"/>
        <v>0</v>
      </c>
      <c r="P3206" s="10">
        <f t="shared" si="201"/>
        <v>0</v>
      </c>
      <c r="Q3206" s="12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00"/>
        <v>3</v>
      </c>
      <c r="P3207" s="10">
        <f t="shared" si="201"/>
        <v>22.75</v>
      </c>
      <c r="Q3207" s="12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48" hidden="1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00"/>
        <v>0</v>
      </c>
      <c r="P3208" s="10">
        <f t="shared" si="201"/>
        <v>0</v>
      </c>
      <c r="Q3208" s="12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48" hidden="1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00"/>
        <v>46</v>
      </c>
      <c r="P3209" s="10">
        <f t="shared" si="201"/>
        <v>70.83</v>
      </c>
      <c r="Q3209" s="12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8" hidden="1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00"/>
        <v>104</v>
      </c>
      <c r="P3210" s="10">
        <f t="shared" si="201"/>
        <v>63.11</v>
      </c>
      <c r="Q3210" s="12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8" hidden="1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00"/>
        <v>119</v>
      </c>
      <c r="P3211" s="10">
        <f t="shared" si="201"/>
        <v>50.16</v>
      </c>
      <c r="Q3211" s="12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48" hidden="1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00"/>
        <v>126</v>
      </c>
      <c r="P3212" s="10">
        <f t="shared" si="201"/>
        <v>62.88</v>
      </c>
      <c r="Q3212" s="12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48" hidden="1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00"/>
        <v>120</v>
      </c>
      <c r="P3213" s="10">
        <f t="shared" si="201"/>
        <v>85.53</v>
      </c>
      <c r="Q3213" s="12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32" hidden="1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00"/>
        <v>126</v>
      </c>
      <c r="P3214" s="10">
        <f t="shared" si="201"/>
        <v>53.72</v>
      </c>
      <c r="Q3214" s="12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48" hidden="1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00"/>
        <v>100</v>
      </c>
      <c r="P3215" s="10">
        <f t="shared" si="201"/>
        <v>127.81</v>
      </c>
      <c r="Q3215" s="12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48" hidden="1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00"/>
        <v>102</v>
      </c>
      <c r="P3216" s="10">
        <f t="shared" si="201"/>
        <v>106.57</v>
      </c>
      <c r="Q3216" s="12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64" hidden="1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00"/>
        <v>100</v>
      </c>
      <c r="P3217" s="10">
        <f t="shared" si="201"/>
        <v>262.11</v>
      </c>
      <c r="Q3217" s="12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48" hidden="1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00"/>
        <v>100</v>
      </c>
      <c r="P3218" s="10">
        <f t="shared" si="201"/>
        <v>57.17</v>
      </c>
      <c r="Q3218" s="12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32" hidden="1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00"/>
        <v>116</v>
      </c>
      <c r="P3219" s="10">
        <f t="shared" si="201"/>
        <v>50.2</v>
      </c>
      <c r="Q3219" s="12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48" hidden="1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00"/>
        <v>102</v>
      </c>
      <c r="P3220" s="10">
        <f t="shared" si="201"/>
        <v>66.59</v>
      </c>
      <c r="Q3220" s="12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32" hidden="1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00"/>
        <v>100</v>
      </c>
      <c r="P3221" s="10">
        <f t="shared" si="201"/>
        <v>168.25</v>
      </c>
      <c r="Q3221" s="12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32" hidden="1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00"/>
        <v>101</v>
      </c>
      <c r="P3222" s="10">
        <f t="shared" si="201"/>
        <v>256.37</v>
      </c>
      <c r="Q3222" s="12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48" hidden="1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00"/>
        <v>103</v>
      </c>
      <c r="P3223" s="10">
        <f t="shared" si="201"/>
        <v>36.61</v>
      </c>
      <c r="Q3223" s="12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32" hidden="1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00"/>
        <v>125</v>
      </c>
      <c r="P3224" s="10">
        <f t="shared" si="201"/>
        <v>37.14</v>
      </c>
      <c r="Q3224" s="12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32" hidden="1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00"/>
        <v>110</v>
      </c>
      <c r="P3225" s="10">
        <f t="shared" si="201"/>
        <v>45.88</v>
      </c>
      <c r="Q3225" s="12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48" hidden="1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00"/>
        <v>102</v>
      </c>
      <c r="P3226" s="10">
        <f t="shared" si="201"/>
        <v>141.71</v>
      </c>
      <c r="Q3226" s="12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8" hidden="1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00"/>
        <v>102</v>
      </c>
      <c r="P3227" s="10">
        <f t="shared" si="201"/>
        <v>52.49</v>
      </c>
      <c r="Q3227" s="12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8" hidden="1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00"/>
        <v>104</v>
      </c>
      <c r="P3228" s="10">
        <f t="shared" si="201"/>
        <v>59.52</v>
      </c>
      <c r="Q3228" s="12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48" hidden="1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00"/>
        <v>125</v>
      </c>
      <c r="P3229" s="10">
        <f t="shared" si="201"/>
        <v>50</v>
      </c>
      <c r="Q3229" s="12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16" hidden="1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00"/>
        <v>102</v>
      </c>
      <c r="P3230" s="10">
        <f t="shared" si="201"/>
        <v>193.62</v>
      </c>
      <c r="Q3230" s="12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8" hidden="1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00"/>
        <v>108</v>
      </c>
      <c r="P3231" s="10">
        <f t="shared" si="201"/>
        <v>106.8</v>
      </c>
      <c r="Q3231" s="12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48" hidden="1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00"/>
        <v>110</v>
      </c>
      <c r="P3232" s="10">
        <f t="shared" si="201"/>
        <v>77.22</v>
      </c>
      <c r="Q3232" s="12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8" hidden="1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00"/>
        <v>161</v>
      </c>
      <c r="P3233" s="10">
        <f t="shared" si="201"/>
        <v>57.5</v>
      </c>
      <c r="Q3233" s="12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8" hidden="1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00"/>
        <v>131</v>
      </c>
      <c r="P3234" s="10">
        <f t="shared" si="201"/>
        <v>50.46</v>
      </c>
      <c r="Q3234" s="12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8" hidden="1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00"/>
        <v>119</v>
      </c>
      <c r="P3235" s="10">
        <f t="shared" si="201"/>
        <v>97.38</v>
      </c>
      <c r="Q3235" s="12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48" hidden="1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00"/>
        <v>100</v>
      </c>
      <c r="P3236" s="10">
        <f t="shared" si="201"/>
        <v>34.92</v>
      </c>
      <c r="Q3236" s="12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48" hidden="1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00"/>
        <v>103</v>
      </c>
      <c r="P3237" s="10">
        <f t="shared" si="201"/>
        <v>85.53</v>
      </c>
      <c r="Q3237" s="12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48" hidden="1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00"/>
        <v>101</v>
      </c>
      <c r="P3238" s="10">
        <f t="shared" si="201"/>
        <v>182.91</v>
      </c>
      <c r="Q3238" s="12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32" hidden="1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00"/>
        <v>101</v>
      </c>
      <c r="P3239" s="10">
        <f t="shared" si="201"/>
        <v>131.13999999999999</v>
      </c>
      <c r="Q3239" s="12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48" hidden="1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00"/>
        <v>112</v>
      </c>
      <c r="P3240" s="10">
        <f t="shared" si="201"/>
        <v>39.81</v>
      </c>
      <c r="Q3240" s="12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48" hidden="1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00"/>
        <v>106</v>
      </c>
      <c r="P3241" s="10">
        <f t="shared" si="201"/>
        <v>59.7</v>
      </c>
      <c r="Q3241" s="12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48" hidden="1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00"/>
        <v>101</v>
      </c>
      <c r="P3242" s="10">
        <f t="shared" si="201"/>
        <v>88.74</v>
      </c>
      <c r="Q3242" s="12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64" hidden="1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00"/>
        <v>115</v>
      </c>
      <c r="P3243" s="10">
        <f t="shared" si="201"/>
        <v>58.69</v>
      </c>
      <c r="Q3243" s="12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32" hidden="1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00"/>
        <v>127</v>
      </c>
      <c r="P3244" s="10">
        <f t="shared" si="201"/>
        <v>69.569999999999993</v>
      </c>
      <c r="Q3244" s="12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8" hidden="1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00"/>
        <v>103</v>
      </c>
      <c r="P3245" s="10">
        <f t="shared" si="201"/>
        <v>115.87</v>
      </c>
      <c r="Q3245" s="12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8" hidden="1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00"/>
        <v>103</v>
      </c>
      <c r="P3246" s="10">
        <f t="shared" si="201"/>
        <v>23.87</v>
      </c>
      <c r="Q3246" s="12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8" hidden="1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00"/>
        <v>104</v>
      </c>
      <c r="P3247" s="10">
        <f t="shared" si="201"/>
        <v>81.13</v>
      </c>
      <c r="Q3247" s="12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8" hidden="1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00"/>
        <v>111</v>
      </c>
      <c r="P3248" s="10">
        <f t="shared" si="201"/>
        <v>57.63</v>
      </c>
      <c r="Q3248" s="12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48" hidden="1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00"/>
        <v>106</v>
      </c>
      <c r="P3249" s="10">
        <f t="shared" si="201"/>
        <v>46.43</v>
      </c>
      <c r="Q3249" s="12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32" hidden="1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00"/>
        <v>101</v>
      </c>
      <c r="P3250" s="10">
        <f t="shared" si="201"/>
        <v>60.48</v>
      </c>
      <c r="Q3250" s="12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48" hidden="1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00"/>
        <v>105</v>
      </c>
      <c r="P3251" s="10">
        <f t="shared" si="201"/>
        <v>65.58</v>
      </c>
      <c r="Q3251" s="12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48" hidden="1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00"/>
        <v>102</v>
      </c>
      <c r="P3252" s="10">
        <f t="shared" si="201"/>
        <v>119.19</v>
      </c>
      <c r="Q3252" s="12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48" hidden="1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00"/>
        <v>111</v>
      </c>
      <c r="P3253" s="10">
        <f t="shared" si="201"/>
        <v>83.05</v>
      </c>
      <c r="Q3253" s="12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32" hidden="1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00"/>
        <v>128</v>
      </c>
      <c r="P3254" s="10">
        <f t="shared" si="201"/>
        <v>57.52</v>
      </c>
      <c r="Q3254" s="12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8" hidden="1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00"/>
        <v>102</v>
      </c>
      <c r="P3255" s="10">
        <f t="shared" si="201"/>
        <v>177.09</v>
      </c>
      <c r="Q3255" s="12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48" hidden="1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00"/>
        <v>101</v>
      </c>
      <c r="P3256" s="10">
        <f t="shared" si="201"/>
        <v>70.77</v>
      </c>
      <c r="Q3256" s="12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48" hidden="1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00"/>
        <v>175</v>
      </c>
      <c r="P3257" s="10">
        <f t="shared" si="201"/>
        <v>29.17</v>
      </c>
      <c r="Q3257" s="12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8" hidden="1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00"/>
        <v>128</v>
      </c>
      <c r="P3258" s="10">
        <f t="shared" si="201"/>
        <v>72.760000000000005</v>
      </c>
      <c r="Q3258" s="12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48" hidden="1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00"/>
        <v>106</v>
      </c>
      <c r="P3259" s="10">
        <f t="shared" si="201"/>
        <v>51.85</v>
      </c>
      <c r="Q3259" s="12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32" hidden="1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00"/>
        <v>105</v>
      </c>
      <c r="P3260" s="10">
        <f t="shared" si="201"/>
        <v>98.2</v>
      </c>
      <c r="Q3260" s="12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48" hidden="1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00"/>
        <v>106</v>
      </c>
      <c r="P3261" s="10">
        <f t="shared" si="201"/>
        <v>251.74</v>
      </c>
      <c r="Q3261" s="12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8" hidden="1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00"/>
        <v>109</v>
      </c>
      <c r="P3262" s="10">
        <f t="shared" si="201"/>
        <v>74.819999999999993</v>
      </c>
      <c r="Q3262" s="12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8" hidden="1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00"/>
        <v>100</v>
      </c>
      <c r="P3263" s="10">
        <f t="shared" si="201"/>
        <v>67.650000000000006</v>
      </c>
      <c r="Q3263" s="12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32" hidden="1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00"/>
        <v>103</v>
      </c>
      <c r="P3264" s="10">
        <f t="shared" si="201"/>
        <v>93.81</v>
      </c>
      <c r="Q3264" s="12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32" hidden="1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00"/>
        <v>112</v>
      </c>
      <c r="P3265" s="10">
        <f t="shared" si="201"/>
        <v>41.24</v>
      </c>
      <c r="Q3265" s="12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32" hidden="1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ref="O3266:O3329" si="204">ROUND(E3266/D3266*100,0)</f>
        <v>103</v>
      </c>
      <c r="P3266" s="10">
        <f t="shared" si="201"/>
        <v>52.55</v>
      </c>
      <c r="Q3266" s="12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8" hidden="1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si="204"/>
        <v>164</v>
      </c>
      <c r="P3267" s="10">
        <f t="shared" ref="P3267:P3330" si="205">IFERROR(ROUND(E3267/L3267,2),0)</f>
        <v>70.290000000000006</v>
      </c>
      <c r="Q3267" s="12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04"/>
        <v>131</v>
      </c>
      <c r="P3268" s="10">
        <f t="shared" si="205"/>
        <v>48.33</v>
      </c>
      <c r="Q3268" s="12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48" hidden="1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04"/>
        <v>102</v>
      </c>
      <c r="P3269" s="10">
        <f t="shared" si="205"/>
        <v>53.18</v>
      </c>
      <c r="Q3269" s="12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8" hidden="1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04"/>
        <v>128</v>
      </c>
      <c r="P3270" s="10">
        <f t="shared" si="205"/>
        <v>60.95</v>
      </c>
      <c r="Q3270" s="12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8" hidden="1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04"/>
        <v>102</v>
      </c>
      <c r="P3271" s="10">
        <f t="shared" si="205"/>
        <v>116</v>
      </c>
      <c r="Q3271" s="12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48" hidden="1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04"/>
        <v>102</v>
      </c>
      <c r="P3272" s="10">
        <f t="shared" si="205"/>
        <v>61</v>
      </c>
      <c r="Q3272" s="12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t="16" hidden="1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04"/>
        <v>130</v>
      </c>
      <c r="P3273" s="10">
        <f t="shared" si="205"/>
        <v>38.24</v>
      </c>
      <c r="Q3273" s="12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8" hidden="1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04"/>
        <v>154</v>
      </c>
      <c r="P3274" s="10">
        <f t="shared" si="205"/>
        <v>106.5</v>
      </c>
      <c r="Q3274" s="12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48" hidden="1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04"/>
        <v>107</v>
      </c>
      <c r="P3275" s="10">
        <f t="shared" si="205"/>
        <v>204.57</v>
      </c>
      <c r="Q3275" s="12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8" hidden="1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04"/>
        <v>101</v>
      </c>
      <c r="P3276" s="10">
        <f t="shared" si="205"/>
        <v>54.91</v>
      </c>
      <c r="Q3276" s="12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48" hidden="1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04"/>
        <v>100</v>
      </c>
      <c r="P3277" s="10">
        <f t="shared" si="205"/>
        <v>150.41999999999999</v>
      </c>
      <c r="Q3277" s="12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48" hidden="1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04"/>
        <v>117</v>
      </c>
      <c r="P3278" s="10">
        <f t="shared" si="205"/>
        <v>52.58</v>
      </c>
      <c r="Q3278" s="12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48" hidden="1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04"/>
        <v>109</v>
      </c>
      <c r="P3279" s="10">
        <f t="shared" si="205"/>
        <v>54.3</v>
      </c>
      <c r="Q3279" s="12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48" hidden="1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04"/>
        <v>103</v>
      </c>
      <c r="P3280" s="10">
        <f t="shared" si="205"/>
        <v>76.03</v>
      </c>
      <c r="Q3280" s="12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48" hidden="1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04"/>
        <v>114</v>
      </c>
      <c r="P3281" s="10">
        <f t="shared" si="205"/>
        <v>105.21</v>
      </c>
      <c r="Q3281" s="12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48" hidden="1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04"/>
        <v>103</v>
      </c>
      <c r="P3282" s="10">
        <f t="shared" si="205"/>
        <v>68.67</v>
      </c>
      <c r="Q3282" s="12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32" hidden="1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04"/>
        <v>122</v>
      </c>
      <c r="P3283" s="10">
        <f t="shared" si="205"/>
        <v>129.36000000000001</v>
      </c>
      <c r="Q3283" s="12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48" hidden="1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04"/>
        <v>103</v>
      </c>
      <c r="P3284" s="10">
        <f t="shared" si="205"/>
        <v>134.26</v>
      </c>
      <c r="Q3284" s="12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48" hidden="1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04"/>
        <v>105</v>
      </c>
      <c r="P3285" s="10">
        <f t="shared" si="205"/>
        <v>17.829999999999998</v>
      </c>
      <c r="Q3285" s="12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8" hidden="1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04"/>
        <v>102</v>
      </c>
      <c r="P3286" s="10">
        <f t="shared" si="205"/>
        <v>203.2</v>
      </c>
      <c r="Q3286" s="12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t="16" hidden="1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04"/>
        <v>112</v>
      </c>
      <c r="P3287" s="10">
        <f t="shared" si="205"/>
        <v>69.19</v>
      </c>
      <c r="Q3287" s="12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48" hidden="1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04"/>
        <v>102</v>
      </c>
      <c r="P3288" s="10">
        <f t="shared" si="205"/>
        <v>125.12</v>
      </c>
      <c r="Q3288" s="12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32" hidden="1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04"/>
        <v>100</v>
      </c>
      <c r="P3289" s="10">
        <f t="shared" si="205"/>
        <v>73.53</v>
      </c>
      <c r="Q3289" s="12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48" hidden="1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04"/>
        <v>100</v>
      </c>
      <c r="P3290" s="10">
        <f t="shared" si="205"/>
        <v>48.44</v>
      </c>
      <c r="Q3290" s="12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48" hidden="1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04"/>
        <v>133</v>
      </c>
      <c r="P3291" s="10">
        <f t="shared" si="205"/>
        <v>26.61</v>
      </c>
      <c r="Q3291" s="12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80" hidden="1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04"/>
        <v>121</v>
      </c>
      <c r="P3292" s="10">
        <f t="shared" si="205"/>
        <v>33.67</v>
      </c>
      <c r="Q3292" s="12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48" hidden="1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04"/>
        <v>114</v>
      </c>
      <c r="P3293" s="10">
        <f t="shared" si="205"/>
        <v>40.71</v>
      </c>
      <c r="Q3293" s="12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8" hidden="1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04"/>
        <v>286</v>
      </c>
      <c r="P3294" s="10">
        <f t="shared" si="205"/>
        <v>19.27</v>
      </c>
      <c r="Q3294" s="12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48" hidden="1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04"/>
        <v>170</v>
      </c>
      <c r="P3295" s="10">
        <f t="shared" si="205"/>
        <v>84.29</v>
      </c>
      <c r="Q3295" s="12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48" hidden="1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04"/>
        <v>118</v>
      </c>
      <c r="P3296" s="10">
        <f t="shared" si="205"/>
        <v>29.58</v>
      </c>
      <c r="Q3296" s="12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48" hidden="1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04"/>
        <v>103</v>
      </c>
      <c r="P3297" s="10">
        <f t="shared" si="205"/>
        <v>26.67</v>
      </c>
      <c r="Q3297" s="12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48" hidden="1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04"/>
        <v>144</v>
      </c>
      <c r="P3298" s="10">
        <f t="shared" si="205"/>
        <v>45.98</v>
      </c>
      <c r="Q3298" s="12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8" hidden="1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04"/>
        <v>100</v>
      </c>
      <c r="P3299" s="10">
        <f t="shared" si="205"/>
        <v>125.09</v>
      </c>
      <c r="Q3299" s="12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48" hidden="1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04"/>
        <v>102</v>
      </c>
      <c r="P3300" s="10">
        <f t="shared" si="205"/>
        <v>141.29</v>
      </c>
      <c r="Q3300" s="12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48" hidden="1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04"/>
        <v>116</v>
      </c>
      <c r="P3301" s="10">
        <f t="shared" si="205"/>
        <v>55.33</v>
      </c>
      <c r="Q3301" s="12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8" hidden="1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04"/>
        <v>136</v>
      </c>
      <c r="P3302" s="10">
        <f t="shared" si="205"/>
        <v>46.42</v>
      </c>
      <c r="Q3302" s="12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48" hidden="1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04"/>
        <v>133</v>
      </c>
      <c r="P3303" s="10">
        <f t="shared" si="205"/>
        <v>57.2</v>
      </c>
      <c r="Q3303" s="12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t="16" hidden="1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04"/>
        <v>103</v>
      </c>
      <c r="P3304" s="10">
        <f t="shared" si="205"/>
        <v>173.7</v>
      </c>
      <c r="Q3304" s="12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48" hidden="1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04"/>
        <v>116</v>
      </c>
      <c r="P3305" s="10">
        <f t="shared" si="205"/>
        <v>59.6</v>
      </c>
      <c r="Q3305" s="12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8" hidden="1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04"/>
        <v>105</v>
      </c>
      <c r="P3306" s="10">
        <f t="shared" si="205"/>
        <v>89.59</v>
      </c>
      <c r="Q3306" s="12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48" hidden="1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04"/>
        <v>102</v>
      </c>
      <c r="P3307" s="10">
        <f t="shared" si="205"/>
        <v>204.05</v>
      </c>
      <c r="Q3307" s="12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48" hidden="1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04"/>
        <v>175</v>
      </c>
      <c r="P3308" s="10">
        <f t="shared" si="205"/>
        <v>48.7</v>
      </c>
      <c r="Q3308" s="12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48" hidden="1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04"/>
        <v>107</v>
      </c>
      <c r="P3309" s="10">
        <f t="shared" si="205"/>
        <v>53.34</v>
      </c>
      <c r="Q3309" s="12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8" hidden="1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04"/>
        <v>122</v>
      </c>
      <c r="P3310" s="10">
        <f t="shared" si="205"/>
        <v>75.09</v>
      </c>
      <c r="Q3310" s="12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32" hidden="1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04"/>
        <v>159</v>
      </c>
      <c r="P3311" s="10">
        <f t="shared" si="205"/>
        <v>18</v>
      </c>
      <c r="Q3311" s="12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32" hidden="1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04"/>
        <v>100</v>
      </c>
      <c r="P3312" s="10">
        <f t="shared" si="205"/>
        <v>209.84</v>
      </c>
      <c r="Q3312" s="12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8" hidden="1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04"/>
        <v>110</v>
      </c>
      <c r="P3313" s="10">
        <f t="shared" si="205"/>
        <v>61.02</v>
      </c>
      <c r="Q3313" s="12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48" hidden="1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04"/>
        <v>100</v>
      </c>
      <c r="P3314" s="10">
        <f t="shared" si="205"/>
        <v>61</v>
      </c>
      <c r="Q3314" s="12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8" hidden="1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04"/>
        <v>116</v>
      </c>
      <c r="P3315" s="10">
        <f t="shared" si="205"/>
        <v>80.03</v>
      </c>
      <c r="Q3315" s="12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48" hidden="1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04"/>
        <v>211</v>
      </c>
      <c r="P3316" s="10">
        <f t="shared" si="205"/>
        <v>29.07</v>
      </c>
      <c r="Q3316" s="12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8" hidden="1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04"/>
        <v>110</v>
      </c>
      <c r="P3317" s="10">
        <f t="shared" si="205"/>
        <v>49.44</v>
      </c>
      <c r="Q3317" s="12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80" hidden="1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04"/>
        <v>100</v>
      </c>
      <c r="P3318" s="10">
        <f t="shared" si="205"/>
        <v>93.98</v>
      </c>
      <c r="Q3318" s="12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8" hidden="1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04"/>
        <v>106</v>
      </c>
      <c r="P3319" s="10">
        <f t="shared" si="205"/>
        <v>61.94</v>
      </c>
      <c r="Q3319" s="12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32" hidden="1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04"/>
        <v>126</v>
      </c>
      <c r="P3320" s="10">
        <f t="shared" si="205"/>
        <v>78.5</v>
      </c>
      <c r="Q3320" s="12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48" hidden="1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04"/>
        <v>108</v>
      </c>
      <c r="P3321" s="10">
        <f t="shared" si="205"/>
        <v>33.75</v>
      </c>
      <c r="Q3321" s="12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8" hidden="1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04"/>
        <v>101</v>
      </c>
      <c r="P3322" s="10">
        <f t="shared" si="205"/>
        <v>66.45</v>
      </c>
      <c r="Q3322" s="12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48" hidden="1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04"/>
        <v>107</v>
      </c>
      <c r="P3323" s="10">
        <f t="shared" si="205"/>
        <v>35.799999999999997</v>
      </c>
      <c r="Q3323" s="12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48" hidden="1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04"/>
        <v>102</v>
      </c>
      <c r="P3324" s="10">
        <f t="shared" si="205"/>
        <v>145.65</v>
      </c>
      <c r="Q3324" s="12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48" hidden="1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04"/>
        <v>126</v>
      </c>
      <c r="P3325" s="10">
        <f t="shared" si="205"/>
        <v>25.69</v>
      </c>
      <c r="Q3325" s="12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32" hidden="1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04"/>
        <v>102</v>
      </c>
      <c r="P3326" s="10">
        <f t="shared" si="205"/>
        <v>152.5</v>
      </c>
      <c r="Q3326" s="12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48" hidden="1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04"/>
        <v>113</v>
      </c>
      <c r="P3327" s="10">
        <f t="shared" si="205"/>
        <v>30</v>
      </c>
      <c r="Q3327" s="12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48" hidden="1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04"/>
        <v>101</v>
      </c>
      <c r="P3328" s="10">
        <f t="shared" si="205"/>
        <v>142.28</v>
      </c>
      <c r="Q3328" s="12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48" hidden="1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04"/>
        <v>101</v>
      </c>
      <c r="P3329" s="10">
        <f t="shared" si="205"/>
        <v>24.55</v>
      </c>
      <c r="Q3329" s="12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8" hidden="1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ref="O3330:O3393" si="208">ROUND(E3330/D3330*100,0)</f>
        <v>146</v>
      </c>
      <c r="P3330" s="10">
        <f t="shared" si="205"/>
        <v>292.77999999999997</v>
      </c>
      <c r="Q3330" s="12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8" hidden="1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si="208"/>
        <v>117</v>
      </c>
      <c r="P3331" s="10">
        <f t="shared" ref="P3331:P3394" si="209">IFERROR(ROUND(E3331/L3331,2),0)</f>
        <v>44.92</v>
      </c>
      <c r="Q3331" s="12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08"/>
        <v>106</v>
      </c>
      <c r="P3332" s="10">
        <f t="shared" si="209"/>
        <v>23.1</v>
      </c>
      <c r="Q3332" s="12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48" hidden="1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08"/>
        <v>105</v>
      </c>
      <c r="P3333" s="10">
        <f t="shared" si="209"/>
        <v>80.400000000000006</v>
      </c>
      <c r="Q3333" s="12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8" hidden="1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08"/>
        <v>100</v>
      </c>
      <c r="P3334" s="10">
        <f t="shared" si="209"/>
        <v>72.290000000000006</v>
      </c>
      <c r="Q3334" s="12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48" hidden="1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08"/>
        <v>105</v>
      </c>
      <c r="P3335" s="10">
        <f t="shared" si="209"/>
        <v>32.97</v>
      </c>
      <c r="Q3335" s="12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32" hidden="1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08"/>
        <v>139</v>
      </c>
      <c r="P3336" s="10">
        <f t="shared" si="209"/>
        <v>116.65</v>
      </c>
      <c r="Q3336" s="12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48" hidden="1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08"/>
        <v>100</v>
      </c>
      <c r="P3337" s="10">
        <f t="shared" si="209"/>
        <v>79.62</v>
      </c>
      <c r="Q3337" s="12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8" hidden="1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08"/>
        <v>100</v>
      </c>
      <c r="P3338" s="10">
        <f t="shared" si="209"/>
        <v>27.78</v>
      </c>
      <c r="Q3338" s="12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8" hidden="1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08"/>
        <v>110</v>
      </c>
      <c r="P3339" s="10">
        <f t="shared" si="209"/>
        <v>81.03</v>
      </c>
      <c r="Q3339" s="12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32" hidden="1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08"/>
        <v>102</v>
      </c>
      <c r="P3340" s="10">
        <f t="shared" si="209"/>
        <v>136.85</v>
      </c>
      <c r="Q3340" s="12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32" hidden="1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08"/>
        <v>104</v>
      </c>
      <c r="P3341" s="10">
        <f t="shared" si="209"/>
        <v>177.62</v>
      </c>
      <c r="Q3341" s="12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48" hidden="1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08"/>
        <v>138</v>
      </c>
      <c r="P3342" s="10">
        <f t="shared" si="209"/>
        <v>109.08</v>
      </c>
      <c r="Q3342" s="12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48" hidden="1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08"/>
        <v>100</v>
      </c>
      <c r="P3343" s="10">
        <f t="shared" si="209"/>
        <v>119.64</v>
      </c>
      <c r="Q3343" s="12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32" hidden="1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08"/>
        <v>102</v>
      </c>
      <c r="P3344" s="10">
        <f t="shared" si="209"/>
        <v>78.209999999999994</v>
      </c>
      <c r="Q3344" s="12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8" hidden="1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08"/>
        <v>171</v>
      </c>
      <c r="P3345" s="10">
        <f t="shared" si="209"/>
        <v>52.17</v>
      </c>
      <c r="Q3345" s="12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48" hidden="1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08"/>
        <v>101</v>
      </c>
      <c r="P3346" s="10">
        <f t="shared" si="209"/>
        <v>114.13</v>
      </c>
      <c r="Q3346" s="12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48" hidden="1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08"/>
        <v>130</v>
      </c>
      <c r="P3347" s="10">
        <f t="shared" si="209"/>
        <v>50</v>
      </c>
      <c r="Q3347" s="12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48" hidden="1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08"/>
        <v>110</v>
      </c>
      <c r="P3348" s="10">
        <f t="shared" si="209"/>
        <v>91.67</v>
      </c>
      <c r="Q3348" s="12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48" hidden="1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08"/>
        <v>119</v>
      </c>
      <c r="P3349" s="10">
        <f t="shared" si="209"/>
        <v>108.59</v>
      </c>
      <c r="Q3349" s="12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48" hidden="1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08"/>
        <v>100</v>
      </c>
      <c r="P3350" s="10">
        <f t="shared" si="209"/>
        <v>69.819999999999993</v>
      </c>
      <c r="Q3350" s="12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48" hidden="1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08"/>
        <v>153</v>
      </c>
      <c r="P3351" s="10">
        <f t="shared" si="209"/>
        <v>109.57</v>
      </c>
      <c r="Q3351" s="12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48" hidden="1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08"/>
        <v>104</v>
      </c>
      <c r="P3352" s="10">
        <f t="shared" si="209"/>
        <v>71.67</v>
      </c>
      <c r="Q3352" s="12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48" hidden="1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08"/>
        <v>101</v>
      </c>
      <c r="P3353" s="10">
        <f t="shared" si="209"/>
        <v>93.61</v>
      </c>
      <c r="Q3353" s="12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48" hidden="1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08"/>
        <v>108</v>
      </c>
      <c r="P3354" s="10">
        <f t="shared" si="209"/>
        <v>76.8</v>
      </c>
      <c r="Q3354" s="12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48" hidden="1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08"/>
        <v>315</v>
      </c>
      <c r="P3355" s="10">
        <f t="shared" si="209"/>
        <v>35.799999999999997</v>
      </c>
      <c r="Q3355" s="12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32" hidden="1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08"/>
        <v>102</v>
      </c>
      <c r="P3356" s="10">
        <f t="shared" si="209"/>
        <v>55.6</v>
      </c>
      <c r="Q3356" s="12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8" hidden="1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08"/>
        <v>126</v>
      </c>
      <c r="P3357" s="10">
        <f t="shared" si="209"/>
        <v>147.33000000000001</v>
      </c>
      <c r="Q3357" s="12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48" hidden="1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08"/>
        <v>101</v>
      </c>
      <c r="P3358" s="10">
        <f t="shared" si="209"/>
        <v>56.33</v>
      </c>
      <c r="Q3358" s="12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48" hidden="1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08"/>
        <v>101</v>
      </c>
      <c r="P3359" s="10">
        <f t="shared" si="209"/>
        <v>96.19</v>
      </c>
      <c r="Q3359" s="12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8" hidden="1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08"/>
        <v>103</v>
      </c>
      <c r="P3360" s="10">
        <f t="shared" si="209"/>
        <v>63.57</v>
      </c>
      <c r="Q3360" s="12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32" hidden="1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08"/>
        <v>106</v>
      </c>
      <c r="P3361" s="10">
        <f t="shared" si="209"/>
        <v>184.78</v>
      </c>
      <c r="Q3361" s="12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32" hidden="1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08"/>
        <v>101</v>
      </c>
      <c r="P3362" s="10">
        <f t="shared" si="209"/>
        <v>126.72</v>
      </c>
      <c r="Q3362" s="12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48" hidden="1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08"/>
        <v>113</v>
      </c>
      <c r="P3363" s="10">
        <f t="shared" si="209"/>
        <v>83.43</v>
      </c>
      <c r="Q3363" s="12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8" hidden="1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08"/>
        <v>218</v>
      </c>
      <c r="P3364" s="10">
        <f t="shared" si="209"/>
        <v>54.5</v>
      </c>
      <c r="Q3364" s="12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48" hidden="1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08"/>
        <v>101</v>
      </c>
      <c r="P3365" s="10">
        <f t="shared" si="209"/>
        <v>302.31</v>
      </c>
      <c r="Q3365" s="12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48" hidden="1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08"/>
        <v>106</v>
      </c>
      <c r="P3366" s="10">
        <f t="shared" si="209"/>
        <v>44.14</v>
      </c>
      <c r="Q3366" s="12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48" hidden="1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08"/>
        <v>104</v>
      </c>
      <c r="P3367" s="10">
        <f t="shared" si="209"/>
        <v>866.67</v>
      </c>
      <c r="Q3367" s="12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8" hidden="1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08"/>
        <v>221</v>
      </c>
      <c r="P3368" s="10">
        <f t="shared" si="209"/>
        <v>61.39</v>
      </c>
      <c r="Q3368" s="12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48" hidden="1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08"/>
        <v>119</v>
      </c>
      <c r="P3369" s="10">
        <f t="shared" si="209"/>
        <v>29.67</v>
      </c>
      <c r="Q3369" s="12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8" hidden="1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08"/>
        <v>105</v>
      </c>
      <c r="P3370" s="10">
        <f t="shared" si="209"/>
        <v>45.48</v>
      </c>
      <c r="Q3370" s="12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8" hidden="1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08"/>
        <v>104</v>
      </c>
      <c r="P3371" s="10">
        <f t="shared" si="209"/>
        <v>96.2</v>
      </c>
      <c r="Q3371" s="12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32" hidden="1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08"/>
        <v>118</v>
      </c>
      <c r="P3372" s="10">
        <f t="shared" si="209"/>
        <v>67.92</v>
      </c>
      <c r="Q3372" s="12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32" hidden="1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08"/>
        <v>139</v>
      </c>
      <c r="P3373" s="10">
        <f t="shared" si="209"/>
        <v>30.78</v>
      </c>
      <c r="Q3373" s="12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8" hidden="1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08"/>
        <v>104</v>
      </c>
      <c r="P3374" s="10">
        <f t="shared" si="209"/>
        <v>38.33</v>
      </c>
      <c r="Q3374" s="12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48" hidden="1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08"/>
        <v>100</v>
      </c>
      <c r="P3375" s="10">
        <f t="shared" si="209"/>
        <v>66.83</v>
      </c>
      <c r="Q3375" s="12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8" hidden="1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08"/>
        <v>107</v>
      </c>
      <c r="P3376" s="10">
        <f t="shared" si="209"/>
        <v>71.73</v>
      </c>
      <c r="Q3376" s="12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8" hidden="1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08"/>
        <v>100</v>
      </c>
      <c r="P3377" s="10">
        <f t="shared" si="209"/>
        <v>176.47</v>
      </c>
      <c r="Q3377" s="12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48" hidden="1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08"/>
        <v>100</v>
      </c>
      <c r="P3378" s="10">
        <f t="shared" si="209"/>
        <v>421.11</v>
      </c>
      <c r="Q3378" s="12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48" hidden="1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08"/>
        <v>101</v>
      </c>
      <c r="P3379" s="10">
        <f t="shared" si="209"/>
        <v>104.99</v>
      </c>
      <c r="Q3379" s="12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48" hidden="1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08"/>
        <v>108</v>
      </c>
      <c r="P3380" s="10">
        <f t="shared" si="209"/>
        <v>28.19</v>
      </c>
      <c r="Q3380" s="12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48" hidden="1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08"/>
        <v>104</v>
      </c>
      <c r="P3381" s="10">
        <f t="shared" si="209"/>
        <v>54.55</v>
      </c>
      <c r="Q3381" s="12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48" hidden="1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08"/>
        <v>104</v>
      </c>
      <c r="P3382" s="10">
        <f t="shared" si="209"/>
        <v>111.89</v>
      </c>
      <c r="Q3382" s="12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48" hidden="1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08"/>
        <v>102</v>
      </c>
      <c r="P3383" s="10">
        <f t="shared" si="209"/>
        <v>85.21</v>
      </c>
      <c r="Q3383" s="12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48" hidden="1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08"/>
        <v>101</v>
      </c>
      <c r="P3384" s="10">
        <f t="shared" si="209"/>
        <v>76.650000000000006</v>
      </c>
      <c r="Q3384" s="12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48" hidden="1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08"/>
        <v>112</v>
      </c>
      <c r="P3385" s="10">
        <f t="shared" si="209"/>
        <v>65.17</v>
      </c>
      <c r="Q3385" s="12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48" hidden="1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08"/>
        <v>100</v>
      </c>
      <c r="P3386" s="10">
        <f t="shared" si="209"/>
        <v>93.76</v>
      </c>
      <c r="Q3386" s="12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48" hidden="1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08"/>
        <v>100</v>
      </c>
      <c r="P3387" s="10">
        <f t="shared" si="209"/>
        <v>133.33000000000001</v>
      </c>
      <c r="Q3387" s="12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48" hidden="1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08"/>
        <v>105</v>
      </c>
      <c r="P3388" s="10">
        <f t="shared" si="209"/>
        <v>51.22</v>
      </c>
      <c r="Q3388" s="12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48" hidden="1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08"/>
        <v>117</v>
      </c>
      <c r="P3389" s="10">
        <f t="shared" si="209"/>
        <v>100.17</v>
      </c>
      <c r="Q3389" s="12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48" hidden="1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08"/>
        <v>104</v>
      </c>
      <c r="P3390" s="10">
        <f t="shared" si="209"/>
        <v>34.6</v>
      </c>
      <c r="Q3390" s="12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8" hidden="1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08"/>
        <v>115</v>
      </c>
      <c r="P3391" s="10">
        <f t="shared" si="209"/>
        <v>184.68</v>
      </c>
      <c r="Q3391" s="12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48" hidden="1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08"/>
        <v>102</v>
      </c>
      <c r="P3392" s="10">
        <f t="shared" si="209"/>
        <v>69.819999999999993</v>
      </c>
      <c r="Q3392" s="12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48" hidden="1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08"/>
        <v>223</v>
      </c>
      <c r="P3393" s="10">
        <f t="shared" si="209"/>
        <v>61.94</v>
      </c>
      <c r="Q3393" s="12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48" hidden="1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ref="O3394:O3457" si="212">ROUND(E3394/D3394*100,0)</f>
        <v>100</v>
      </c>
      <c r="P3394" s="10">
        <f t="shared" si="209"/>
        <v>41.67</v>
      </c>
      <c r="Q3394" s="12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8" hidden="1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si="212"/>
        <v>106</v>
      </c>
      <c r="P3395" s="10">
        <f t="shared" ref="P3395:P3458" si="213">IFERROR(ROUND(E3395/L3395,2),0)</f>
        <v>36.07</v>
      </c>
      <c r="Q3395" s="12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12"/>
        <v>142</v>
      </c>
      <c r="P3396" s="10">
        <f t="shared" si="213"/>
        <v>29</v>
      </c>
      <c r="Q3396" s="12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32" hidden="1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12"/>
        <v>184</v>
      </c>
      <c r="P3397" s="10">
        <f t="shared" si="213"/>
        <v>24.21</v>
      </c>
      <c r="Q3397" s="12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8" hidden="1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12"/>
        <v>104</v>
      </c>
      <c r="P3398" s="10">
        <f t="shared" si="213"/>
        <v>55.89</v>
      </c>
      <c r="Q3398" s="12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32" hidden="1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12"/>
        <v>112</v>
      </c>
      <c r="P3399" s="10">
        <f t="shared" si="213"/>
        <v>11.67</v>
      </c>
      <c r="Q3399" s="12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48" hidden="1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12"/>
        <v>111</v>
      </c>
      <c r="P3400" s="10">
        <f t="shared" si="213"/>
        <v>68.349999999999994</v>
      </c>
      <c r="Q3400" s="12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8" hidden="1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12"/>
        <v>104</v>
      </c>
      <c r="P3401" s="10">
        <f t="shared" si="213"/>
        <v>27.07</v>
      </c>
      <c r="Q3401" s="12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48" hidden="1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12"/>
        <v>100</v>
      </c>
      <c r="P3402" s="10">
        <f t="shared" si="213"/>
        <v>118.13</v>
      </c>
      <c r="Q3402" s="12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48" hidden="1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12"/>
        <v>102</v>
      </c>
      <c r="P3403" s="10">
        <f t="shared" si="213"/>
        <v>44.76</v>
      </c>
      <c r="Q3403" s="12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8" hidden="1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12"/>
        <v>110</v>
      </c>
      <c r="P3404" s="10">
        <f t="shared" si="213"/>
        <v>99.79</v>
      </c>
      <c r="Q3404" s="12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8" hidden="1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12"/>
        <v>100</v>
      </c>
      <c r="P3405" s="10">
        <f t="shared" si="213"/>
        <v>117.65</v>
      </c>
      <c r="Q3405" s="12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48" hidden="1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12"/>
        <v>122</v>
      </c>
      <c r="P3406" s="10">
        <f t="shared" si="213"/>
        <v>203.33</v>
      </c>
      <c r="Q3406" s="12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8" hidden="1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12"/>
        <v>138</v>
      </c>
      <c r="P3407" s="10">
        <f t="shared" si="213"/>
        <v>28.32</v>
      </c>
      <c r="Q3407" s="12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32" hidden="1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12"/>
        <v>100</v>
      </c>
      <c r="P3408" s="10">
        <f t="shared" si="213"/>
        <v>110.23</v>
      </c>
      <c r="Q3408" s="12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64" hidden="1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12"/>
        <v>107</v>
      </c>
      <c r="P3409" s="10">
        <f t="shared" si="213"/>
        <v>31.97</v>
      </c>
      <c r="Q3409" s="12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8" hidden="1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12"/>
        <v>211</v>
      </c>
      <c r="P3410" s="10">
        <f t="shared" si="213"/>
        <v>58.61</v>
      </c>
      <c r="Q3410" s="12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8" hidden="1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12"/>
        <v>124</v>
      </c>
      <c r="P3411" s="10">
        <f t="shared" si="213"/>
        <v>29.43</v>
      </c>
      <c r="Q3411" s="12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48" hidden="1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12"/>
        <v>109</v>
      </c>
      <c r="P3412" s="10">
        <f t="shared" si="213"/>
        <v>81.38</v>
      </c>
      <c r="Q3412" s="12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48" hidden="1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12"/>
        <v>104</v>
      </c>
      <c r="P3413" s="10">
        <f t="shared" si="213"/>
        <v>199.17</v>
      </c>
      <c r="Q3413" s="12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8" hidden="1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12"/>
        <v>100</v>
      </c>
      <c r="P3414" s="10">
        <f t="shared" si="213"/>
        <v>115.38</v>
      </c>
      <c r="Q3414" s="12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48" hidden="1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12"/>
        <v>130</v>
      </c>
      <c r="P3415" s="10">
        <f t="shared" si="213"/>
        <v>46.43</v>
      </c>
      <c r="Q3415" s="12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8" hidden="1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12"/>
        <v>104</v>
      </c>
      <c r="P3416" s="10">
        <f t="shared" si="213"/>
        <v>70.569999999999993</v>
      </c>
      <c r="Q3416" s="12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32" hidden="1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12"/>
        <v>100</v>
      </c>
      <c r="P3417" s="10">
        <f t="shared" si="213"/>
        <v>22.22</v>
      </c>
      <c r="Q3417" s="12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48" hidden="1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12"/>
        <v>120</v>
      </c>
      <c r="P3418" s="10">
        <f t="shared" si="213"/>
        <v>159.47</v>
      </c>
      <c r="Q3418" s="12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8" hidden="1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12"/>
        <v>100</v>
      </c>
      <c r="P3419" s="10">
        <f t="shared" si="213"/>
        <v>37.78</v>
      </c>
      <c r="Q3419" s="12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48" hidden="1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12"/>
        <v>101</v>
      </c>
      <c r="P3420" s="10">
        <f t="shared" si="213"/>
        <v>72.05</v>
      </c>
      <c r="Q3420" s="12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64" hidden="1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12"/>
        <v>107</v>
      </c>
      <c r="P3421" s="10">
        <f t="shared" si="213"/>
        <v>63.7</v>
      </c>
      <c r="Q3421" s="12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8" hidden="1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12"/>
        <v>138</v>
      </c>
      <c r="P3422" s="10">
        <f t="shared" si="213"/>
        <v>28.41</v>
      </c>
      <c r="Q3422" s="12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8" hidden="1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12"/>
        <v>101</v>
      </c>
      <c r="P3423" s="10">
        <f t="shared" si="213"/>
        <v>103.21</v>
      </c>
      <c r="Q3423" s="12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48" hidden="1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12"/>
        <v>109</v>
      </c>
      <c r="P3424" s="10">
        <f t="shared" si="213"/>
        <v>71.150000000000006</v>
      </c>
      <c r="Q3424" s="12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8" hidden="1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12"/>
        <v>140</v>
      </c>
      <c r="P3425" s="10">
        <f t="shared" si="213"/>
        <v>35</v>
      </c>
      <c r="Q3425" s="12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48" hidden="1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12"/>
        <v>104</v>
      </c>
      <c r="P3426" s="10">
        <f t="shared" si="213"/>
        <v>81.78</v>
      </c>
      <c r="Q3426" s="12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48" hidden="1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12"/>
        <v>103</v>
      </c>
      <c r="P3427" s="10">
        <f t="shared" si="213"/>
        <v>297.02999999999997</v>
      </c>
      <c r="Q3427" s="12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8" hidden="1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12"/>
        <v>108</v>
      </c>
      <c r="P3428" s="10">
        <f t="shared" si="213"/>
        <v>46.61</v>
      </c>
      <c r="Q3428" s="12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48" hidden="1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12"/>
        <v>100</v>
      </c>
      <c r="P3429" s="10">
        <f t="shared" si="213"/>
        <v>51.72</v>
      </c>
      <c r="Q3429" s="12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48" hidden="1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12"/>
        <v>103</v>
      </c>
      <c r="P3430" s="10">
        <f t="shared" si="213"/>
        <v>40.29</v>
      </c>
      <c r="Q3430" s="12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48" hidden="1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12"/>
        <v>130</v>
      </c>
      <c r="P3431" s="10">
        <f t="shared" si="213"/>
        <v>16.25</v>
      </c>
      <c r="Q3431" s="12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48" hidden="1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12"/>
        <v>109</v>
      </c>
      <c r="P3432" s="10">
        <f t="shared" si="213"/>
        <v>30.15</v>
      </c>
      <c r="Q3432" s="12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8" hidden="1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12"/>
        <v>100</v>
      </c>
      <c r="P3433" s="10">
        <f t="shared" si="213"/>
        <v>95.24</v>
      </c>
      <c r="Q3433" s="12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8" hidden="1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12"/>
        <v>110</v>
      </c>
      <c r="P3434" s="10">
        <f t="shared" si="213"/>
        <v>52.21</v>
      </c>
      <c r="Q3434" s="12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8" hidden="1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12"/>
        <v>100</v>
      </c>
      <c r="P3435" s="10">
        <f t="shared" si="213"/>
        <v>134.15</v>
      </c>
      <c r="Q3435" s="12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48" hidden="1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12"/>
        <v>106</v>
      </c>
      <c r="P3436" s="10">
        <f t="shared" si="213"/>
        <v>62.83</v>
      </c>
      <c r="Q3436" s="12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48" hidden="1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12"/>
        <v>112</v>
      </c>
      <c r="P3437" s="10">
        <f t="shared" si="213"/>
        <v>58.95</v>
      </c>
      <c r="Q3437" s="12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48" hidden="1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12"/>
        <v>106</v>
      </c>
      <c r="P3438" s="10">
        <f t="shared" si="213"/>
        <v>143.11000000000001</v>
      </c>
      <c r="Q3438" s="12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48" hidden="1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12"/>
        <v>101</v>
      </c>
      <c r="P3439" s="10">
        <f t="shared" si="213"/>
        <v>84.17</v>
      </c>
      <c r="Q3439" s="12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48" hidden="1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12"/>
        <v>104</v>
      </c>
      <c r="P3440" s="10">
        <f t="shared" si="213"/>
        <v>186.07</v>
      </c>
      <c r="Q3440" s="12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32" hidden="1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12"/>
        <v>135</v>
      </c>
      <c r="P3441" s="10">
        <f t="shared" si="213"/>
        <v>89.79</v>
      </c>
      <c r="Q3441" s="12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48" hidden="1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12"/>
        <v>105</v>
      </c>
      <c r="P3442" s="10">
        <f t="shared" si="213"/>
        <v>64.16</v>
      </c>
      <c r="Q3442" s="12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48" hidden="1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12"/>
        <v>103</v>
      </c>
      <c r="P3443" s="10">
        <f t="shared" si="213"/>
        <v>59.65</v>
      </c>
      <c r="Q3443" s="12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48" hidden="1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12"/>
        <v>100</v>
      </c>
      <c r="P3444" s="10">
        <f t="shared" si="213"/>
        <v>31.25</v>
      </c>
      <c r="Q3444" s="12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48" hidden="1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12"/>
        <v>186</v>
      </c>
      <c r="P3445" s="10">
        <f t="shared" si="213"/>
        <v>41.22</v>
      </c>
      <c r="Q3445" s="12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48" hidden="1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12"/>
        <v>289</v>
      </c>
      <c r="P3446" s="10">
        <f t="shared" si="213"/>
        <v>43.35</v>
      </c>
      <c r="Q3446" s="12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8" hidden="1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12"/>
        <v>100</v>
      </c>
      <c r="P3447" s="10">
        <f t="shared" si="213"/>
        <v>64.52</v>
      </c>
      <c r="Q3447" s="12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48" hidden="1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12"/>
        <v>108</v>
      </c>
      <c r="P3448" s="10">
        <f t="shared" si="213"/>
        <v>43.28</v>
      </c>
      <c r="Q3448" s="12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32" hidden="1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12"/>
        <v>108</v>
      </c>
      <c r="P3449" s="10">
        <f t="shared" si="213"/>
        <v>77</v>
      </c>
      <c r="Q3449" s="12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8" hidden="1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12"/>
        <v>110</v>
      </c>
      <c r="P3450" s="10">
        <f t="shared" si="213"/>
        <v>51.22</v>
      </c>
      <c r="Q3450" s="12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8" hidden="1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12"/>
        <v>171</v>
      </c>
      <c r="P3451" s="10">
        <f t="shared" si="213"/>
        <v>68.25</v>
      </c>
      <c r="Q3451" s="12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48" hidden="1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12"/>
        <v>152</v>
      </c>
      <c r="P3452" s="10">
        <f t="shared" si="213"/>
        <v>19.489999999999998</v>
      </c>
      <c r="Q3452" s="12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48" hidden="1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12"/>
        <v>101</v>
      </c>
      <c r="P3453" s="10">
        <f t="shared" si="213"/>
        <v>41.13</v>
      </c>
      <c r="Q3453" s="12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48" hidden="1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12"/>
        <v>153</v>
      </c>
      <c r="P3454" s="10">
        <f t="shared" si="213"/>
        <v>41.41</v>
      </c>
      <c r="Q3454" s="12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8" hidden="1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12"/>
        <v>128</v>
      </c>
      <c r="P3455" s="10">
        <f t="shared" si="213"/>
        <v>27.5</v>
      </c>
      <c r="Q3455" s="12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48" hidden="1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12"/>
        <v>101</v>
      </c>
      <c r="P3456" s="10">
        <f t="shared" si="213"/>
        <v>33.57</v>
      </c>
      <c r="Q3456" s="12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48" hidden="1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12"/>
        <v>101</v>
      </c>
      <c r="P3457" s="10">
        <f t="shared" si="213"/>
        <v>145.87</v>
      </c>
      <c r="Q3457" s="12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48" hidden="1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ref="O3458:O3521" si="216">ROUND(E3458/D3458*100,0)</f>
        <v>191</v>
      </c>
      <c r="P3458" s="10">
        <f t="shared" si="213"/>
        <v>358.69</v>
      </c>
      <c r="Q3458" s="12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32" hidden="1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si="216"/>
        <v>140</v>
      </c>
      <c r="P3459" s="10">
        <f t="shared" ref="P3459:P3522" si="217">IFERROR(ROUND(E3459/L3459,2),0)</f>
        <v>50.98</v>
      </c>
      <c r="Q3459" s="12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16"/>
        <v>124</v>
      </c>
      <c r="P3460" s="10">
        <f t="shared" si="217"/>
        <v>45.04</v>
      </c>
      <c r="Q3460" s="12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48" hidden="1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16"/>
        <v>126</v>
      </c>
      <c r="P3461" s="10">
        <f t="shared" si="217"/>
        <v>17.53</v>
      </c>
      <c r="Q3461" s="12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8" hidden="1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16"/>
        <v>190</v>
      </c>
      <c r="P3462" s="10">
        <f t="shared" si="217"/>
        <v>50</v>
      </c>
      <c r="Q3462" s="12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48" hidden="1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16"/>
        <v>139</v>
      </c>
      <c r="P3463" s="10">
        <f t="shared" si="217"/>
        <v>57.92</v>
      </c>
      <c r="Q3463" s="12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8" hidden="1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16"/>
        <v>202</v>
      </c>
      <c r="P3464" s="10">
        <f t="shared" si="217"/>
        <v>29.71</v>
      </c>
      <c r="Q3464" s="12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8" hidden="1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16"/>
        <v>103</v>
      </c>
      <c r="P3465" s="10">
        <f t="shared" si="217"/>
        <v>90.68</v>
      </c>
      <c r="Q3465" s="12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48" hidden="1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16"/>
        <v>102</v>
      </c>
      <c r="P3466" s="10">
        <f t="shared" si="217"/>
        <v>55.01</v>
      </c>
      <c r="Q3466" s="12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8" hidden="1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16"/>
        <v>103</v>
      </c>
      <c r="P3467" s="10">
        <f t="shared" si="217"/>
        <v>57.22</v>
      </c>
      <c r="Q3467" s="12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32" hidden="1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16"/>
        <v>127</v>
      </c>
      <c r="P3468" s="10">
        <f t="shared" si="217"/>
        <v>72.95</v>
      </c>
      <c r="Q3468" s="12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t="16" hidden="1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16"/>
        <v>101</v>
      </c>
      <c r="P3469" s="10">
        <f t="shared" si="217"/>
        <v>64.47</v>
      </c>
      <c r="Q3469" s="12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8" hidden="1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16"/>
        <v>122</v>
      </c>
      <c r="P3470" s="10">
        <f t="shared" si="217"/>
        <v>716.35</v>
      </c>
      <c r="Q3470" s="12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48" hidden="1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16"/>
        <v>113</v>
      </c>
      <c r="P3471" s="10">
        <f t="shared" si="217"/>
        <v>50.4</v>
      </c>
      <c r="Q3471" s="12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32" hidden="1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16"/>
        <v>150</v>
      </c>
      <c r="P3472" s="10">
        <f t="shared" si="217"/>
        <v>41.67</v>
      </c>
      <c r="Q3472" s="12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48" hidden="1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16"/>
        <v>215</v>
      </c>
      <c r="P3473" s="10">
        <f t="shared" si="217"/>
        <v>35.770000000000003</v>
      </c>
      <c r="Q3473" s="12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48" hidden="1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16"/>
        <v>102</v>
      </c>
      <c r="P3474" s="10">
        <f t="shared" si="217"/>
        <v>88.74</v>
      </c>
      <c r="Q3474" s="12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48" hidden="1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16"/>
        <v>100</v>
      </c>
      <c r="P3475" s="10">
        <f t="shared" si="217"/>
        <v>148.47999999999999</v>
      </c>
      <c r="Q3475" s="12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48" hidden="1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16"/>
        <v>101</v>
      </c>
      <c r="P3476" s="10">
        <f t="shared" si="217"/>
        <v>51.79</v>
      </c>
      <c r="Q3476" s="12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8" hidden="1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16"/>
        <v>113</v>
      </c>
      <c r="P3477" s="10">
        <f t="shared" si="217"/>
        <v>20</v>
      </c>
      <c r="Q3477" s="12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48" hidden="1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16"/>
        <v>104</v>
      </c>
      <c r="P3478" s="10">
        <f t="shared" si="217"/>
        <v>52</v>
      </c>
      <c r="Q3478" s="12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8" hidden="1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16"/>
        <v>115</v>
      </c>
      <c r="P3479" s="10">
        <f t="shared" si="217"/>
        <v>53.23</v>
      </c>
      <c r="Q3479" s="12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8" hidden="1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16"/>
        <v>113</v>
      </c>
      <c r="P3480" s="10">
        <f t="shared" si="217"/>
        <v>39.6</v>
      </c>
      <c r="Q3480" s="12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8" hidden="1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16"/>
        <v>128</v>
      </c>
      <c r="P3481" s="10">
        <f t="shared" si="217"/>
        <v>34.25</v>
      </c>
      <c r="Q3481" s="12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8" hidden="1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16"/>
        <v>143</v>
      </c>
      <c r="P3482" s="10">
        <f t="shared" si="217"/>
        <v>164.62</v>
      </c>
      <c r="Q3482" s="12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48" hidden="1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16"/>
        <v>119</v>
      </c>
      <c r="P3483" s="10">
        <f t="shared" si="217"/>
        <v>125.05</v>
      </c>
      <c r="Q3483" s="12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8" hidden="1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16"/>
        <v>138</v>
      </c>
      <c r="P3484" s="10">
        <f t="shared" si="217"/>
        <v>51.88</v>
      </c>
      <c r="Q3484" s="12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8" hidden="1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16"/>
        <v>160</v>
      </c>
      <c r="P3485" s="10">
        <f t="shared" si="217"/>
        <v>40.29</v>
      </c>
      <c r="Q3485" s="12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48" hidden="1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16"/>
        <v>114</v>
      </c>
      <c r="P3486" s="10">
        <f t="shared" si="217"/>
        <v>64.91</v>
      </c>
      <c r="Q3486" s="12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48" hidden="1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16"/>
        <v>101</v>
      </c>
      <c r="P3487" s="10">
        <f t="shared" si="217"/>
        <v>55.33</v>
      </c>
      <c r="Q3487" s="12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8" hidden="1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16"/>
        <v>155</v>
      </c>
      <c r="P3488" s="10">
        <f t="shared" si="217"/>
        <v>83.14</v>
      </c>
      <c r="Q3488" s="12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48" hidden="1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16"/>
        <v>128</v>
      </c>
      <c r="P3489" s="10">
        <f t="shared" si="217"/>
        <v>38.71</v>
      </c>
      <c r="Q3489" s="12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48" hidden="1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16"/>
        <v>121</v>
      </c>
      <c r="P3490" s="10">
        <f t="shared" si="217"/>
        <v>125.38</v>
      </c>
      <c r="Q3490" s="12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48" hidden="1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16"/>
        <v>113</v>
      </c>
      <c r="P3491" s="10">
        <f t="shared" si="217"/>
        <v>78.260000000000005</v>
      </c>
      <c r="Q3491" s="12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48" hidden="1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16"/>
        <v>128</v>
      </c>
      <c r="P3492" s="10">
        <f t="shared" si="217"/>
        <v>47.22</v>
      </c>
      <c r="Q3492" s="12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48" hidden="1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16"/>
        <v>158</v>
      </c>
      <c r="P3493" s="10">
        <f t="shared" si="217"/>
        <v>79.099999999999994</v>
      </c>
      <c r="Q3493" s="12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8" hidden="1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16"/>
        <v>105</v>
      </c>
      <c r="P3494" s="10">
        <f t="shared" si="217"/>
        <v>114.29</v>
      </c>
      <c r="Q3494" s="12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48" hidden="1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16"/>
        <v>100</v>
      </c>
      <c r="P3495" s="10">
        <f t="shared" si="217"/>
        <v>51.72</v>
      </c>
      <c r="Q3495" s="12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48" hidden="1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16"/>
        <v>100</v>
      </c>
      <c r="P3496" s="10">
        <f t="shared" si="217"/>
        <v>30.77</v>
      </c>
      <c r="Q3496" s="12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48" hidden="1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16"/>
        <v>107</v>
      </c>
      <c r="P3497" s="10">
        <f t="shared" si="217"/>
        <v>74.209999999999994</v>
      </c>
      <c r="Q3497" s="12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48" hidden="1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16"/>
        <v>124</v>
      </c>
      <c r="P3498" s="10">
        <f t="shared" si="217"/>
        <v>47.85</v>
      </c>
      <c r="Q3498" s="12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48" hidden="1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16"/>
        <v>109</v>
      </c>
      <c r="P3499" s="10">
        <f t="shared" si="217"/>
        <v>34.409999999999997</v>
      </c>
      <c r="Q3499" s="12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48" hidden="1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16"/>
        <v>102</v>
      </c>
      <c r="P3500" s="10">
        <f t="shared" si="217"/>
        <v>40.24</v>
      </c>
      <c r="Q3500" s="12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48" hidden="1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16"/>
        <v>106</v>
      </c>
      <c r="P3501" s="10">
        <f t="shared" si="217"/>
        <v>60.29</v>
      </c>
      <c r="Q3501" s="12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48" hidden="1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16"/>
        <v>106</v>
      </c>
      <c r="P3502" s="10">
        <f t="shared" si="217"/>
        <v>25.31</v>
      </c>
      <c r="Q3502" s="12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8" hidden="1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16"/>
        <v>101</v>
      </c>
      <c r="P3503" s="10">
        <f t="shared" si="217"/>
        <v>35.950000000000003</v>
      </c>
      <c r="Q3503" s="12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48" hidden="1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16"/>
        <v>105</v>
      </c>
      <c r="P3504" s="10">
        <f t="shared" si="217"/>
        <v>136</v>
      </c>
      <c r="Q3504" s="12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8" hidden="1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16"/>
        <v>108</v>
      </c>
      <c r="P3505" s="10">
        <f t="shared" si="217"/>
        <v>70.760000000000005</v>
      </c>
      <c r="Q3505" s="12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48" hidden="1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16"/>
        <v>100</v>
      </c>
      <c r="P3506" s="10">
        <f t="shared" si="217"/>
        <v>125</v>
      </c>
      <c r="Q3506" s="12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96" hidden="1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16"/>
        <v>104</v>
      </c>
      <c r="P3507" s="10">
        <f t="shared" si="217"/>
        <v>66.510000000000005</v>
      </c>
      <c r="Q3507" s="12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48" hidden="1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16"/>
        <v>102</v>
      </c>
      <c r="P3508" s="10">
        <f t="shared" si="217"/>
        <v>105</v>
      </c>
      <c r="Q3508" s="12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32" hidden="1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16"/>
        <v>104</v>
      </c>
      <c r="P3509" s="10">
        <f t="shared" si="217"/>
        <v>145</v>
      </c>
      <c r="Q3509" s="12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48" hidden="1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16"/>
        <v>180</v>
      </c>
      <c r="P3510" s="10">
        <f t="shared" si="217"/>
        <v>12</v>
      </c>
      <c r="Q3510" s="12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48" hidden="1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16"/>
        <v>106</v>
      </c>
      <c r="P3511" s="10">
        <f t="shared" si="217"/>
        <v>96.67</v>
      </c>
      <c r="Q3511" s="12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48" hidden="1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16"/>
        <v>101</v>
      </c>
      <c r="P3512" s="10">
        <f t="shared" si="217"/>
        <v>60.33</v>
      </c>
      <c r="Q3512" s="12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8" hidden="1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16"/>
        <v>101</v>
      </c>
      <c r="P3513" s="10">
        <f t="shared" si="217"/>
        <v>79.89</v>
      </c>
      <c r="Q3513" s="12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48" hidden="1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16"/>
        <v>100</v>
      </c>
      <c r="P3514" s="10">
        <f t="shared" si="217"/>
        <v>58.82</v>
      </c>
      <c r="Q3514" s="12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48" hidden="1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16"/>
        <v>118</v>
      </c>
      <c r="P3515" s="10">
        <f t="shared" si="217"/>
        <v>75.34</v>
      </c>
      <c r="Q3515" s="12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8" hidden="1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16"/>
        <v>110</v>
      </c>
      <c r="P3516" s="10">
        <f t="shared" si="217"/>
        <v>55</v>
      </c>
      <c r="Q3516" s="12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8" hidden="1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16"/>
        <v>103</v>
      </c>
      <c r="P3517" s="10">
        <f t="shared" si="217"/>
        <v>66.959999999999994</v>
      </c>
      <c r="Q3517" s="12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48" hidden="1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16"/>
        <v>100</v>
      </c>
      <c r="P3518" s="10">
        <f t="shared" si="217"/>
        <v>227.27</v>
      </c>
      <c r="Q3518" s="12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8" hidden="1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16"/>
        <v>100</v>
      </c>
      <c r="P3519" s="10">
        <f t="shared" si="217"/>
        <v>307.69</v>
      </c>
      <c r="Q3519" s="12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48" hidden="1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16"/>
        <v>110</v>
      </c>
      <c r="P3520" s="10">
        <f t="shared" si="217"/>
        <v>50.02</v>
      </c>
      <c r="Q3520" s="12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8" hidden="1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16"/>
        <v>101</v>
      </c>
      <c r="P3521" s="10">
        <f t="shared" si="217"/>
        <v>72.39</v>
      </c>
      <c r="Q3521" s="12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32" hidden="1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ref="O3522:O3585" si="220">ROUND(E3522/D3522*100,0)</f>
        <v>101</v>
      </c>
      <c r="P3522" s="10">
        <f t="shared" si="217"/>
        <v>95.95</v>
      </c>
      <c r="Q3522" s="12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48" hidden="1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si="220"/>
        <v>169</v>
      </c>
      <c r="P3523" s="10">
        <f t="shared" ref="P3523:P3586" si="221">IFERROR(ROUND(E3523/L3523,2),0)</f>
        <v>45.62</v>
      </c>
      <c r="Q3523" s="12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20"/>
        <v>100</v>
      </c>
      <c r="P3524" s="10">
        <f t="shared" si="221"/>
        <v>41.03</v>
      </c>
      <c r="Q3524" s="12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8" hidden="1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20"/>
        <v>114</v>
      </c>
      <c r="P3525" s="10">
        <f t="shared" si="221"/>
        <v>56.83</v>
      </c>
      <c r="Q3525" s="12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48" hidden="1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20"/>
        <v>102</v>
      </c>
      <c r="P3526" s="10">
        <f t="shared" si="221"/>
        <v>137.24</v>
      </c>
      <c r="Q3526" s="12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8" hidden="1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20"/>
        <v>106</v>
      </c>
      <c r="P3527" s="10">
        <f t="shared" si="221"/>
        <v>75.709999999999994</v>
      </c>
      <c r="Q3527" s="12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48" hidden="1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20"/>
        <v>102</v>
      </c>
      <c r="P3528" s="10">
        <f t="shared" si="221"/>
        <v>99</v>
      </c>
      <c r="Q3528" s="12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48" hidden="1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20"/>
        <v>117</v>
      </c>
      <c r="P3529" s="10">
        <f t="shared" si="221"/>
        <v>81.569999999999993</v>
      </c>
      <c r="Q3529" s="12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8" hidden="1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20"/>
        <v>101</v>
      </c>
      <c r="P3530" s="10">
        <f t="shared" si="221"/>
        <v>45.11</v>
      </c>
      <c r="Q3530" s="12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48" hidden="1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20"/>
        <v>132</v>
      </c>
      <c r="P3531" s="10">
        <f t="shared" si="221"/>
        <v>36.67</v>
      </c>
      <c r="Q3531" s="12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48" hidden="1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20"/>
        <v>100</v>
      </c>
      <c r="P3532" s="10">
        <f t="shared" si="221"/>
        <v>125</v>
      </c>
      <c r="Q3532" s="12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t="16" hidden="1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20"/>
        <v>128</v>
      </c>
      <c r="P3533" s="10">
        <f t="shared" si="221"/>
        <v>49.23</v>
      </c>
      <c r="Q3533" s="12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48" hidden="1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20"/>
        <v>119</v>
      </c>
      <c r="P3534" s="10">
        <f t="shared" si="221"/>
        <v>42.3</v>
      </c>
      <c r="Q3534" s="12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48" hidden="1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20"/>
        <v>126</v>
      </c>
      <c r="P3535" s="10">
        <f t="shared" si="221"/>
        <v>78.88</v>
      </c>
      <c r="Q3535" s="12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32" hidden="1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20"/>
        <v>156</v>
      </c>
      <c r="P3536" s="10">
        <f t="shared" si="221"/>
        <v>38.28</v>
      </c>
      <c r="Q3536" s="12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8" hidden="1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20"/>
        <v>103</v>
      </c>
      <c r="P3537" s="10">
        <f t="shared" si="221"/>
        <v>44.85</v>
      </c>
      <c r="Q3537" s="12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48" hidden="1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20"/>
        <v>153</v>
      </c>
      <c r="P3538" s="10">
        <f t="shared" si="221"/>
        <v>13.53</v>
      </c>
      <c r="Q3538" s="12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48" hidden="1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20"/>
        <v>180</v>
      </c>
      <c r="P3539" s="10">
        <f t="shared" si="221"/>
        <v>43.5</v>
      </c>
      <c r="Q3539" s="12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48" hidden="1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20"/>
        <v>128</v>
      </c>
      <c r="P3540" s="10">
        <f t="shared" si="221"/>
        <v>30.95</v>
      </c>
      <c r="Q3540" s="12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48" hidden="1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20"/>
        <v>120</v>
      </c>
      <c r="P3541" s="10">
        <f t="shared" si="221"/>
        <v>55.23</v>
      </c>
      <c r="Q3541" s="12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48" hidden="1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20"/>
        <v>123</v>
      </c>
      <c r="P3542" s="10">
        <f t="shared" si="221"/>
        <v>46.13</v>
      </c>
      <c r="Q3542" s="12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48" hidden="1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20"/>
        <v>105</v>
      </c>
      <c r="P3543" s="10">
        <f t="shared" si="221"/>
        <v>39.380000000000003</v>
      </c>
      <c r="Q3543" s="12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48" hidden="1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20"/>
        <v>102</v>
      </c>
      <c r="P3544" s="10">
        <f t="shared" si="221"/>
        <v>66.150000000000006</v>
      </c>
      <c r="Q3544" s="12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8" hidden="1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20"/>
        <v>105</v>
      </c>
      <c r="P3545" s="10">
        <f t="shared" si="221"/>
        <v>54.14</v>
      </c>
      <c r="Q3545" s="12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32" hidden="1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20"/>
        <v>100</v>
      </c>
      <c r="P3546" s="10">
        <f t="shared" si="221"/>
        <v>104.17</v>
      </c>
      <c r="Q3546" s="12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48" hidden="1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20"/>
        <v>100</v>
      </c>
      <c r="P3547" s="10">
        <f t="shared" si="221"/>
        <v>31.38</v>
      </c>
      <c r="Q3547" s="12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48" hidden="1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20"/>
        <v>102</v>
      </c>
      <c r="P3548" s="10">
        <f t="shared" si="221"/>
        <v>59.21</v>
      </c>
      <c r="Q3548" s="12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8" hidden="1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20"/>
        <v>114</v>
      </c>
      <c r="P3549" s="10">
        <f t="shared" si="221"/>
        <v>119.18</v>
      </c>
      <c r="Q3549" s="12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8" hidden="1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20"/>
        <v>102</v>
      </c>
      <c r="P3550" s="10">
        <f t="shared" si="221"/>
        <v>164.62</v>
      </c>
      <c r="Q3550" s="12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48" hidden="1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20"/>
        <v>102</v>
      </c>
      <c r="P3551" s="10">
        <f t="shared" si="221"/>
        <v>24.29</v>
      </c>
      <c r="Q3551" s="12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48" hidden="1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20"/>
        <v>105</v>
      </c>
      <c r="P3552" s="10">
        <f t="shared" si="221"/>
        <v>40.94</v>
      </c>
      <c r="Q3552" s="12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48" hidden="1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20"/>
        <v>102</v>
      </c>
      <c r="P3553" s="10">
        <f t="shared" si="221"/>
        <v>61.1</v>
      </c>
      <c r="Q3553" s="12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48" hidden="1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20"/>
        <v>100</v>
      </c>
      <c r="P3554" s="10">
        <f t="shared" si="221"/>
        <v>38.65</v>
      </c>
      <c r="Q3554" s="12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48" hidden="1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20"/>
        <v>106</v>
      </c>
      <c r="P3555" s="10">
        <f t="shared" si="221"/>
        <v>56.2</v>
      </c>
      <c r="Q3555" s="12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8" hidden="1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20"/>
        <v>113</v>
      </c>
      <c r="P3556" s="10">
        <f t="shared" si="221"/>
        <v>107</v>
      </c>
      <c r="Q3556" s="12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48" hidden="1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20"/>
        <v>100</v>
      </c>
      <c r="P3557" s="10">
        <f t="shared" si="221"/>
        <v>171.43</v>
      </c>
      <c r="Q3557" s="12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48" hidden="1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20"/>
        <v>100</v>
      </c>
      <c r="P3558" s="10">
        <f t="shared" si="221"/>
        <v>110.5</v>
      </c>
      <c r="Q3558" s="12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48" hidden="1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20"/>
        <v>100</v>
      </c>
      <c r="P3559" s="10">
        <f t="shared" si="221"/>
        <v>179.28</v>
      </c>
      <c r="Q3559" s="12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8" hidden="1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20"/>
        <v>144</v>
      </c>
      <c r="P3560" s="10">
        <f t="shared" si="221"/>
        <v>22.91</v>
      </c>
      <c r="Q3560" s="12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48" hidden="1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20"/>
        <v>104</v>
      </c>
      <c r="P3561" s="10">
        <f t="shared" si="221"/>
        <v>43.13</v>
      </c>
      <c r="Q3561" s="12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48" hidden="1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20"/>
        <v>108</v>
      </c>
      <c r="P3562" s="10">
        <f t="shared" si="221"/>
        <v>46.89</v>
      </c>
      <c r="Q3562" s="12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12" hidden="1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20"/>
        <v>102</v>
      </c>
      <c r="P3563" s="10">
        <f t="shared" si="221"/>
        <v>47.41</v>
      </c>
      <c r="Q3563" s="12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48" hidden="1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20"/>
        <v>149</v>
      </c>
      <c r="P3564" s="10">
        <f t="shared" si="221"/>
        <v>15.13</v>
      </c>
      <c r="Q3564" s="12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48" hidden="1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20"/>
        <v>105</v>
      </c>
      <c r="P3565" s="10">
        <f t="shared" si="221"/>
        <v>21.1</v>
      </c>
      <c r="Q3565" s="12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32" hidden="1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20"/>
        <v>101</v>
      </c>
      <c r="P3566" s="10">
        <f t="shared" si="221"/>
        <v>59.12</v>
      </c>
      <c r="Q3566" s="12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48" hidden="1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20"/>
        <v>131</v>
      </c>
      <c r="P3567" s="10">
        <f t="shared" si="221"/>
        <v>97.92</v>
      </c>
      <c r="Q3567" s="12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48" hidden="1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20"/>
        <v>105</v>
      </c>
      <c r="P3568" s="10">
        <f t="shared" si="221"/>
        <v>55.13</v>
      </c>
      <c r="Q3568" s="12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48" hidden="1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20"/>
        <v>109</v>
      </c>
      <c r="P3569" s="10">
        <f t="shared" si="221"/>
        <v>26.54</v>
      </c>
      <c r="Q3569" s="12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8" hidden="1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20"/>
        <v>111</v>
      </c>
      <c r="P3570" s="10">
        <f t="shared" si="221"/>
        <v>58.42</v>
      </c>
      <c r="Q3570" s="12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8" hidden="1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20"/>
        <v>100</v>
      </c>
      <c r="P3571" s="10">
        <f t="shared" si="221"/>
        <v>122.54</v>
      </c>
      <c r="Q3571" s="12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8" hidden="1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20"/>
        <v>114</v>
      </c>
      <c r="P3572" s="10">
        <f t="shared" si="221"/>
        <v>87.96</v>
      </c>
      <c r="Q3572" s="12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8" hidden="1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20"/>
        <v>122</v>
      </c>
      <c r="P3573" s="10">
        <f t="shared" si="221"/>
        <v>73.239999999999995</v>
      </c>
      <c r="Q3573" s="12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32" hidden="1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20"/>
        <v>100</v>
      </c>
      <c r="P3574" s="10">
        <f t="shared" si="221"/>
        <v>55.56</v>
      </c>
      <c r="Q3574" s="12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32" hidden="1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20"/>
        <v>103</v>
      </c>
      <c r="P3575" s="10">
        <f t="shared" si="221"/>
        <v>39.54</v>
      </c>
      <c r="Q3575" s="12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48" hidden="1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20"/>
        <v>106</v>
      </c>
      <c r="P3576" s="10">
        <f t="shared" si="221"/>
        <v>136.78</v>
      </c>
      <c r="Q3576" s="12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48" hidden="1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20"/>
        <v>101</v>
      </c>
      <c r="P3577" s="10">
        <f t="shared" si="221"/>
        <v>99.34</v>
      </c>
      <c r="Q3577" s="12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8" hidden="1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20"/>
        <v>100</v>
      </c>
      <c r="P3578" s="10">
        <f t="shared" si="221"/>
        <v>20</v>
      </c>
      <c r="Q3578" s="12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8" hidden="1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20"/>
        <v>130</v>
      </c>
      <c r="P3579" s="10">
        <f t="shared" si="221"/>
        <v>28.89</v>
      </c>
      <c r="Q3579" s="12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8" hidden="1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20"/>
        <v>100</v>
      </c>
      <c r="P3580" s="10">
        <f t="shared" si="221"/>
        <v>40.549999999999997</v>
      </c>
      <c r="Q3580" s="12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48" hidden="1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20"/>
        <v>100</v>
      </c>
      <c r="P3581" s="10">
        <f t="shared" si="221"/>
        <v>35.71</v>
      </c>
      <c r="Q3581" s="12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8" hidden="1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20"/>
        <v>114</v>
      </c>
      <c r="P3582" s="10">
        <f t="shared" si="221"/>
        <v>37.96</v>
      </c>
      <c r="Q3582" s="12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48" hidden="1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20"/>
        <v>100</v>
      </c>
      <c r="P3583" s="10">
        <f t="shared" si="221"/>
        <v>33.33</v>
      </c>
      <c r="Q3583" s="12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8" hidden="1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20"/>
        <v>287</v>
      </c>
      <c r="P3584" s="10">
        <f t="shared" si="221"/>
        <v>58.57</v>
      </c>
      <c r="Q3584" s="12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48" hidden="1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20"/>
        <v>109</v>
      </c>
      <c r="P3585" s="10">
        <f t="shared" si="221"/>
        <v>135.63</v>
      </c>
      <c r="Q3585" s="12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96" hidden="1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ref="O3586:O3649" si="224">ROUND(E3586/D3586*100,0)</f>
        <v>116</v>
      </c>
      <c r="P3586" s="10">
        <f t="shared" si="221"/>
        <v>30.94</v>
      </c>
      <c r="Q3586" s="12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8" hidden="1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si="224"/>
        <v>119</v>
      </c>
      <c r="P3587" s="10">
        <f t="shared" ref="P3587:P3650" si="225">IFERROR(ROUND(E3587/L3587,2),0)</f>
        <v>176.09</v>
      </c>
      <c r="Q3587" s="12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24"/>
        <v>109</v>
      </c>
      <c r="P3588" s="10">
        <f t="shared" si="225"/>
        <v>151.97999999999999</v>
      </c>
      <c r="Q3588" s="12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8" hidden="1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24"/>
        <v>127</v>
      </c>
      <c r="P3589" s="10">
        <f t="shared" si="225"/>
        <v>22.61</v>
      </c>
      <c r="Q3589" s="12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8" hidden="1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24"/>
        <v>101</v>
      </c>
      <c r="P3590" s="10">
        <f t="shared" si="225"/>
        <v>18.27</v>
      </c>
      <c r="Q3590" s="12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8" hidden="1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24"/>
        <v>128</v>
      </c>
      <c r="P3591" s="10">
        <f t="shared" si="225"/>
        <v>82.26</v>
      </c>
      <c r="Q3591" s="12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48" hidden="1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24"/>
        <v>100</v>
      </c>
      <c r="P3592" s="10">
        <f t="shared" si="225"/>
        <v>68.53</v>
      </c>
      <c r="Q3592" s="12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48" hidden="1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24"/>
        <v>175</v>
      </c>
      <c r="P3593" s="10">
        <f t="shared" si="225"/>
        <v>68.06</v>
      </c>
      <c r="Q3593" s="12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8" hidden="1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24"/>
        <v>127</v>
      </c>
      <c r="P3594" s="10">
        <f t="shared" si="225"/>
        <v>72.709999999999994</v>
      </c>
      <c r="Q3594" s="12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8" hidden="1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24"/>
        <v>111</v>
      </c>
      <c r="P3595" s="10">
        <f t="shared" si="225"/>
        <v>77.19</v>
      </c>
      <c r="Q3595" s="12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48" hidden="1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24"/>
        <v>126</v>
      </c>
      <c r="P3596" s="10">
        <f t="shared" si="225"/>
        <v>55.97</v>
      </c>
      <c r="Q3596" s="12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32" hidden="1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24"/>
        <v>119</v>
      </c>
      <c r="P3597" s="10">
        <f t="shared" si="225"/>
        <v>49.69</v>
      </c>
      <c r="Q3597" s="12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8" hidden="1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24"/>
        <v>108</v>
      </c>
      <c r="P3598" s="10">
        <f t="shared" si="225"/>
        <v>79</v>
      </c>
      <c r="Q3598" s="12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32" hidden="1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24"/>
        <v>103</v>
      </c>
      <c r="P3599" s="10">
        <f t="shared" si="225"/>
        <v>77.73</v>
      </c>
      <c r="Q3599" s="12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8" hidden="1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24"/>
        <v>110</v>
      </c>
      <c r="P3600" s="10">
        <f t="shared" si="225"/>
        <v>40.78</v>
      </c>
      <c r="Q3600" s="12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8" hidden="1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24"/>
        <v>202</v>
      </c>
      <c r="P3601" s="10">
        <f t="shared" si="225"/>
        <v>59.41</v>
      </c>
      <c r="Q3601" s="12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32" hidden="1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24"/>
        <v>130</v>
      </c>
      <c r="P3602" s="10">
        <f t="shared" si="225"/>
        <v>3.25</v>
      </c>
      <c r="Q3602" s="12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8" hidden="1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24"/>
        <v>104</v>
      </c>
      <c r="P3603" s="10">
        <f t="shared" si="225"/>
        <v>39.380000000000003</v>
      </c>
      <c r="Q3603" s="12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48" hidden="1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24"/>
        <v>100</v>
      </c>
      <c r="P3604" s="10">
        <f t="shared" si="225"/>
        <v>81.67</v>
      </c>
      <c r="Q3604" s="12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48" hidden="1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24"/>
        <v>171</v>
      </c>
      <c r="P3605" s="10">
        <f t="shared" si="225"/>
        <v>44.91</v>
      </c>
      <c r="Q3605" s="12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48" hidden="1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24"/>
        <v>113</v>
      </c>
      <c r="P3606" s="10">
        <f t="shared" si="225"/>
        <v>49.06</v>
      </c>
      <c r="Q3606" s="12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48" hidden="1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24"/>
        <v>184</v>
      </c>
      <c r="P3607" s="10">
        <f t="shared" si="225"/>
        <v>30.67</v>
      </c>
      <c r="Q3607" s="12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48" hidden="1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24"/>
        <v>130</v>
      </c>
      <c r="P3608" s="10">
        <f t="shared" si="225"/>
        <v>61.06</v>
      </c>
      <c r="Q3608" s="12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32" hidden="1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24"/>
        <v>105</v>
      </c>
      <c r="P3609" s="10">
        <f t="shared" si="225"/>
        <v>29</v>
      </c>
      <c r="Q3609" s="12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48" hidden="1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24"/>
        <v>100</v>
      </c>
      <c r="P3610" s="10">
        <f t="shared" si="225"/>
        <v>29.63</v>
      </c>
      <c r="Q3610" s="12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48" hidden="1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24"/>
        <v>153</v>
      </c>
      <c r="P3611" s="10">
        <f t="shared" si="225"/>
        <v>143.1</v>
      </c>
      <c r="Q3611" s="12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8" hidden="1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24"/>
        <v>162</v>
      </c>
      <c r="P3612" s="10">
        <f t="shared" si="225"/>
        <v>52.35</v>
      </c>
      <c r="Q3612" s="12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48" hidden="1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24"/>
        <v>136</v>
      </c>
      <c r="P3613" s="10">
        <f t="shared" si="225"/>
        <v>66.67</v>
      </c>
      <c r="Q3613" s="12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8" hidden="1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24"/>
        <v>144</v>
      </c>
      <c r="P3614" s="10">
        <f t="shared" si="225"/>
        <v>126.67</v>
      </c>
      <c r="Q3614" s="12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32" hidden="1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24"/>
        <v>100</v>
      </c>
      <c r="P3615" s="10">
        <f t="shared" si="225"/>
        <v>62.5</v>
      </c>
      <c r="Q3615" s="12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8" hidden="1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24"/>
        <v>101</v>
      </c>
      <c r="P3616" s="10">
        <f t="shared" si="225"/>
        <v>35.49</v>
      </c>
      <c r="Q3616" s="12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48" hidden="1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24"/>
        <v>107</v>
      </c>
      <c r="P3617" s="10">
        <f t="shared" si="225"/>
        <v>37.08</v>
      </c>
      <c r="Q3617" s="12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48" hidden="1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24"/>
        <v>125</v>
      </c>
      <c r="P3618" s="10">
        <f t="shared" si="225"/>
        <v>69.33</v>
      </c>
      <c r="Q3618" s="12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48" hidden="1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24"/>
        <v>119</v>
      </c>
      <c r="P3619" s="10">
        <f t="shared" si="225"/>
        <v>17.25</v>
      </c>
      <c r="Q3619" s="12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48" hidden="1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24"/>
        <v>101</v>
      </c>
      <c r="P3620" s="10">
        <f t="shared" si="225"/>
        <v>36.07</v>
      </c>
      <c r="Q3620" s="12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48" hidden="1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24"/>
        <v>113</v>
      </c>
      <c r="P3621" s="10">
        <f t="shared" si="225"/>
        <v>66.47</v>
      </c>
      <c r="Q3621" s="12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48" hidden="1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24"/>
        <v>105</v>
      </c>
      <c r="P3622" s="10">
        <f t="shared" si="225"/>
        <v>56.07</v>
      </c>
      <c r="Q3622" s="12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48" hidden="1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24"/>
        <v>110</v>
      </c>
      <c r="P3623" s="10">
        <f t="shared" si="225"/>
        <v>47.03</v>
      </c>
      <c r="Q3623" s="12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32" hidden="1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24"/>
        <v>100</v>
      </c>
      <c r="P3624" s="10">
        <f t="shared" si="225"/>
        <v>47.67</v>
      </c>
      <c r="Q3624" s="12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32" hidden="1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24"/>
        <v>120</v>
      </c>
      <c r="P3625" s="10">
        <f t="shared" si="225"/>
        <v>88.24</v>
      </c>
      <c r="Q3625" s="12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80" hidden="1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24"/>
        <v>105</v>
      </c>
      <c r="P3626" s="10">
        <f t="shared" si="225"/>
        <v>80.72</v>
      </c>
      <c r="Q3626" s="12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48" hidden="1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24"/>
        <v>103</v>
      </c>
      <c r="P3627" s="10">
        <f t="shared" si="225"/>
        <v>39.49</v>
      </c>
      <c r="Q3627" s="12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48" hidden="1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24"/>
        <v>102</v>
      </c>
      <c r="P3628" s="10">
        <f t="shared" si="225"/>
        <v>84.85</v>
      </c>
      <c r="Q3628" s="12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48" hidden="1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24"/>
        <v>100</v>
      </c>
      <c r="P3629" s="10">
        <f t="shared" si="225"/>
        <v>68.97</v>
      </c>
      <c r="Q3629" s="12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48" hidden="1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24"/>
        <v>0</v>
      </c>
      <c r="P3630" s="10">
        <f t="shared" si="225"/>
        <v>0</v>
      </c>
      <c r="Q3630" s="12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48" hidden="1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24"/>
        <v>0</v>
      </c>
      <c r="P3631" s="10">
        <f t="shared" si="225"/>
        <v>1</v>
      </c>
      <c r="Q3631" s="12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24"/>
        <v>0</v>
      </c>
      <c r="P3632" s="10">
        <f t="shared" si="225"/>
        <v>1</v>
      </c>
      <c r="Q3632" s="12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48" hidden="1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24"/>
        <v>51</v>
      </c>
      <c r="P3633" s="10">
        <f t="shared" si="225"/>
        <v>147.88</v>
      </c>
      <c r="Q3633" s="12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24"/>
        <v>20</v>
      </c>
      <c r="P3634" s="10">
        <f t="shared" si="225"/>
        <v>100</v>
      </c>
      <c r="Q3634" s="12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8" hidden="1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24"/>
        <v>35</v>
      </c>
      <c r="P3635" s="10">
        <f t="shared" si="225"/>
        <v>56.84</v>
      </c>
      <c r="Q3635" s="12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48" hidden="1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24"/>
        <v>4</v>
      </c>
      <c r="P3636" s="10">
        <f t="shared" si="225"/>
        <v>176.94</v>
      </c>
      <c r="Q3636" s="12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32" hidden="1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24"/>
        <v>36</v>
      </c>
      <c r="P3637" s="10">
        <f t="shared" si="225"/>
        <v>127.6</v>
      </c>
      <c r="Q3637" s="12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8" hidden="1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24"/>
        <v>0</v>
      </c>
      <c r="P3638" s="10">
        <f t="shared" si="225"/>
        <v>0</v>
      </c>
      <c r="Q3638" s="12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64" hidden="1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24"/>
        <v>31</v>
      </c>
      <c r="P3639" s="10">
        <f t="shared" si="225"/>
        <v>66.14</v>
      </c>
      <c r="Q3639" s="12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32" hidden="1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24"/>
        <v>7</v>
      </c>
      <c r="P3640" s="10">
        <f t="shared" si="225"/>
        <v>108</v>
      </c>
      <c r="Q3640" s="12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48" hidden="1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24"/>
        <v>0</v>
      </c>
      <c r="P3641" s="10">
        <f t="shared" si="225"/>
        <v>1</v>
      </c>
      <c r="Q3641" s="12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80" hidden="1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24"/>
        <v>6</v>
      </c>
      <c r="P3642" s="10">
        <f t="shared" si="225"/>
        <v>18.329999999999998</v>
      </c>
      <c r="Q3642" s="12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48" hidden="1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24"/>
        <v>0</v>
      </c>
      <c r="P3643" s="10">
        <f t="shared" si="225"/>
        <v>0</v>
      </c>
      <c r="Q3643" s="12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64" hidden="1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24"/>
        <v>2</v>
      </c>
      <c r="P3644" s="10">
        <f t="shared" si="225"/>
        <v>7.5</v>
      </c>
      <c r="Q3644" s="12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8" hidden="1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24"/>
        <v>0</v>
      </c>
      <c r="P3645" s="10">
        <f t="shared" si="225"/>
        <v>0</v>
      </c>
      <c r="Q3645" s="12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8" hidden="1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24"/>
        <v>16</v>
      </c>
      <c r="P3646" s="10">
        <f t="shared" si="225"/>
        <v>68.42</v>
      </c>
      <c r="Q3646" s="12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48" hidden="1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24"/>
        <v>0</v>
      </c>
      <c r="P3647" s="10">
        <f t="shared" si="225"/>
        <v>1</v>
      </c>
      <c r="Q3647" s="12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8" hidden="1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24"/>
        <v>5</v>
      </c>
      <c r="P3648" s="10">
        <f t="shared" si="225"/>
        <v>60.13</v>
      </c>
      <c r="Q3648" s="12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24"/>
        <v>6</v>
      </c>
      <c r="P3649" s="10">
        <f t="shared" si="225"/>
        <v>15</v>
      </c>
      <c r="Q3649" s="12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32" hidden="1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ref="O3650:O3713" si="228">ROUND(E3650/D3650*100,0)</f>
        <v>100</v>
      </c>
      <c r="P3650" s="10">
        <f t="shared" si="225"/>
        <v>550.04</v>
      </c>
      <c r="Q3650" s="12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8" hidden="1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si="228"/>
        <v>104</v>
      </c>
      <c r="P3651" s="10">
        <f t="shared" ref="P3651:P3714" si="229">IFERROR(ROUND(E3651/L3651,2),0)</f>
        <v>97.5</v>
      </c>
      <c r="Q3651" s="12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28"/>
        <v>100</v>
      </c>
      <c r="P3652" s="10">
        <f t="shared" si="229"/>
        <v>29.41</v>
      </c>
      <c r="Q3652" s="12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32" hidden="1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28"/>
        <v>104</v>
      </c>
      <c r="P3653" s="10">
        <f t="shared" si="229"/>
        <v>57.78</v>
      </c>
      <c r="Q3653" s="12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48" hidden="1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28"/>
        <v>251</v>
      </c>
      <c r="P3654" s="10">
        <f t="shared" si="229"/>
        <v>44.24</v>
      </c>
      <c r="Q3654" s="12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48" hidden="1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28"/>
        <v>101</v>
      </c>
      <c r="P3655" s="10">
        <f t="shared" si="229"/>
        <v>60.91</v>
      </c>
      <c r="Q3655" s="12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48" hidden="1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28"/>
        <v>174</v>
      </c>
      <c r="P3656" s="10">
        <f t="shared" si="229"/>
        <v>68.84</v>
      </c>
      <c r="Q3656" s="12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48" hidden="1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28"/>
        <v>116</v>
      </c>
      <c r="P3657" s="10">
        <f t="shared" si="229"/>
        <v>73.58</v>
      </c>
      <c r="Q3657" s="12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48" hidden="1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28"/>
        <v>106</v>
      </c>
      <c r="P3658" s="10">
        <f t="shared" si="229"/>
        <v>115.02</v>
      </c>
      <c r="Q3658" s="12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48" hidden="1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28"/>
        <v>111</v>
      </c>
      <c r="P3659" s="10">
        <f t="shared" si="229"/>
        <v>110.75</v>
      </c>
      <c r="Q3659" s="12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32" hidden="1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28"/>
        <v>101</v>
      </c>
      <c r="P3660" s="10">
        <f t="shared" si="229"/>
        <v>75.5</v>
      </c>
      <c r="Q3660" s="12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8" hidden="1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28"/>
        <v>102</v>
      </c>
      <c r="P3661" s="10">
        <f t="shared" si="229"/>
        <v>235.46</v>
      </c>
      <c r="Q3661" s="12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48" hidden="1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28"/>
        <v>100</v>
      </c>
      <c r="P3662" s="10">
        <f t="shared" si="229"/>
        <v>11.36</v>
      </c>
      <c r="Q3662" s="12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48" hidden="1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28"/>
        <v>111</v>
      </c>
      <c r="P3663" s="10">
        <f t="shared" si="229"/>
        <v>92.5</v>
      </c>
      <c r="Q3663" s="12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48" hidden="1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28"/>
        <v>101</v>
      </c>
      <c r="P3664" s="10">
        <f t="shared" si="229"/>
        <v>202.85</v>
      </c>
      <c r="Q3664" s="12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48" hidden="1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28"/>
        <v>104</v>
      </c>
      <c r="P3665" s="10">
        <f t="shared" si="229"/>
        <v>26</v>
      </c>
      <c r="Q3665" s="12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48" hidden="1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28"/>
        <v>109</v>
      </c>
      <c r="P3666" s="10">
        <f t="shared" si="229"/>
        <v>46.05</v>
      </c>
      <c r="Q3666" s="12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48" hidden="1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28"/>
        <v>115</v>
      </c>
      <c r="P3667" s="10">
        <f t="shared" si="229"/>
        <v>51</v>
      </c>
      <c r="Q3667" s="12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16" hidden="1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28"/>
        <v>100</v>
      </c>
      <c r="P3668" s="10">
        <f t="shared" si="229"/>
        <v>31.58</v>
      </c>
      <c r="Q3668" s="12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48" hidden="1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28"/>
        <v>103</v>
      </c>
      <c r="P3669" s="10">
        <f t="shared" si="229"/>
        <v>53.36</v>
      </c>
      <c r="Q3669" s="12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48" hidden="1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28"/>
        <v>104</v>
      </c>
      <c r="P3670" s="10">
        <f t="shared" si="229"/>
        <v>36.96</v>
      </c>
      <c r="Q3670" s="12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48" hidden="1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28"/>
        <v>138</v>
      </c>
      <c r="P3671" s="10">
        <f t="shared" si="229"/>
        <v>81.290000000000006</v>
      </c>
      <c r="Q3671" s="12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48" hidden="1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28"/>
        <v>110</v>
      </c>
      <c r="P3672" s="10">
        <f t="shared" si="229"/>
        <v>20.079999999999998</v>
      </c>
      <c r="Q3672" s="12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48" hidden="1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28"/>
        <v>101</v>
      </c>
      <c r="P3673" s="10">
        <f t="shared" si="229"/>
        <v>88.25</v>
      </c>
      <c r="Q3673" s="12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48" hidden="1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28"/>
        <v>102</v>
      </c>
      <c r="P3674" s="10">
        <f t="shared" si="229"/>
        <v>53.44</v>
      </c>
      <c r="Q3674" s="12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8" hidden="1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28"/>
        <v>114</v>
      </c>
      <c r="P3675" s="10">
        <f t="shared" si="229"/>
        <v>39.869999999999997</v>
      </c>
      <c r="Q3675" s="12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48" hidden="1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28"/>
        <v>100</v>
      </c>
      <c r="P3676" s="10">
        <f t="shared" si="229"/>
        <v>145.16</v>
      </c>
      <c r="Q3676" s="12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48" hidden="1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28"/>
        <v>140</v>
      </c>
      <c r="P3677" s="10">
        <f t="shared" si="229"/>
        <v>23.33</v>
      </c>
      <c r="Q3677" s="12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48" hidden="1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28"/>
        <v>129</v>
      </c>
      <c r="P3678" s="10">
        <f t="shared" si="229"/>
        <v>64.38</v>
      </c>
      <c r="Q3678" s="12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32" hidden="1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28"/>
        <v>103</v>
      </c>
      <c r="P3679" s="10">
        <f t="shared" si="229"/>
        <v>62.05</v>
      </c>
      <c r="Q3679" s="12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32" hidden="1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28"/>
        <v>103</v>
      </c>
      <c r="P3680" s="10">
        <f t="shared" si="229"/>
        <v>66.13</v>
      </c>
      <c r="Q3680" s="12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48" hidden="1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28"/>
        <v>110</v>
      </c>
      <c r="P3681" s="10">
        <f t="shared" si="229"/>
        <v>73.400000000000006</v>
      </c>
      <c r="Q3681" s="12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32" hidden="1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28"/>
        <v>113</v>
      </c>
      <c r="P3682" s="10">
        <f t="shared" si="229"/>
        <v>99.5</v>
      </c>
      <c r="Q3682" s="12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64" hidden="1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28"/>
        <v>112</v>
      </c>
      <c r="P3683" s="10">
        <f t="shared" si="229"/>
        <v>62.17</v>
      </c>
      <c r="Q3683" s="12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8" hidden="1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28"/>
        <v>139</v>
      </c>
      <c r="P3684" s="10">
        <f t="shared" si="229"/>
        <v>62.33</v>
      </c>
      <c r="Q3684" s="12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8" hidden="1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28"/>
        <v>111</v>
      </c>
      <c r="P3685" s="10">
        <f t="shared" si="229"/>
        <v>58.79</v>
      </c>
      <c r="Q3685" s="12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48" hidden="1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28"/>
        <v>139</v>
      </c>
      <c r="P3686" s="10">
        <f t="shared" si="229"/>
        <v>45.35</v>
      </c>
      <c r="Q3686" s="12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8" hidden="1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28"/>
        <v>106</v>
      </c>
      <c r="P3687" s="10">
        <f t="shared" si="229"/>
        <v>41.94</v>
      </c>
      <c r="Q3687" s="12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8" hidden="1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28"/>
        <v>101</v>
      </c>
      <c r="P3688" s="10">
        <f t="shared" si="229"/>
        <v>59.17</v>
      </c>
      <c r="Q3688" s="12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48" hidden="1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28"/>
        <v>100</v>
      </c>
      <c r="P3689" s="10">
        <f t="shared" si="229"/>
        <v>200.49</v>
      </c>
      <c r="Q3689" s="12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48" hidden="1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28"/>
        <v>109</v>
      </c>
      <c r="P3690" s="10">
        <f t="shared" si="229"/>
        <v>83.97</v>
      </c>
      <c r="Q3690" s="12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48" hidden="1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28"/>
        <v>118</v>
      </c>
      <c r="P3691" s="10">
        <f t="shared" si="229"/>
        <v>57.26</v>
      </c>
      <c r="Q3691" s="12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48" hidden="1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28"/>
        <v>120</v>
      </c>
      <c r="P3692" s="10">
        <f t="shared" si="229"/>
        <v>58.06</v>
      </c>
      <c r="Q3692" s="12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32" hidden="1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28"/>
        <v>128</v>
      </c>
      <c r="P3693" s="10">
        <f t="shared" si="229"/>
        <v>186.8</v>
      </c>
      <c r="Q3693" s="12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32" hidden="1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28"/>
        <v>126</v>
      </c>
      <c r="P3694" s="10">
        <f t="shared" si="229"/>
        <v>74.12</v>
      </c>
      <c r="Q3694" s="12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48" hidden="1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28"/>
        <v>129</v>
      </c>
      <c r="P3695" s="10">
        <f t="shared" si="229"/>
        <v>30.71</v>
      </c>
      <c r="Q3695" s="12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48" hidden="1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28"/>
        <v>107</v>
      </c>
      <c r="P3696" s="10">
        <f t="shared" si="229"/>
        <v>62.67</v>
      </c>
      <c r="Q3696" s="12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64" hidden="1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28"/>
        <v>100</v>
      </c>
      <c r="P3697" s="10">
        <f t="shared" si="229"/>
        <v>121.36</v>
      </c>
      <c r="Q3697" s="12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8" hidden="1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28"/>
        <v>155</v>
      </c>
      <c r="P3698" s="10">
        <f t="shared" si="229"/>
        <v>39.74</v>
      </c>
      <c r="Q3698" s="12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48" hidden="1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28"/>
        <v>108</v>
      </c>
      <c r="P3699" s="10">
        <f t="shared" si="229"/>
        <v>72</v>
      </c>
      <c r="Q3699" s="12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32" hidden="1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28"/>
        <v>111</v>
      </c>
      <c r="P3700" s="10">
        <f t="shared" si="229"/>
        <v>40.630000000000003</v>
      </c>
      <c r="Q3700" s="12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48" hidden="1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28"/>
        <v>101</v>
      </c>
      <c r="P3701" s="10">
        <f t="shared" si="229"/>
        <v>63</v>
      </c>
      <c r="Q3701" s="12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32" hidden="1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28"/>
        <v>121</v>
      </c>
      <c r="P3702" s="10">
        <f t="shared" si="229"/>
        <v>33.67</v>
      </c>
      <c r="Q3702" s="12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48" hidden="1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28"/>
        <v>100</v>
      </c>
      <c r="P3703" s="10">
        <f t="shared" si="229"/>
        <v>38.590000000000003</v>
      </c>
      <c r="Q3703" s="12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48" hidden="1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28"/>
        <v>109</v>
      </c>
      <c r="P3704" s="10">
        <f t="shared" si="229"/>
        <v>155.94999999999999</v>
      </c>
      <c r="Q3704" s="12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48" hidden="1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28"/>
        <v>123</v>
      </c>
      <c r="P3705" s="10">
        <f t="shared" si="229"/>
        <v>43.2</v>
      </c>
      <c r="Q3705" s="12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48" hidden="1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28"/>
        <v>136</v>
      </c>
      <c r="P3706" s="10">
        <f t="shared" si="229"/>
        <v>15.15</v>
      </c>
      <c r="Q3706" s="12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48" hidden="1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28"/>
        <v>103</v>
      </c>
      <c r="P3707" s="10">
        <f t="shared" si="229"/>
        <v>83.57</v>
      </c>
      <c r="Q3707" s="12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8" hidden="1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28"/>
        <v>121</v>
      </c>
      <c r="P3708" s="10">
        <f t="shared" si="229"/>
        <v>140</v>
      </c>
      <c r="Q3708" s="12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32" hidden="1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28"/>
        <v>186</v>
      </c>
      <c r="P3709" s="10">
        <f t="shared" si="229"/>
        <v>80.87</v>
      </c>
      <c r="Q3709" s="12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48" hidden="1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28"/>
        <v>300</v>
      </c>
      <c r="P3710" s="10">
        <f t="shared" si="229"/>
        <v>53.85</v>
      </c>
      <c r="Q3710" s="12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8" hidden="1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28"/>
        <v>108</v>
      </c>
      <c r="P3711" s="10">
        <f t="shared" si="229"/>
        <v>30.93</v>
      </c>
      <c r="Q3711" s="12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32" hidden="1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28"/>
        <v>141</v>
      </c>
      <c r="P3712" s="10">
        <f t="shared" si="229"/>
        <v>67.959999999999994</v>
      </c>
      <c r="Q3712" s="12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32" hidden="1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28"/>
        <v>114</v>
      </c>
      <c r="P3713" s="10">
        <f t="shared" si="229"/>
        <v>27.14</v>
      </c>
      <c r="Q3713" s="12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48" hidden="1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ref="O3714:O3777" si="232">ROUND(E3714/D3714*100,0)</f>
        <v>154</v>
      </c>
      <c r="P3714" s="10">
        <f t="shared" si="229"/>
        <v>110.87</v>
      </c>
      <c r="Q3714" s="12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8" hidden="1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si="232"/>
        <v>102</v>
      </c>
      <c r="P3715" s="10">
        <f t="shared" ref="P3715:P3778" si="233">IFERROR(ROUND(E3715/L3715,2),0)</f>
        <v>106.84</v>
      </c>
      <c r="Q3715" s="12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32"/>
        <v>102</v>
      </c>
      <c r="P3716" s="10">
        <f t="shared" si="233"/>
        <v>105.52</v>
      </c>
      <c r="Q3716" s="12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48" hidden="1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32"/>
        <v>103</v>
      </c>
      <c r="P3717" s="10">
        <f t="shared" si="233"/>
        <v>132.96</v>
      </c>
      <c r="Q3717" s="12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8" hidden="1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32"/>
        <v>156</v>
      </c>
      <c r="P3718" s="10">
        <f t="shared" si="233"/>
        <v>51.92</v>
      </c>
      <c r="Q3718" s="12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8" hidden="1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32"/>
        <v>101</v>
      </c>
      <c r="P3719" s="10">
        <f t="shared" si="233"/>
        <v>310</v>
      </c>
      <c r="Q3719" s="12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8" hidden="1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32"/>
        <v>239</v>
      </c>
      <c r="P3720" s="10">
        <f t="shared" si="233"/>
        <v>26.02</v>
      </c>
      <c r="Q3720" s="12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32" hidden="1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32"/>
        <v>210</v>
      </c>
      <c r="P3721" s="10">
        <f t="shared" si="233"/>
        <v>105</v>
      </c>
      <c r="Q3721" s="12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32" hidden="1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32"/>
        <v>105</v>
      </c>
      <c r="P3722" s="10">
        <f t="shared" si="233"/>
        <v>86.23</v>
      </c>
      <c r="Q3722" s="12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48" hidden="1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32"/>
        <v>101</v>
      </c>
      <c r="P3723" s="10">
        <f t="shared" si="233"/>
        <v>114.55</v>
      </c>
      <c r="Q3723" s="12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64" hidden="1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32"/>
        <v>111</v>
      </c>
      <c r="P3724" s="10">
        <f t="shared" si="233"/>
        <v>47.66</v>
      </c>
      <c r="Q3724" s="12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32" hidden="1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32"/>
        <v>102</v>
      </c>
      <c r="P3725" s="10">
        <f t="shared" si="233"/>
        <v>72.89</v>
      </c>
      <c r="Q3725" s="12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48" hidden="1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32"/>
        <v>103</v>
      </c>
      <c r="P3726" s="10">
        <f t="shared" si="233"/>
        <v>49.55</v>
      </c>
      <c r="Q3726" s="12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48" hidden="1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32"/>
        <v>127</v>
      </c>
      <c r="P3727" s="10">
        <f t="shared" si="233"/>
        <v>25.4</v>
      </c>
      <c r="Q3727" s="12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8" hidden="1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32"/>
        <v>339</v>
      </c>
      <c r="P3728" s="10">
        <f t="shared" si="233"/>
        <v>62.59</v>
      </c>
      <c r="Q3728" s="12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8" hidden="1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32"/>
        <v>101</v>
      </c>
      <c r="P3729" s="10">
        <f t="shared" si="233"/>
        <v>61.06</v>
      </c>
      <c r="Q3729" s="12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32" hidden="1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32"/>
        <v>9</v>
      </c>
      <c r="P3730" s="10">
        <f t="shared" si="233"/>
        <v>60.06</v>
      </c>
      <c r="Q3730" s="12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48" hidden="1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32"/>
        <v>7</v>
      </c>
      <c r="P3731" s="10">
        <f t="shared" si="233"/>
        <v>72.400000000000006</v>
      </c>
      <c r="Q3731" s="12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8" hidden="1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32"/>
        <v>10</v>
      </c>
      <c r="P3732" s="10">
        <f t="shared" si="233"/>
        <v>100</v>
      </c>
      <c r="Q3732" s="12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48" hidden="1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32"/>
        <v>11</v>
      </c>
      <c r="P3733" s="10">
        <f t="shared" si="233"/>
        <v>51.67</v>
      </c>
      <c r="Q3733" s="12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32" hidden="1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32"/>
        <v>15</v>
      </c>
      <c r="P3734" s="10">
        <f t="shared" si="233"/>
        <v>32.75</v>
      </c>
      <c r="Q3734" s="12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8" hidden="1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32"/>
        <v>0</v>
      </c>
      <c r="P3735" s="10">
        <f t="shared" si="233"/>
        <v>0</v>
      </c>
      <c r="Q3735" s="12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48" hidden="1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32"/>
        <v>28</v>
      </c>
      <c r="P3736" s="10">
        <f t="shared" si="233"/>
        <v>61</v>
      </c>
      <c r="Q3736" s="12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32" hidden="1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32"/>
        <v>13</v>
      </c>
      <c r="P3737" s="10">
        <f t="shared" si="233"/>
        <v>10</v>
      </c>
      <c r="Q3737" s="12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8" hidden="1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32"/>
        <v>1</v>
      </c>
      <c r="P3738" s="10">
        <f t="shared" si="233"/>
        <v>10</v>
      </c>
      <c r="Q3738" s="12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32" hidden="1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32"/>
        <v>21</v>
      </c>
      <c r="P3739" s="10">
        <f t="shared" si="233"/>
        <v>37.5</v>
      </c>
      <c r="Q3739" s="12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32" hidden="1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32"/>
        <v>18</v>
      </c>
      <c r="P3740" s="10">
        <f t="shared" si="233"/>
        <v>45</v>
      </c>
      <c r="Q3740" s="12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48" hidden="1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32"/>
        <v>20</v>
      </c>
      <c r="P3741" s="10">
        <f t="shared" si="233"/>
        <v>100.63</v>
      </c>
      <c r="Q3741" s="12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48" hidden="1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32"/>
        <v>18</v>
      </c>
      <c r="P3742" s="10">
        <f t="shared" si="233"/>
        <v>25.57</v>
      </c>
      <c r="Q3742" s="12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8" hidden="1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32"/>
        <v>0</v>
      </c>
      <c r="P3743" s="10">
        <f t="shared" si="233"/>
        <v>0</v>
      </c>
      <c r="Q3743" s="12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48" hidden="1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32"/>
        <v>2</v>
      </c>
      <c r="P3744" s="10">
        <f t="shared" si="233"/>
        <v>25</v>
      </c>
      <c r="Q3744" s="12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32" hidden="1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32"/>
        <v>0</v>
      </c>
      <c r="P3745" s="10">
        <f t="shared" si="233"/>
        <v>0</v>
      </c>
      <c r="Q3745" s="12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48" hidden="1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32"/>
        <v>0</v>
      </c>
      <c r="P3746" s="10">
        <f t="shared" si="233"/>
        <v>0</v>
      </c>
      <c r="Q3746" s="12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8" hidden="1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32"/>
        <v>10</v>
      </c>
      <c r="P3747" s="10">
        <f t="shared" si="233"/>
        <v>10</v>
      </c>
      <c r="Q3747" s="12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t="16" hidden="1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32"/>
        <v>2</v>
      </c>
      <c r="P3748" s="10">
        <f t="shared" si="233"/>
        <v>202</v>
      </c>
      <c r="Q3748" s="12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32" hidden="1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32"/>
        <v>1</v>
      </c>
      <c r="P3749" s="10">
        <f t="shared" si="233"/>
        <v>25</v>
      </c>
      <c r="Q3749" s="12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48" hidden="1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32"/>
        <v>104</v>
      </c>
      <c r="P3750" s="10">
        <f t="shared" si="233"/>
        <v>99.54</v>
      </c>
      <c r="Q3750" s="12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8" hidden="1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32"/>
        <v>105</v>
      </c>
      <c r="P3751" s="10">
        <f t="shared" si="233"/>
        <v>75</v>
      </c>
      <c r="Q3751" s="12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96" hidden="1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32"/>
        <v>100</v>
      </c>
      <c r="P3752" s="10">
        <f t="shared" si="233"/>
        <v>215.25</v>
      </c>
      <c r="Q3752" s="12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8" hidden="1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32"/>
        <v>133</v>
      </c>
      <c r="P3753" s="10">
        <f t="shared" si="233"/>
        <v>120.55</v>
      </c>
      <c r="Q3753" s="12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32"/>
        <v>113</v>
      </c>
      <c r="P3754" s="10">
        <f t="shared" si="233"/>
        <v>37.67</v>
      </c>
      <c r="Q3754" s="12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48" hidden="1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32"/>
        <v>103</v>
      </c>
      <c r="P3755" s="10">
        <f t="shared" si="233"/>
        <v>172.23</v>
      </c>
      <c r="Q3755" s="12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8" hidden="1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32"/>
        <v>120</v>
      </c>
      <c r="P3756" s="10">
        <f t="shared" si="233"/>
        <v>111.11</v>
      </c>
      <c r="Q3756" s="12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32"/>
        <v>130</v>
      </c>
      <c r="P3757" s="10">
        <f t="shared" si="233"/>
        <v>25.46</v>
      </c>
      <c r="Q3757" s="12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48" hidden="1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32"/>
        <v>101</v>
      </c>
      <c r="P3758" s="10">
        <f t="shared" si="233"/>
        <v>267.64999999999998</v>
      </c>
      <c r="Q3758" s="12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8" hidden="1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32"/>
        <v>109</v>
      </c>
      <c r="P3759" s="10">
        <f t="shared" si="233"/>
        <v>75.959999999999994</v>
      </c>
      <c r="Q3759" s="12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32" hidden="1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32"/>
        <v>102</v>
      </c>
      <c r="P3760" s="10">
        <f t="shared" si="233"/>
        <v>59.04</v>
      </c>
      <c r="Q3760" s="12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32" hidden="1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32"/>
        <v>110</v>
      </c>
      <c r="P3761" s="10">
        <f t="shared" si="233"/>
        <v>50.11</v>
      </c>
      <c r="Q3761" s="12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48" hidden="1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32"/>
        <v>101</v>
      </c>
      <c r="P3762" s="10">
        <f t="shared" si="233"/>
        <v>55.5</v>
      </c>
      <c r="Q3762" s="12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32"/>
        <v>100</v>
      </c>
      <c r="P3763" s="10">
        <f t="shared" si="233"/>
        <v>166.67</v>
      </c>
      <c r="Q3763" s="12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32"/>
        <v>106</v>
      </c>
      <c r="P3764" s="10">
        <f t="shared" si="233"/>
        <v>47.43</v>
      </c>
      <c r="Q3764" s="12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32" hidden="1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32"/>
        <v>100</v>
      </c>
      <c r="P3765" s="10">
        <f t="shared" si="233"/>
        <v>64.94</v>
      </c>
      <c r="Q3765" s="12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8" hidden="1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32"/>
        <v>100</v>
      </c>
      <c r="P3766" s="10">
        <f t="shared" si="233"/>
        <v>55.56</v>
      </c>
      <c r="Q3766" s="12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48" hidden="1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32"/>
        <v>113</v>
      </c>
      <c r="P3767" s="10">
        <f t="shared" si="233"/>
        <v>74.22</v>
      </c>
      <c r="Q3767" s="12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32" hidden="1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32"/>
        <v>103</v>
      </c>
      <c r="P3768" s="10">
        <f t="shared" si="233"/>
        <v>106.93</v>
      </c>
      <c r="Q3768" s="12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48" hidden="1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32"/>
        <v>117</v>
      </c>
      <c r="P3769" s="10">
        <f t="shared" si="233"/>
        <v>41.7</v>
      </c>
      <c r="Q3769" s="12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48" hidden="1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32"/>
        <v>108</v>
      </c>
      <c r="P3770" s="10">
        <f t="shared" si="233"/>
        <v>74.239999999999995</v>
      </c>
      <c r="Q3770" s="12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8" hidden="1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32"/>
        <v>100</v>
      </c>
      <c r="P3771" s="10">
        <f t="shared" si="233"/>
        <v>73.33</v>
      </c>
      <c r="Q3771" s="12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32"/>
        <v>100</v>
      </c>
      <c r="P3772" s="10">
        <f t="shared" si="233"/>
        <v>100</v>
      </c>
      <c r="Q3772" s="12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32" hidden="1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32"/>
        <v>146</v>
      </c>
      <c r="P3773" s="10">
        <f t="shared" si="233"/>
        <v>38.42</v>
      </c>
      <c r="Q3773" s="12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8" hidden="1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32"/>
        <v>110</v>
      </c>
      <c r="P3774" s="10">
        <f t="shared" si="233"/>
        <v>166.97</v>
      </c>
      <c r="Q3774" s="12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32" hidden="1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32"/>
        <v>108</v>
      </c>
      <c r="P3775" s="10">
        <f t="shared" si="233"/>
        <v>94.91</v>
      </c>
      <c r="Q3775" s="12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48" hidden="1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32"/>
        <v>100</v>
      </c>
      <c r="P3776" s="10">
        <f t="shared" si="233"/>
        <v>100</v>
      </c>
      <c r="Q3776" s="12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8" hidden="1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32"/>
        <v>100</v>
      </c>
      <c r="P3777" s="10">
        <f t="shared" si="233"/>
        <v>143.21</v>
      </c>
      <c r="Q3777" s="12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64" hidden="1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ref="O3778:O3841" si="236">ROUND(E3778/D3778*100,0)</f>
        <v>107</v>
      </c>
      <c r="P3778" s="10">
        <f t="shared" si="233"/>
        <v>90.82</v>
      </c>
      <c r="Q3778" s="12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8" hidden="1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si="236"/>
        <v>143</v>
      </c>
      <c r="P3779" s="10">
        <f t="shared" ref="P3779:P3842" si="237">IFERROR(ROUND(E3779/L3779,2),0)</f>
        <v>48.54</v>
      </c>
      <c r="Q3779" s="12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36"/>
        <v>105</v>
      </c>
      <c r="P3780" s="10">
        <f t="shared" si="237"/>
        <v>70.03</v>
      </c>
      <c r="Q3780" s="12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32" hidden="1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36"/>
        <v>104</v>
      </c>
      <c r="P3781" s="10">
        <f t="shared" si="237"/>
        <v>135.63</v>
      </c>
      <c r="Q3781" s="12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8" hidden="1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36"/>
        <v>120</v>
      </c>
      <c r="P3782" s="10">
        <f t="shared" si="237"/>
        <v>100</v>
      </c>
      <c r="Q3782" s="12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48" hidden="1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36"/>
        <v>110</v>
      </c>
      <c r="P3783" s="10">
        <f t="shared" si="237"/>
        <v>94.9</v>
      </c>
      <c r="Q3783" s="12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36"/>
        <v>102</v>
      </c>
      <c r="P3784" s="10">
        <f t="shared" si="237"/>
        <v>75.37</v>
      </c>
      <c r="Q3784" s="12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8" hidden="1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36"/>
        <v>129</v>
      </c>
      <c r="P3785" s="10">
        <f t="shared" si="237"/>
        <v>64.459999999999994</v>
      </c>
      <c r="Q3785" s="12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48" hidden="1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36"/>
        <v>115</v>
      </c>
      <c r="P3786" s="10">
        <f t="shared" si="237"/>
        <v>115</v>
      </c>
      <c r="Q3786" s="12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36"/>
        <v>151</v>
      </c>
      <c r="P3787" s="10">
        <f t="shared" si="237"/>
        <v>100.5</v>
      </c>
      <c r="Q3787" s="12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8" hidden="1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36"/>
        <v>111</v>
      </c>
      <c r="P3788" s="10">
        <f t="shared" si="237"/>
        <v>93.77</v>
      </c>
      <c r="Q3788" s="12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8" hidden="1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36"/>
        <v>100</v>
      </c>
      <c r="P3789" s="10">
        <f t="shared" si="237"/>
        <v>35.1</v>
      </c>
      <c r="Q3789" s="12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80" hidden="1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36"/>
        <v>1</v>
      </c>
      <c r="P3790" s="10">
        <f t="shared" si="237"/>
        <v>500</v>
      </c>
      <c r="Q3790" s="12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36"/>
        <v>3</v>
      </c>
      <c r="P3791" s="10">
        <f t="shared" si="237"/>
        <v>29</v>
      </c>
      <c r="Q3791" s="12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48" hidden="1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36"/>
        <v>0</v>
      </c>
      <c r="P3792" s="10">
        <f t="shared" si="237"/>
        <v>0</v>
      </c>
      <c r="Q3792" s="12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32" hidden="1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36"/>
        <v>0</v>
      </c>
      <c r="P3793" s="10">
        <f t="shared" si="237"/>
        <v>0</v>
      </c>
      <c r="Q3793" s="12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32" hidden="1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36"/>
        <v>0</v>
      </c>
      <c r="P3794" s="10">
        <f t="shared" si="237"/>
        <v>17.5</v>
      </c>
      <c r="Q3794" s="12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48" hidden="1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36"/>
        <v>60</v>
      </c>
      <c r="P3795" s="10">
        <f t="shared" si="237"/>
        <v>174</v>
      </c>
      <c r="Q3795" s="12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36"/>
        <v>1</v>
      </c>
      <c r="P3796" s="10">
        <f t="shared" si="237"/>
        <v>50</v>
      </c>
      <c r="Q3796" s="12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36"/>
        <v>2</v>
      </c>
      <c r="P3797" s="10">
        <f t="shared" si="237"/>
        <v>5</v>
      </c>
      <c r="Q3797" s="12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48" hidden="1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36"/>
        <v>0</v>
      </c>
      <c r="P3798" s="10">
        <f t="shared" si="237"/>
        <v>1</v>
      </c>
      <c r="Q3798" s="12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48" hidden="1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36"/>
        <v>90</v>
      </c>
      <c r="P3799" s="10">
        <f t="shared" si="237"/>
        <v>145.41</v>
      </c>
      <c r="Q3799" s="12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48" hidden="1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36"/>
        <v>1</v>
      </c>
      <c r="P3800" s="10">
        <f t="shared" si="237"/>
        <v>205</v>
      </c>
      <c r="Q3800" s="12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32" hidden="1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36"/>
        <v>4</v>
      </c>
      <c r="P3801" s="10">
        <f t="shared" si="237"/>
        <v>100.5</v>
      </c>
      <c r="Q3801" s="12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48" hidden="1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36"/>
        <v>4</v>
      </c>
      <c r="P3802" s="10">
        <f t="shared" si="237"/>
        <v>55.06</v>
      </c>
      <c r="Q3802" s="12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8" hidden="1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36"/>
        <v>9</v>
      </c>
      <c r="P3803" s="10">
        <f t="shared" si="237"/>
        <v>47.33</v>
      </c>
      <c r="Q3803" s="12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8" hidden="1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36"/>
        <v>0</v>
      </c>
      <c r="P3804" s="10">
        <f t="shared" si="237"/>
        <v>0</v>
      </c>
      <c r="Q3804" s="12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32" hidden="1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36"/>
        <v>20</v>
      </c>
      <c r="P3805" s="10">
        <f t="shared" si="237"/>
        <v>58.95</v>
      </c>
      <c r="Q3805" s="12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48" hidden="1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36"/>
        <v>0</v>
      </c>
      <c r="P3806" s="10">
        <f t="shared" si="237"/>
        <v>0</v>
      </c>
      <c r="Q3806" s="12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8" hidden="1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36"/>
        <v>0</v>
      </c>
      <c r="P3807" s="10">
        <f t="shared" si="237"/>
        <v>1.5</v>
      </c>
      <c r="Q3807" s="12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48" hidden="1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36"/>
        <v>0</v>
      </c>
      <c r="P3808" s="10">
        <f t="shared" si="237"/>
        <v>5</v>
      </c>
      <c r="Q3808" s="12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48" hidden="1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36"/>
        <v>30</v>
      </c>
      <c r="P3809" s="10">
        <f t="shared" si="237"/>
        <v>50.56</v>
      </c>
      <c r="Q3809" s="12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8" hidden="1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36"/>
        <v>100</v>
      </c>
      <c r="P3810" s="10">
        <f t="shared" si="237"/>
        <v>41.67</v>
      </c>
      <c r="Q3810" s="12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48" hidden="1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36"/>
        <v>101</v>
      </c>
      <c r="P3811" s="10">
        <f t="shared" si="237"/>
        <v>53.29</v>
      </c>
      <c r="Q3811" s="12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48" hidden="1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36"/>
        <v>122</v>
      </c>
      <c r="P3812" s="10">
        <f t="shared" si="237"/>
        <v>70.23</v>
      </c>
      <c r="Q3812" s="12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48" hidden="1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36"/>
        <v>330</v>
      </c>
      <c r="P3813" s="10">
        <f t="shared" si="237"/>
        <v>43.42</v>
      </c>
      <c r="Q3813" s="12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48" hidden="1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36"/>
        <v>110</v>
      </c>
      <c r="P3814" s="10">
        <f t="shared" si="237"/>
        <v>199.18</v>
      </c>
      <c r="Q3814" s="12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48" hidden="1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36"/>
        <v>101</v>
      </c>
      <c r="P3815" s="10">
        <f t="shared" si="237"/>
        <v>78.52</v>
      </c>
      <c r="Q3815" s="12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48" hidden="1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36"/>
        <v>140</v>
      </c>
      <c r="P3816" s="10">
        <f t="shared" si="237"/>
        <v>61.82</v>
      </c>
      <c r="Q3816" s="12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32" hidden="1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36"/>
        <v>100</v>
      </c>
      <c r="P3817" s="10">
        <f t="shared" si="237"/>
        <v>50</v>
      </c>
      <c r="Q3817" s="12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64" hidden="1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36"/>
        <v>119</v>
      </c>
      <c r="P3818" s="10">
        <f t="shared" si="237"/>
        <v>48.34</v>
      </c>
      <c r="Q3818" s="12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48" hidden="1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36"/>
        <v>107</v>
      </c>
      <c r="P3819" s="10">
        <f t="shared" si="237"/>
        <v>107.25</v>
      </c>
      <c r="Q3819" s="12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8" hidden="1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36"/>
        <v>228</v>
      </c>
      <c r="P3820" s="10">
        <f t="shared" si="237"/>
        <v>57</v>
      </c>
      <c r="Q3820" s="12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32" hidden="1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36"/>
        <v>106</v>
      </c>
      <c r="P3821" s="10">
        <f t="shared" si="237"/>
        <v>40.92</v>
      </c>
      <c r="Q3821" s="12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8" hidden="1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36"/>
        <v>143</v>
      </c>
      <c r="P3822" s="10">
        <f t="shared" si="237"/>
        <v>21.5</v>
      </c>
      <c r="Q3822" s="12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48" hidden="1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36"/>
        <v>105</v>
      </c>
      <c r="P3823" s="10">
        <f t="shared" si="237"/>
        <v>79.540000000000006</v>
      </c>
      <c r="Q3823" s="12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48" hidden="1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36"/>
        <v>110</v>
      </c>
      <c r="P3824" s="10">
        <f t="shared" si="237"/>
        <v>72.38</v>
      </c>
      <c r="Q3824" s="12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48" hidden="1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36"/>
        <v>106</v>
      </c>
      <c r="P3825" s="10">
        <f t="shared" si="237"/>
        <v>64.63</v>
      </c>
      <c r="Q3825" s="12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48" hidden="1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36"/>
        <v>108</v>
      </c>
      <c r="P3826" s="10">
        <f t="shared" si="237"/>
        <v>38.57</v>
      </c>
      <c r="Q3826" s="12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48" hidden="1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36"/>
        <v>105</v>
      </c>
      <c r="P3827" s="10">
        <f t="shared" si="237"/>
        <v>107.57</v>
      </c>
      <c r="Q3827" s="12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32" hidden="1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36"/>
        <v>119</v>
      </c>
      <c r="P3828" s="10">
        <f t="shared" si="237"/>
        <v>27.5</v>
      </c>
      <c r="Q3828" s="12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64" hidden="1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36"/>
        <v>153</v>
      </c>
      <c r="P3829" s="10">
        <f t="shared" si="237"/>
        <v>70.459999999999994</v>
      </c>
      <c r="Q3829" s="12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48" hidden="1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36"/>
        <v>100</v>
      </c>
      <c r="P3830" s="10">
        <f t="shared" si="237"/>
        <v>178.57</v>
      </c>
      <c r="Q3830" s="12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48" hidden="1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36"/>
        <v>100</v>
      </c>
      <c r="P3831" s="10">
        <f t="shared" si="237"/>
        <v>62.63</v>
      </c>
      <c r="Q3831" s="12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8" hidden="1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36"/>
        <v>225</v>
      </c>
      <c r="P3832" s="10">
        <f t="shared" si="237"/>
        <v>75</v>
      </c>
      <c r="Q3832" s="12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48" hidden="1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36"/>
        <v>106</v>
      </c>
      <c r="P3833" s="10">
        <f t="shared" si="237"/>
        <v>58.9</v>
      </c>
      <c r="Q3833" s="12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48" hidden="1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36"/>
        <v>105</v>
      </c>
      <c r="P3834" s="10">
        <f t="shared" si="237"/>
        <v>139.56</v>
      </c>
      <c r="Q3834" s="12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48" hidden="1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36"/>
        <v>117</v>
      </c>
      <c r="P3835" s="10">
        <f t="shared" si="237"/>
        <v>70</v>
      </c>
      <c r="Q3835" s="12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48" hidden="1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36"/>
        <v>109</v>
      </c>
      <c r="P3836" s="10">
        <f t="shared" si="237"/>
        <v>57.39</v>
      </c>
      <c r="Q3836" s="12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48" hidden="1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36"/>
        <v>160</v>
      </c>
      <c r="P3837" s="10">
        <f t="shared" si="237"/>
        <v>40</v>
      </c>
      <c r="Q3837" s="12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8" hidden="1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36"/>
        <v>113</v>
      </c>
      <c r="P3838" s="10">
        <f t="shared" si="237"/>
        <v>64.290000000000006</v>
      </c>
      <c r="Q3838" s="12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32" hidden="1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36"/>
        <v>102</v>
      </c>
      <c r="P3839" s="10">
        <f t="shared" si="237"/>
        <v>120.12</v>
      </c>
      <c r="Q3839" s="12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48" hidden="1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36"/>
        <v>101</v>
      </c>
      <c r="P3840" s="10">
        <f t="shared" si="237"/>
        <v>1008.24</v>
      </c>
      <c r="Q3840" s="12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48" hidden="1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36"/>
        <v>101</v>
      </c>
      <c r="P3841" s="10">
        <f t="shared" si="237"/>
        <v>63.28</v>
      </c>
      <c r="Q3841" s="12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8" hidden="1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ref="O3842:O3905" si="240">ROUND(E3842/D3842*100,0)</f>
        <v>6500</v>
      </c>
      <c r="P3842" s="10">
        <f t="shared" si="237"/>
        <v>21.67</v>
      </c>
      <c r="Q3842" s="12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48" hidden="1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si="240"/>
        <v>9</v>
      </c>
      <c r="P3843" s="10">
        <f t="shared" ref="P3843:P3906" si="241">IFERROR(ROUND(E3843/L3843,2),0)</f>
        <v>25.65</v>
      </c>
      <c r="Q3843" s="12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240"/>
        <v>22</v>
      </c>
      <c r="P3844" s="10">
        <f t="shared" si="241"/>
        <v>47.7</v>
      </c>
      <c r="Q3844" s="12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48" hidden="1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240"/>
        <v>21</v>
      </c>
      <c r="P3845" s="10">
        <f t="shared" si="241"/>
        <v>56.05</v>
      </c>
      <c r="Q3845" s="12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48" hidden="1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240"/>
        <v>41</v>
      </c>
      <c r="P3846" s="10">
        <f t="shared" si="241"/>
        <v>81.319999999999993</v>
      </c>
      <c r="Q3846" s="12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64" hidden="1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240"/>
        <v>2</v>
      </c>
      <c r="P3847" s="10">
        <f t="shared" si="241"/>
        <v>70.17</v>
      </c>
      <c r="Q3847" s="12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8" hidden="1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240"/>
        <v>3</v>
      </c>
      <c r="P3848" s="10">
        <f t="shared" si="241"/>
        <v>23.63</v>
      </c>
      <c r="Q3848" s="12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8" hidden="1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240"/>
        <v>16</v>
      </c>
      <c r="P3849" s="10">
        <f t="shared" si="241"/>
        <v>188.56</v>
      </c>
      <c r="Q3849" s="12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48" hidden="1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240"/>
        <v>16</v>
      </c>
      <c r="P3850" s="10">
        <f t="shared" si="241"/>
        <v>49.51</v>
      </c>
      <c r="Q3850" s="12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48" hidden="1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240"/>
        <v>7</v>
      </c>
      <c r="P3851" s="10">
        <f t="shared" si="241"/>
        <v>75.459999999999994</v>
      </c>
      <c r="Q3851" s="12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32" hidden="1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240"/>
        <v>4</v>
      </c>
      <c r="P3852" s="10">
        <f t="shared" si="241"/>
        <v>9.5</v>
      </c>
      <c r="Q3852" s="12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8" hidden="1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240"/>
        <v>34</v>
      </c>
      <c r="P3853" s="10">
        <f t="shared" si="241"/>
        <v>35.5</v>
      </c>
      <c r="Q3853" s="12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8" hidden="1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240"/>
        <v>0</v>
      </c>
      <c r="P3854" s="10">
        <f t="shared" si="241"/>
        <v>10</v>
      </c>
      <c r="Q3854" s="12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32" hidden="1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240"/>
        <v>0</v>
      </c>
      <c r="P3855" s="10">
        <f t="shared" si="241"/>
        <v>13</v>
      </c>
      <c r="Q3855" s="12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32" hidden="1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240"/>
        <v>16</v>
      </c>
      <c r="P3856" s="10">
        <f t="shared" si="241"/>
        <v>89.4</v>
      </c>
      <c r="Q3856" s="12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48" hidden="1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240"/>
        <v>3</v>
      </c>
      <c r="P3857" s="10">
        <f t="shared" si="241"/>
        <v>25</v>
      </c>
      <c r="Q3857" s="12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48" hidden="1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240"/>
        <v>0</v>
      </c>
      <c r="P3858" s="10">
        <f t="shared" si="241"/>
        <v>1</v>
      </c>
      <c r="Q3858" s="12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48" hidden="1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240"/>
        <v>5</v>
      </c>
      <c r="P3859" s="10">
        <f t="shared" si="241"/>
        <v>65</v>
      </c>
      <c r="Q3859" s="12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48" hidden="1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240"/>
        <v>2</v>
      </c>
      <c r="P3860" s="10">
        <f t="shared" si="241"/>
        <v>10</v>
      </c>
      <c r="Q3860" s="12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8" hidden="1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240"/>
        <v>0</v>
      </c>
      <c r="P3861" s="10">
        <f t="shared" si="241"/>
        <v>1</v>
      </c>
      <c r="Q3861" s="12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48" hidden="1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240"/>
        <v>18</v>
      </c>
      <c r="P3862" s="10">
        <f t="shared" si="241"/>
        <v>81.540000000000006</v>
      </c>
      <c r="Q3862" s="12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t="16" hidden="1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240"/>
        <v>5</v>
      </c>
      <c r="P3863" s="10">
        <f t="shared" si="241"/>
        <v>100</v>
      </c>
      <c r="Q3863" s="12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32" hidden="1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240"/>
        <v>0</v>
      </c>
      <c r="P3864" s="10">
        <f t="shared" si="241"/>
        <v>1</v>
      </c>
      <c r="Q3864" s="12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48" hidden="1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240"/>
        <v>0</v>
      </c>
      <c r="P3865" s="10">
        <f t="shared" si="241"/>
        <v>0</v>
      </c>
      <c r="Q3865" s="12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48" hidden="1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240"/>
        <v>1</v>
      </c>
      <c r="P3866" s="10">
        <f t="shared" si="241"/>
        <v>20</v>
      </c>
      <c r="Q3866" s="12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8" hidden="1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240"/>
        <v>27</v>
      </c>
      <c r="P3867" s="10">
        <f t="shared" si="241"/>
        <v>46.43</v>
      </c>
      <c r="Q3867" s="12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32" hidden="1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240"/>
        <v>1</v>
      </c>
      <c r="P3868" s="10">
        <f t="shared" si="241"/>
        <v>5.5</v>
      </c>
      <c r="Q3868" s="12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8" hidden="1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240"/>
        <v>13</v>
      </c>
      <c r="P3869" s="10">
        <f t="shared" si="241"/>
        <v>50.2</v>
      </c>
      <c r="Q3869" s="12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240"/>
        <v>0</v>
      </c>
      <c r="P3870" s="10">
        <f t="shared" si="241"/>
        <v>10</v>
      </c>
      <c r="Q3870" s="12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32" hidden="1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240"/>
        <v>3</v>
      </c>
      <c r="P3871" s="10">
        <f t="shared" si="241"/>
        <v>30.13</v>
      </c>
      <c r="Q3871" s="12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48" hidden="1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240"/>
        <v>15</v>
      </c>
      <c r="P3872" s="10">
        <f t="shared" si="241"/>
        <v>150</v>
      </c>
      <c r="Q3872" s="12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32" hidden="1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240"/>
        <v>3</v>
      </c>
      <c r="P3873" s="10">
        <f t="shared" si="241"/>
        <v>13.33</v>
      </c>
      <c r="Q3873" s="12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48" hidden="1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240"/>
        <v>0</v>
      </c>
      <c r="P3874" s="10">
        <f t="shared" si="241"/>
        <v>0</v>
      </c>
      <c r="Q3874" s="12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48" hidden="1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240"/>
        <v>0</v>
      </c>
      <c r="P3875" s="10">
        <f t="shared" si="241"/>
        <v>0</v>
      </c>
      <c r="Q3875" s="12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48" hidden="1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240"/>
        <v>0</v>
      </c>
      <c r="P3876" s="10">
        <f t="shared" si="241"/>
        <v>0</v>
      </c>
      <c r="Q3876" s="12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8" hidden="1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240"/>
        <v>0</v>
      </c>
      <c r="P3877" s="10">
        <f t="shared" si="241"/>
        <v>0</v>
      </c>
      <c r="Q3877" s="12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240"/>
        <v>53</v>
      </c>
      <c r="P3878" s="10">
        <f t="shared" si="241"/>
        <v>44.76</v>
      </c>
      <c r="Q3878" s="12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48" hidden="1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240"/>
        <v>5</v>
      </c>
      <c r="P3879" s="10">
        <f t="shared" si="241"/>
        <v>88.64</v>
      </c>
      <c r="Q3879" s="12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8" hidden="1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240"/>
        <v>0</v>
      </c>
      <c r="P3880" s="10">
        <f t="shared" si="241"/>
        <v>10</v>
      </c>
      <c r="Q3880" s="12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240"/>
        <v>0</v>
      </c>
      <c r="P3881" s="10">
        <f t="shared" si="241"/>
        <v>0</v>
      </c>
      <c r="Q3881" s="12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240"/>
        <v>13</v>
      </c>
      <c r="P3882" s="10">
        <f t="shared" si="241"/>
        <v>57.65</v>
      </c>
      <c r="Q3882" s="12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32" hidden="1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240"/>
        <v>5</v>
      </c>
      <c r="P3883" s="10">
        <f t="shared" si="241"/>
        <v>25</v>
      </c>
      <c r="Q3883" s="12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48" hidden="1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240"/>
        <v>0</v>
      </c>
      <c r="P3884" s="10">
        <f t="shared" si="241"/>
        <v>0</v>
      </c>
      <c r="Q3884" s="12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240"/>
        <v>0</v>
      </c>
      <c r="P3885" s="10">
        <f t="shared" si="241"/>
        <v>0</v>
      </c>
      <c r="Q3885" s="12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8" hidden="1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240"/>
        <v>0</v>
      </c>
      <c r="P3886" s="10">
        <f t="shared" si="241"/>
        <v>0</v>
      </c>
      <c r="Q3886" s="12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8" hidden="1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240"/>
        <v>0</v>
      </c>
      <c r="P3887" s="10">
        <f t="shared" si="241"/>
        <v>0</v>
      </c>
      <c r="Q3887" s="12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t="16" hidden="1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240"/>
        <v>0</v>
      </c>
      <c r="P3888" s="10">
        <f t="shared" si="241"/>
        <v>0</v>
      </c>
      <c r="Q3888" s="12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48" hidden="1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240"/>
        <v>2</v>
      </c>
      <c r="P3889" s="10">
        <f t="shared" si="241"/>
        <v>17.5</v>
      </c>
      <c r="Q3889" s="12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48" hidden="1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240"/>
        <v>27</v>
      </c>
      <c r="P3890" s="10">
        <f t="shared" si="241"/>
        <v>38.71</v>
      </c>
      <c r="Q3890" s="12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8" hidden="1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240"/>
        <v>1</v>
      </c>
      <c r="P3891" s="10">
        <f t="shared" si="241"/>
        <v>13.11</v>
      </c>
      <c r="Q3891" s="12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48" hidden="1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240"/>
        <v>17</v>
      </c>
      <c r="P3892" s="10">
        <f t="shared" si="241"/>
        <v>315.5</v>
      </c>
      <c r="Q3892" s="12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32" hidden="1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240"/>
        <v>33</v>
      </c>
      <c r="P3893" s="10">
        <f t="shared" si="241"/>
        <v>37.14</v>
      </c>
      <c r="Q3893" s="12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48" hidden="1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240"/>
        <v>0</v>
      </c>
      <c r="P3894" s="10">
        <f t="shared" si="241"/>
        <v>0</v>
      </c>
      <c r="Q3894" s="12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48" hidden="1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240"/>
        <v>22</v>
      </c>
      <c r="P3895" s="10">
        <f t="shared" si="241"/>
        <v>128.27000000000001</v>
      </c>
      <c r="Q3895" s="12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48" hidden="1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240"/>
        <v>3</v>
      </c>
      <c r="P3896" s="10">
        <f t="shared" si="241"/>
        <v>47.27</v>
      </c>
      <c r="Q3896" s="12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48" hidden="1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240"/>
        <v>5</v>
      </c>
      <c r="P3897" s="10">
        <f t="shared" si="241"/>
        <v>50</v>
      </c>
      <c r="Q3897" s="12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48" hidden="1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240"/>
        <v>11</v>
      </c>
      <c r="P3898" s="10">
        <f t="shared" si="241"/>
        <v>42.5</v>
      </c>
      <c r="Q3898" s="12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48" hidden="1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240"/>
        <v>18</v>
      </c>
      <c r="P3899" s="10">
        <f t="shared" si="241"/>
        <v>44</v>
      </c>
      <c r="Q3899" s="12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64" hidden="1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240"/>
        <v>33</v>
      </c>
      <c r="P3900" s="10">
        <f t="shared" si="241"/>
        <v>50.88</v>
      </c>
      <c r="Q3900" s="12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8" hidden="1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240"/>
        <v>1</v>
      </c>
      <c r="P3901" s="10">
        <f t="shared" si="241"/>
        <v>62.5</v>
      </c>
      <c r="Q3901" s="12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32" hidden="1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240"/>
        <v>5</v>
      </c>
      <c r="P3902" s="10">
        <f t="shared" si="241"/>
        <v>27</v>
      </c>
      <c r="Q3902" s="12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48" hidden="1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240"/>
        <v>1</v>
      </c>
      <c r="P3903" s="10">
        <f t="shared" si="241"/>
        <v>25</v>
      </c>
      <c r="Q3903" s="12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48" hidden="1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240"/>
        <v>49</v>
      </c>
      <c r="P3904" s="10">
        <f t="shared" si="241"/>
        <v>47.26</v>
      </c>
      <c r="Q3904" s="12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48" hidden="1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240"/>
        <v>0</v>
      </c>
      <c r="P3905" s="10">
        <f t="shared" si="241"/>
        <v>0</v>
      </c>
      <c r="Q3905" s="12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16" hidden="1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ref="O3906:O3969" si="244">ROUND(E3906/D3906*100,0)</f>
        <v>0</v>
      </c>
      <c r="P3906" s="10">
        <f t="shared" si="241"/>
        <v>1.5</v>
      </c>
      <c r="Q3906" s="12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48" hidden="1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si="244"/>
        <v>12</v>
      </c>
      <c r="P3907" s="10">
        <f t="shared" ref="P3907:P3970" si="245">IFERROR(ROUND(E3907/L3907,2),0)</f>
        <v>24.71</v>
      </c>
      <c r="Q3907" s="12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244"/>
        <v>67</v>
      </c>
      <c r="P3908" s="10">
        <f t="shared" si="245"/>
        <v>63.13</v>
      </c>
      <c r="Q3908" s="12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32" hidden="1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244"/>
        <v>15</v>
      </c>
      <c r="P3909" s="10">
        <f t="shared" si="245"/>
        <v>38.25</v>
      </c>
      <c r="Q3909" s="12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48" hidden="1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244"/>
        <v>9</v>
      </c>
      <c r="P3910" s="10">
        <f t="shared" si="245"/>
        <v>16.25</v>
      </c>
      <c r="Q3910" s="12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8" hidden="1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244"/>
        <v>0</v>
      </c>
      <c r="P3911" s="10">
        <f t="shared" si="245"/>
        <v>33.75</v>
      </c>
      <c r="Q3911" s="12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8" hidden="1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244"/>
        <v>3</v>
      </c>
      <c r="P3912" s="10">
        <f t="shared" si="245"/>
        <v>61.67</v>
      </c>
      <c r="Q3912" s="12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8" hidden="1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244"/>
        <v>37</v>
      </c>
      <c r="P3913" s="10">
        <f t="shared" si="245"/>
        <v>83.14</v>
      </c>
      <c r="Q3913" s="12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8" hidden="1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244"/>
        <v>0</v>
      </c>
      <c r="P3914" s="10">
        <f t="shared" si="245"/>
        <v>1</v>
      </c>
      <c r="Q3914" s="12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8" hidden="1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244"/>
        <v>10</v>
      </c>
      <c r="P3915" s="10">
        <f t="shared" si="245"/>
        <v>142.86000000000001</v>
      </c>
      <c r="Q3915" s="12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48" hidden="1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244"/>
        <v>36</v>
      </c>
      <c r="P3916" s="10">
        <f t="shared" si="245"/>
        <v>33.67</v>
      </c>
      <c r="Q3916" s="12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48" hidden="1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244"/>
        <v>0</v>
      </c>
      <c r="P3917" s="10">
        <f t="shared" si="245"/>
        <v>5</v>
      </c>
      <c r="Q3917" s="12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48" hidden="1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244"/>
        <v>0</v>
      </c>
      <c r="P3918" s="10">
        <f t="shared" si="245"/>
        <v>0</v>
      </c>
      <c r="Q3918" s="12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8" hidden="1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244"/>
        <v>0</v>
      </c>
      <c r="P3919" s="10">
        <f t="shared" si="245"/>
        <v>10</v>
      </c>
      <c r="Q3919" s="12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48" hidden="1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244"/>
        <v>0</v>
      </c>
      <c r="P3920" s="10">
        <f t="shared" si="245"/>
        <v>40</v>
      </c>
      <c r="Q3920" s="12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8" hidden="1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244"/>
        <v>2</v>
      </c>
      <c r="P3921" s="10">
        <f t="shared" si="245"/>
        <v>30</v>
      </c>
      <c r="Q3921" s="12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48" hidden="1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244"/>
        <v>5</v>
      </c>
      <c r="P3922" s="10">
        <f t="shared" si="245"/>
        <v>45</v>
      </c>
      <c r="Q3922" s="12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48" hidden="1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244"/>
        <v>0</v>
      </c>
      <c r="P3923" s="10">
        <f t="shared" si="245"/>
        <v>0</v>
      </c>
      <c r="Q3923" s="12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48" hidden="1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244"/>
        <v>8</v>
      </c>
      <c r="P3924" s="10">
        <f t="shared" si="245"/>
        <v>10.17</v>
      </c>
      <c r="Q3924" s="12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48" hidden="1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244"/>
        <v>12</v>
      </c>
      <c r="P3925" s="10">
        <f t="shared" si="245"/>
        <v>81.41</v>
      </c>
      <c r="Q3925" s="12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8" hidden="1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244"/>
        <v>15</v>
      </c>
      <c r="P3926" s="10">
        <f t="shared" si="245"/>
        <v>57.25</v>
      </c>
      <c r="Q3926" s="12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8" hidden="1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244"/>
        <v>10</v>
      </c>
      <c r="P3927" s="10">
        <f t="shared" si="245"/>
        <v>5</v>
      </c>
      <c r="Q3927" s="12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32" hidden="1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244"/>
        <v>0</v>
      </c>
      <c r="P3928" s="10">
        <f t="shared" si="245"/>
        <v>15</v>
      </c>
      <c r="Q3928" s="12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48" hidden="1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244"/>
        <v>1</v>
      </c>
      <c r="P3929" s="10">
        <f t="shared" si="245"/>
        <v>12.5</v>
      </c>
      <c r="Q3929" s="12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48" hidden="1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244"/>
        <v>13</v>
      </c>
      <c r="P3930" s="10">
        <f t="shared" si="245"/>
        <v>93</v>
      </c>
      <c r="Q3930" s="12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48" hidden="1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244"/>
        <v>2</v>
      </c>
      <c r="P3931" s="10">
        <f t="shared" si="245"/>
        <v>32.36</v>
      </c>
      <c r="Q3931" s="12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48" hidden="1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244"/>
        <v>0</v>
      </c>
      <c r="P3932" s="10">
        <f t="shared" si="245"/>
        <v>0</v>
      </c>
      <c r="Q3932" s="12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48" hidden="1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244"/>
        <v>0</v>
      </c>
      <c r="P3933" s="10">
        <f t="shared" si="245"/>
        <v>0</v>
      </c>
      <c r="Q3933" s="12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48" hidden="1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244"/>
        <v>0</v>
      </c>
      <c r="P3934" s="10">
        <f t="shared" si="245"/>
        <v>1</v>
      </c>
      <c r="Q3934" s="12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48" hidden="1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244"/>
        <v>16</v>
      </c>
      <c r="P3935" s="10">
        <f t="shared" si="245"/>
        <v>91.83</v>
      </c>
      <c r="Q3935" s="12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8" hidden="1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244"/>
        <v>11</v>
      </c>
      <c r="P3936" s="10">
        <f t="shared" si="245"/>
        <v>45.83</v>
      </c>
      <c r="Q3936" s="12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64" hidden="1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244"/>
        <v>44</v>
      </c>
      <c r="P3937" s="10">
        <f t="shared" si="245"/>
        <v>57.17</v>
      </c>
      <c r="Q3937" s="12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48" hidden="1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244"/>
        <v>0</v>
      </c>
      <c r="P3938" s="10">
        <f t="shared" si="245"/>
        <v>0</v>
      </c>
      <c r="Q3938" s="12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8" hidden="1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244"/>
        <v>86</v>
      </c>
      <c r="P3939" s="10">
        <f t="shared" si="245"/>
        <v>248.5</v>
      </c>
      <c r="Q3939" s="12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48" hidden="1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244"/>
        <v>12</v>
      </c>
      <c r="P3940" s="10">
        <f t="shared" si="245"/>
        <v>79.400000000000006</v>
      </c>
      <c r="Q3940" s="12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48" hidden="1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244"/>
        <v>0</v>
      </c>
      <c r="P3941" s="10">
        <f t="shared" si="245"/>
        <v>5</v>
      </c>
      <c r="Q3941" s="12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48" hidden="1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244"/>
        <v>0</v>
      </c>
      <c r="P3942" s="10">
        <f t="shared" si="245"/>
        <v>5.5</v>
      </c>
      <c r="Q3942" s="12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48" hidden="1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244"/>
        <v>1</v>
      </c>
      <c r="P3943" s="10">
        <f t="shared" si="245"/>
        <v>25</v>
      </c>
      <c r="Q3943" s="12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8" hidden="1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244"/>
        <v>0</v>
      </c>
      <c r="P3944" s="10">
        <f t="shared" si="245"/>
        <v>0</v>
      </c>
      <c r="Q3944" s="12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8" hidden="1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244"/>
        <v>36</v>
      </c>
      <c r="P3945" s="10">
        <f t="shared" si="245"/>
        <v>137.08000000000001</v>
      </c>
      <c r="Q3945" s="12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48" hidden="1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244"/>
        <v>0</v>
      </c>
      <c r="P3946" s="10">
        <f t="shared" si="245"/>
        <v>0</v>
      </c>
      <c r="Q3946" s="12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48" hidden="1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244"/>
        <v>0</v>
      </c>
      <c r="P3947" s="10">
        <f t="shared" si="245"/>
        <v>5</v>
      </c>
      <c r="Q3947" s="12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32" hidden="1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244"/>
        <v>3</v>
      </c>
      <c r="P3948" s="10">
        <f t="shared" si="245"/>
        <v>39</v>
      </c>
      <c r="Q3948" s="12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48" hidden="1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244"/>
        <v>3</v>
      </c>
      <c r="P3949" s="10">
        <f t="shared" si="245"/>
        <v>50.5</v>
      </c>
      <c r="Q3949" s="12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48" hidden="1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244"/>
        <v>0</v>
      </c>
      <c r="P3950" s="10">
        <f t="shared" si="245"/>
        <v>0</v>
      </c>
      <c r="Q3950" s="12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48" hidden="1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244"/>
        <v>16</v>
      </c>
      <c r="P3951" s="10">
        <f t="shared" si="245"/>
        <v>49.28</v>
      </c>
      <c r="Q3951" s="12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48" hidden="1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244"/>
        <v>1</v>
      </c>
      <c r="P3952" s="10">
        <f t="shared" si="245"/>
        <v>25</v>
      </c>
      <c r="Q3952" s="12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48" hidden="1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244"/>
        <v>0</v>
      </c>
      <c r="P3953" s="10">
        <f t="shared" si="245"/>
        <v>1</v>
      </c>
      <c r="Q3953" s="12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48" hidden="1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244"/>
        <v>0</v>
      </c>
      <c r="P3954" s="10">
        <f t="shared" si="245"/>
        <v>25</v>
      </c>
      <c r="Q3954" s="12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8" hidden="1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244"/>
        <v>0</v>
      </c>
      <c r="P3955" s="10">
        <f t="shared" si="245"/>
        <v>0</v>
      </c>
      <c r="Q3955" s="12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48" hidden="1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244"/>
        <v>0</v>
      </c>
      <c r="P3956" s="10">
        <f t="shared" si="245"/>
        <v>0</v>
      </c>
      <c r="Q3956" s="12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48" hidden="1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244"/>
        <v>24</v>
      </c>
      <c r="P3957" s="10">
        <f t="shared" si="245"/>
        <v>53.13</v>
      </c>
      <c r="Q3957" s="12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48" hidden="1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244"/>
        <v>0</v>
      </c>
      <c r="P3958" s="10">
        <f t="shared" si="245"/>
        <v>0</v>
      </c>
      <c r="Q3958" s="12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8" hidden="1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244"/>
        <v>0</v>
      </c>
      <c r="P3959" s="10">
        <f t="shared" si="245"/>
        <v>7</v>
      </c>
      <c r="Q3959" s="12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48" hidden="1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244"/>
        <v>32</v>
      </c>
      <c r="P3960" s="10">
        <f t="shared" si="245"/>
        <v>40.06</v>
      </c>
      <c r="Q3960" s="12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48" hidden="1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244"/>
        <v>24</v>
      </c>
      <c r="P3961" s="10">
        <f t="shared" si="245"/>
        <v>24.33</v>
      </c>
      <c r="Q3961" s="12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48" hidden="1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244"/>
        <v>2</v>
      </c>
      <c r="P3962" s="10">
        <f t="shared" si="245"/>
        <v>11.25</v>
      </c>
      <c r="Q3962" s="12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48" hidden="1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244"/>
        <v>0</v>
      </c>
      <c r="P3963" s="10">
        <f t="shared" si="245"/>
        <v>10.5</v>
      </c>
      <c r="Q3963" s="12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48" hidden="1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244"/>
        <v>3</v>
      </c>
      <c r="P3964" s="10">
        <f t="shared" si="245"/>
        <v>15</v>
      </c>
      <c r="Q3964" s="12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48" hidden="1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244"/>
        <v>0</v>
      </c>
      <c r="P3965" s="10">
        <f t="shared" si="245"/>
        <v>0</v>
      </c>
      <c r="Q3965" s="12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8" hidden="1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244"/>
        <v>6</v>
      </c>
      <c r="P3966" s="10">
        <f t="shared" si="245"/>
        <v>42</v>
      </c>
      <c r="Q3966" s="12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48" hidden="1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244"/>
        <v>14</v>
      </c>
      <c r="P3967" s="10">
        <f t="shared" si="245"/>
        <v>71.25</v>
      </c>
      <c r="Q3967" s="12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48" hidden="1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244"/>
        <v>1</v>
      </c>
      <c r="P3968" s="10">
        <f t="shared" si="245"/>
        <v>22.5</v>
      </c>
      <c r="Q3968" s="12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48" hidden="1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244"/>
        <v>24</v>
      </c>
      <c r="P3969" s="10">
        <f t="shared" si="245"/>
        <v>41</v>
      </c>
      <c r="Q3969" s="12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8" hidden="1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ref="O3970:O4033" si="248">ROUND(E3970/D3970*100,0)</f>
        <v>11</v>
      </c>
      <c r="P3970" s="10">
        <f t="shared" si="245"/>
        <v>47.91</v>
      </c>
      <c r="Q3970" s="12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48" hidden="1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si="248"/>
        <v>7</v>
      </c>
      <c r="P3971" s="10">
        <f t="shared" ref="P3971:P4034" si="249">IFERROR(ROUND(E3971/L3971,2),0)</f>
        <v>35.17</v>
      </c>
      <c r="Q3971" s="12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248"/>
        <v>0</v>
      </c>
      <c r="P3972" s="10">
        <f t="shared" si="249"/>
        <v>5.5</v>
      </c>
      <c r="Q3972" s="12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48" hidden="1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248"/>
        <v>1</v>
      </c>
      <c r="P3973" s="10">
        <f t="shared" si="249"/>
        <v>22.67</v>
      </c>
      <c r="Q3973" s="12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32" hidden="1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248"/>
        <v>21</v>
      </c>
      <c r="P3974" s="10">
        <f t="shared" si="249"/>
        <v>26.38</v>
      </c>
      <c r="Q3974" s="12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48" hidden="1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248"/>
        <v>78</v>
      </c>
      <c r="P3975" s="10">
        <f t="shared" si="249"/>
        <v>105.54</v>
      </c>
      <c r="Q3975" s="12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48" hidden="1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248"/>
        <v>32</v>
      </c>
      <c r="P3976" s="10">
        <f t="shared" si="249"/>
        <v>29.09</v>
      </c>
      <c r="Q3976" s="12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48" hidden="1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248"/>
        <v>0</v>
      </c>
      <c r="P3977" s="10">
        <f t="shared" si="249"/>
        <v>0</v>
      </c>
      <c r="Q3977" s="12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48" hidden="1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248"/>
        <v>48</v>
      </c>
      <c r="P3978" s="10">
        <f t="shared" si="249"/>
        <v>62</v>
      </c>
      <c r="Q3978" s="12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48" hidden="1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248"/>
        <v>1</v>
      </c>
      <c r="P3979" s="10">
        <f t="shared" si="249"/>
        <v>217.5</v>
      </c>
      <c r="Q3979" s="12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48" hidden="1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248"/>
        <v>11</v>
      </c>
      <c r="P3980" s="10">
        <f t="shared" si="249"/>
        <v>26.75</v>
      </c>
      <c r="Q3980" s="12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48" hidden="1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248"/>
        <v>2</v>
      </c>
      <c r="P3981" s="10">
        <f t="shared" si="249"/>
        <v>18.329999999999998</v>
      </c>
      <c r="Q3981" s="12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48" hidden="1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248"/>
        <v>18</v>
      </c>
      <c r="P3982" s="10">
        <f t="shared" si="249"/>
        <v>64.290000000000006</v>
      </c>
      <c r="Q3982" s="12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32" hidden="1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248"/>
        <v>4</v>
      </c>
      <c r="P3983" s="10">
        <f t="shared" si="249"/>
        <v>175</v>
      </c>
      <c r="Q3983" s="12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64" hidden="1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248"/>
        <v>20</v>
      </c>
      <c r="P3984" s="10">
        <f t="shared" si="249"/>
        <v>34</v>
      </c>
      <c r="Q3984" s="12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48" hidden="1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248"/>
        <v>35</v>
      </c>
      <c r="P3985" s="10">
        <f t="shared" si="249"/>
        <v>84.28</v>
      </c>
      <c r="Q3985" s="12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48" hidden="1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248"/>
        <v>6</v>
      </c>
      <c r="P3986" s="10">
        <f t="shared" si="249"/>
        <v>9.5</v>
      </c>
      <c r="Q3986" s="12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48" hidden="1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248"/>
        <v>32</v>
      </c>
      <c r="P3987" s="10">
        <f t="shared" si="249"/>
        <v>33.74</v>
      </c>
      <c r="Q3987" s="12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48" hidden="1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248"/>
        <v>10</v>
      </c>
      <c r="P3988" s="10">
        <f t="shared" si="249"/>
        <v>37.54</v>
      </c>
      <c r="Q3988" s="12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8" hidden="1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248"/>
        <v>38</v>
      </c>
      <c r="P3989" s="10">
        <f t="shared" si="249"/>
        <v>11.62</v>
      </c>
      <c r="Q3989" s="12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32" hidden="1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248"/>
        <v>2</v>
      </c>
      <c r="P3990" s="10">
        <f t="shared" si="249"/>
        <v>8</v>
      </c>
      <c r="Q3990" s="12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48" hidden="1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248"/>
        <v>0</v>
      </c>
      <c r="P3991" s="10">
        <f t="shared" si="249"/>
        <v>0</v>
      </c>
      <c r="Q3991" s="12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8" hidden="1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248"/>
        <v>4</v>
      </c>
      <c r="P3992" s="10">
        <f t="shared" si="249"/>
        <v>23</v>
      </c>
      <c r="Q3992" s="12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32" hidden="1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248"/>
        <v>20</v>
      </c>
      <c r="P3993" s="10">
        <f t="shared" si="249"/>
        <v>100</v>
      </c>
      <c r="Q3993" s="12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8" hidden="1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248"/>
        <v>5</v>
      </c>
      <c r="P3994" s="10">
        <f t="shared" si="249"/>
        <v>60.11</v>
      </c>
      <c r="Q3994" s="12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8" hidden="1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248"/>
        <v>0</v>
      </c>
      <c r="P3995" s="10">
        <f t="shared" si="249"/>
        <v>3</v>
      </c>
      <c r="Q3995" s="12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32" hidden="1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248"/>
        <v>0</v>
      </c>
      <c r="P3996" s="10">
        <f t="shared" si="249"/>
        <v>5</v>
      </c>
      <c r="Q3996" s="12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48" hidden="1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248"/>
        <v>35</v>
      </c>
      <c r="P3997" s="10">
        <f t="shared" si="249"/>
        <v>17.5</v>
      </c>
      <c r="Q3997" s="12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8" hidden="1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248"/>
        <v>17</v>
      </c>
      <c r="P3998" s="10">
        <f t="shared" si="249"/>
        <v>29.24</v>
      </c>
      <c r="Q3998" s="12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48" hidden="1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248"/>
        <v>0</v>
      </c>
      <c r="P3999" s="10">
        <f t="shared" si="249"/>
        <v>0</v>
      </c>
      <c r="Q3999" s="12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8" hidden="1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248"/>
        <v>57</v>
      </c>
      <c r="P4000" s="10">
        <f t="shared" si="249"/>
        <v>59.58</v>
      </c>
      <c r="Q4000" s="12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8" hidden="1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248"/>
        <v>17</v>
      </c>
      <c r="P4001" s="10">
        <f t="shared" si="249"/>
        <v>82.57</v>
      </c>
      <c r="Q4001" s="12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16" hidden="1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248"/>
        <v>0</v>
      </c>
      <c r="P4002" s="10">
        <f t="shared" si="249"/>
        <v>10</v>
      </c>
      <c r="Q4002" s="12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48" hidden="1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248"/>
        <v>38</v>
      </c>
      <c r="P4003" s="10">
        <f t="shared" si="249"/>
        <v>32.36</v>
      </c>
      <c r="Q4003" s="12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48" hidden="1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248"/>
        <v>2</v>
      </c>
      <c r="P4004" s="10">
        <f t="shared" si="249"/>
        <v>5.75</v>
      </c>
      <c r="Q4004" s="12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8" hidden="1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248"/>
        <v>10</v>
      </c>
      <c r="P4005" s="10">
        <f t="shared" si="249"/>
        <v>100.5</v>
      </c>
      <c r="Q4005" s="12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t="16" hidden="1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248"/>
        <v>0</v>
      </c>
      <c r="P4006" s="10">
        <f t="shared" si="249"/>
        <v>1</v>
      </c>
      <c r="Q4006" s="12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8" hidden="1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248"/>
        <v>1</v>
      </c>
      <c r="P4007" s="10">
        <f t="shared" si="249"/>
        <v>20</v>
      </c>
      <c r="Q4007" s="12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48" hidden="1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248"/>
        <v>0</v>
      </c>
      <c r="P4008" s="10">
        <f t="shared" si="249"/>
        <v>2</v>
      </c>
      <c r="Q4008" s="12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8" hidden="1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248"/>
        <v>0</v>
      </c>
      <c r="P4009" s="10">
        <f t="shared" si="249"/>
        <v>5</v>
      </c>
      <c r="Q4009" s="12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48" hidden="1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248"/>
        <v>6</v>
      </c>
      <c r="P4010" s="10">
        <f t="shared" si="249"/>
        <v>15</v>
      </c>
      <c r="Q4010" s="12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8" hidden="1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248"/>
        <v>4</v>
      </c>
      <c r="P4011" s="10">
        <f t="shared" si="249"/>
        <v>25</v>
      </c>
      <c r="Q4011" s="12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8" hidden="1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248"/>
        <v>24</v>
      </c>
      <c r="P4012" s="10">
        <f t="shared" si="249"/>
        <v>45.84</v>
      </c>
      <c r="Q4012" s="12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48" hidden="1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248"/>
        <v>8</v>
      </c>
      <c r="P4013" s="10">
        <f t="shared" si="249"/>
        <v>4.75</v>
      </c>
      <c r="Q4013" s="12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48" hidden="1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248"/>
        <v>0</v>
      </c>
      <c r="P4014" s="10">
        <f t="shared" si="249"/>
        <v>0</v>
      </c>
      <c r="Q4014" s="12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48" hidden="1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248"/>
        <v>1</v>
      </c>
      <c r="P4015" s="10">
        <f t="shared" si="249"/>
        <v>13</v>
      </c>
      <c r="Q4015" s="12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48" hidden="1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248"/>
        <v>0</v>
      </c>
      <c r="P4016" s="10">
        <f t="shared" si="249"/>
        <v>0</v>
      </c>
      <c r="Q4016" s="12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48" hidden="1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248"/>
        <v>0</v>
      </c>
      <c r="P4017" s="10">
        <f t="shared" si="249"/>
        <v>1</v>
      </c>
      <c r="Q4017" s="12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48" hidden="1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248"/>
        <v>14</v>
      </c>
      <c r="P4018" s="10">
        <f t="shared" si="249"/>
        <v>10</v>
      </c>
      <c r="Q4018" s="12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48" hidden="1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248"/>
        <v>1</v>
      </c>
      <c r="P4019" s="10">
        <f t="shared" si="249"/>
        <v>52.5</v>
      </c>
      <c r="Q4019" s="12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32" hidden="1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248"/>
        <v>9</v>
      </c>
      <c r="P4020" s="10">
        <f t="shared" si="249"/>
        <v>32.5</v>
      </c>
      <c r="Q4020" s="12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48" hidden="1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248"/>
        <v>1</v>
      </c>
      <c r="P4021" s="10">
        <f t="shared" si="249"/>
        <v>7.25</v>
      </c>
      <c r="Q4021" s="12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48" hidden="1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248"/>
        <v>17</v>
      </c>
      <c r="P4022" s="10">
        <f t="shared" si="249"/>
        <v>33.33</v>
      </c>
      <c r="Q4022" s="12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8" hidden="1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248"/>
        <v>1</v>
      </c>
      <c r="P4023" s="10">
        <f t="shared" si="249"/>
        <v>62.5</v>
      </c>
      <c r="Q4023" s="12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32" hidden="1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248"/>
        <v>70</v>
      </c>
      <c r="P4024" s="10">
        <f t="shared" si="249"/>
        <v>63.56</v>
      </c>
      <c r="Q4024" s="12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8" hidden="1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248"/>
        <v>0</v>
      </c>
      <c r="P4025" s="10">
        <f t="shared" si="249"/>
        <v>0</v>
      </c>
      <c r="Q4025" s="12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48" hidden="1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248"/>
        <v>1</v>
      </c>
      <c r="P4026" s="10">
        <f t="shared" si="249"/>
        <v>10</v>
      </c>
      <c r="Q4026" s="12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48" hidden="1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248"/>
        <v>5</v>
      </c>
      <c r="P4027" s="10">
        <f t="shared" si="249"/>
        <v>62.5</v>
      </c>
      <c r="Q4027" s="12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8" hidden="1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248"/>
        <v>0</v>
      </c>
      <c r="P4028" s="10">
        <f t="shared" si="249"/>
        <v>0</v>
      </c>
      <c r="Q4028" s="12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48" hidden="1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248"/>
        <v>7</v>
      </c>
      <c r="P4029" s="10">
        <f t="shared" si="249"/>
        <v>30.71</v>
      </c>
      <c r="Q4029" s="12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8" hidden="1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248"/>
        <v>28</v>
      </c>
      <c r="P4030" s="10">
        <f t="shared" si="249"/>
        <v>51</v>
      </c>
      <c r="Q4030" s="12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8" hidden="1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248"/>
        <v>0</v>
      </c>
      <c r="P4031" s="10">
        <f t="shared" si="249"/>
        <v>0</v>
      </c>
      <c r="Q4031" s="12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48" hidden="1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248"/>
        <v>16</v>
      </c>
      <c r="P4032" s="10">
        <f t="shared" si="249"/>
        <v>66.67</v>
      </c>
      <c r="Q4032" s="12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48" hidden="1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248"/>
        <v>0</v>
      </c>
      <c r="P4033" s="10">
        <f t="shared" si="249"/>
        <v>0</v>
      </c>
      <c r="Q4033" s="12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48" hidden="1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ref="O4034:O4097" si="252">ROUND(E4034/D4034*100,0)</f>
        <v>7</v>
      </c>
      <c r="P4034" s="10">
        <f t="shared" si="249"/>
        <v>59</v>
      </c>
      <c r="Q4034" s="12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8" hidden="1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si="252"/>
        <v>26</v>
      </c>
      <c r="P4035" s="10">
        <f t="shared" ref="P4035:P4098" si="253">IFERROR(ROUND(E4035/L4035,2),0)</f>
        <v>65.34</v>
      </c>
      <c r="Q4035" s="12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252"/>
        <v>1</v>
      </c>
      <c r="P4036" s="10">
        <f t="shared" si="253"/>
        <v>100</v>
      </c>
      <c r="Q4036" s="12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32" hidden="1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252"/>
        <v>37</v>
      </c>
      <c r="P4037" s="10">
        <f t="shared" si="253"/>
        <v>147.4</v>
      </c>
      <c r="Q4037" s="12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8" hidden="1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252"/>
        <v>47</v>
      </c>
      <c r="P4038" s="10">
        <f t="shared" si="253"/>
        <v>166.06</v>
      </c>
      <c r="Q4038" s="12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48" hidden="1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252"/>
        <v>11</v>
      </c>
      <c r="P4039" s="10">
        <f t="shared" si="253"/>
        <v>40</v>
      </c>
      <c r="Q4039" s="12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8" hidden="1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252"/>
        <v>12</v>
      </c>
      <c r="P4040" s="10">
        <f t="shared" si="253"/>
        <v>75.25</v>
      </c>
      <c r="Q4040" s="12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32" hidden="1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252"/>
        <v>60</v>
      </c>
      <c r="P4041" s="10">
        <f t="shared" si="253"/>
        <v>60</v>
      </c>
      <c r="Q4041" s="12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8" hidden="1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252"/>
        <v>31</v>
      </c>
      <c r="P4042" s="10">
        <f t="shared" si="253"/>
        <v>1250</v>
      </c>
      <c r="Q4042" s="12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32" hidden="1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252"/>
        <v>0</v>
      </c>
      <c r="P4043" s="10">
        <f t="shared" si="253"/>
        <v>10.5</v>
      </c>
      <c r="Q4043" s="12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48" hidden="1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252"/>
        <v>0</v>
      </c>
      <c r="P4044" s="10">
        <f t="shared" si="253"/>
        <v>7</v>
      </c>
      <c r="Q4044" s="12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8" hidden="1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252"/>
        <v>0</v>
      </c>
      <c r="P4045" s="10">
        <f t="shared" si="253"/>
        <v>0</v>
      </c>
      <c r="Q4045" s="12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48" hidden="1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252"/>
        <v>38</v>
      </c>
      <c r="P4046" s="10">
        <f t="shared" si="253"/>
        <v>56.25</v>
      </c>
      <c r="Q4046" s="12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48" hidden="1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252"/>
        <v>0</v>
      </c>
      <c r="P4047" s="10">
        <f t="shared" si="253"/>
        <v>1</v>
      </c>
      <c r="Q4047" s="12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48" hidden="1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252"/>
        <v>8</v>
      </c>
      <c r="P4048" s="10">
        <f t="shared" si="253"/>
        <v>38.33</v>
      </c>
      <c r="Q4048" s="12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8" hidden="1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252"/>
        <v>2</v>
      </c>
      <c r="P4049" s="10">
        <f t="shared" si="253"/>
        <v>27.5</v>
      </c>
      <c r="Q4049" s="12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48" hidden="1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252"/>
        <v>18</v>
      </c>
      <c r="P4050" s="10">
        <f t="shared" si="253"/>
        <v>32.979999999999997</v>
      </c>
      <c r="Q4050" s="12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48" hidden="1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252"/>
        <v>0</v>
      </c>
      <c r="P4051" s="10">
        <f t="shared" si="253"/>
        <v>16</v>
      </c>
      <c r="Q4051" s="12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48" hidden="1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252"/>
        <v>0</v>
      </c>
      <c r="P4052" s="10">
        <f t="shared" si="253"/>
        <v>1</v>
      </c>
      <c r="Q4052" s="12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8" hidden="1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252"/>
        <v>0</v>
      </c>
      <c r="P4053" s="10">
        <f t="shared" si="253"/>
        <v>0</v>
      </c>
      <c r="Q4053" s="12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64" hidden="1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252"/>
        <v>38</v>
      </c>
      <c r="P4054" s="10">
        <f t="shared" si="253"/>
        <v>86.62</v>
      </c>
      <c r="Q4054" s="12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48" hidden="1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252"/>
        <v>22</v>
      </c>
      <c r="P4055" s="10">
        <f t="shared" si="253"/>
        <v>55</v>
      </c>
      <c r="Q4055" s="12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8" hidden="1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252"/>
        <v>0</v>
      </c>
      <c r="P4056" s="10">
        <f t="shared" si="253"/>
        <v>0</v>
      </c>
      <c r="Q4056" s="12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48" hidden="1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252"/>
        <v>18</v>
      </c>
      <c r="P4057" s="10">
        <f t="shared" si="253"/>
        <v>41.95</v>
      </c>
      <c r="Q4057" s="12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48" hidden="1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252"/>
        <v>53</v>
      </c>
      <c r="P4058" s="10">
        <f t="shared" si="253"/>
        <v>88.33</v>
      </c>
      <c r="Q4058" s="12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48" hidden="1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252"/>
        <v>22</v>
      </c>
      <c r="P4059" s="10">
        <f t="shared" si="253"/>
        <v>129.16999999999999</v>
      </c>
      <c r="Q4059" s="12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8" hidden="1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252"/>
        <v>3</v>
      </c>
      <c r="P4060" s="10">
        <f t="shared" si="253"/>
        <v>23.75</v>
      </c>
      <c r="Q4060" s="12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8" hidden="1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252"/>
        <v>3</v>
      </c>
      <c r="P4061" s="10">
        <f t="shared" si="253"/>
        <v>35.71</v>
      </c>
      <c r="Q4061" s="12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48" hidden="1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252"/>
        <v>3</v>
      </c>
      <c r="P4062" s="10">
        <f t="shared" si="253"/>
        <v>57</v>
      </c>
      <c r="Q4062" s="12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32" hidden="1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252"/>
        <v>0</v>
      </c>
      <c r="P4063" s="10">
        <f t="shared" si="253"/>
        <v>0</v>
      </c>
      <c r="Q4063" s="12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48" hidden="1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252"/>
        <v>2</v>
      </c>
      <c r="P4064" s="10">
        <f t="shared" si="253"/>
        <v>163.33000000000001</v>
      </c>
      <c r="Q4064" s="12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48" hidden="1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252"/>
        <v>1</v>
      </c>
      <c r="P4065" s="10">
        <f t="shared" si="253"/>
        <v>15</v>
      </c>
      <c r="Q4065" s="12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48" hidden="1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252"/>
        <v>19</v>
      </c>
      <c r="P4066" s="10">
        <f t="shared" si="253"/>
        <v>64.17</v>
      </c>
      <c r="Q4066" s="12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32" hidden="1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252"/>
        <v>1</v>
      </c>
      <c r="P4067" s="10">
        <f t="shared" si="253"/>
        <v>6.75</v>
      </c>
      <c r="Q4067" s="12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48" hidden="1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252"/>
        <v>0</v>
      </c>
      <c r="P4068" s="10">
        <f t="shared" si="253"/>
        <v>25</v>
      </c>
      <c r="Q4068" s="12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48" hidden="1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252"/>
        <v>61</v>
      </c>
      <c r="P4069" s="10">
        <f t="shared" si="253"/>
        <v>179.12</v>
      </c>
      <c r="Q4069" s="12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32" hidden="1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252"/>
        <v>1</v>
      </c>
      <c r="P4070" s="10">
        <f t="shared" si="253"/>
        <v>34.950000000000003</v>
      </c>
      <c r="Q4070" s="12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8" hidden="1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252"/>
        <v>34</v>
      </c>
      <c r="P4071" s="10">
        <f t="shared" si="253"/>
        <v>33.08</v>
      </c>
      <c r="Q4071" s="12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32" hidden="1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252"/>
        <v>17</v>
      </c>
      <c r="P4072" s="10">
        <f t="shared" si="253"/>
        <v>27.5</v>
      </c>
      <c r="Q4072" s="12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48" hidden="1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252"/>
        <v>0</v>
      </c>
      <c r="P4073" s="10">
        <f t="shared" si="253"/>
        <v>0</v>
      </c>
      <c r="Q4073" s="12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48" hidden="1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252"/>
        <v>0</v>
      </c>
      <c r="P4074" s="10">
        <f t="shared" si="253"/>
        <v>2</v>
      </c>
      <c r="Q4074" s="12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8" hidden="1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252"/>
        <v>1</v>
      </c>
      <c r="P4075" s="10">
        <f t="shared" si="253"/>
        <v>18.5</v>
      </c>
      <c r="Q4075" s="12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48" hidden="1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252"/>
        <v>27</v>
      </c>
      <c r="P4076" s="10">
        <f t="shared" si="253"/>
        <v>35</v>
      </c>
      <c r="Q4076" s="12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48" hidden="1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252"/>
        <v>29</v>
      </c>
      <c r="P4077" s="10">
        <f t="shared" si="253"/>
        <v>44.31</v>
      </c>
      <c r="Q4077" s="12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8" hidden="1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252"/>
        <v>0</v>
      </c>
      <c r="P4078" s="10">
        <f t="shared" si="253"/>
        <v>0</v>
      </c>
      <c r="Q4078" s="12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48" hidden="1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252"/>
        <v>9</v>
      </c>
      <c r="P4079" s="10">
        <f t="shared" si="253"/>
        <v>222.5</v>
      </c>
      <c r="Q4079" s="12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48" hidden="1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252"/>
        <v>0</v>
      </c>
      <c r="P4080" s="10">
        <f t="shared" si="253"/>
        <v>0</v>
      </c>
      <c r="Q4080" s="12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48" hidden="1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252"/>
        <v>0</v>
      </c>
      <c r="P4081" s="10">
        <f t="shared" si="253"/>
        <v>5</v>
      </c>
      <c r="Q4081" s="12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48" hidden="1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252"/>
        <v>0</v>
      </c>
      <c r="P4082" s="10">
        <f t="shared" si="253"/>
        <v>0</v>
      </c>
      <c r="Q4082" s="12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8" hidden="1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252"/>
        <v>16</v>
      </c>
      <c r="P4083" s="10">
        <f t="shared" si="253"/>
        <v>29.17</v>
      </c>
      <c r="Q4083" s="12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48" hidden="1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252"/>
        <v>2</v>
      </c>
      <c r="P4084" s="10">
        <f t="shared" si="253"/>
        <v>1.5</v>
      </c>
      <c r="Q4084" s="12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48" hidden="1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252"/>
        <v>22</v>
      </c>
      <c r="P4085" s="10">
        <f t="shared" si="253"/>
        <v>126.5</v>
      </c>
      <c r="Q4085" s="12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48" hidden="1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252"/>
        <v>0</v>
      </c>
      <c r="P4086" s="10">
        <f t="shared" si="253"/>
        <v>10</v>
      </c>
      <c r="Q4086" s="12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48" hidden="1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252"/>
        <v>0</v>
      </c>
      <c r="P4087" s="10">
        <f t="shared" si="253"/>
        <v>10</v>
      </c>
      <c r="Q4087" s="12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48" hidden="1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252"/>
        <v>5</v>
      </c>
      <c r="P4088" s="10">
        <f t="shared" si="253"/>
        <v>9.4</v>
      </c>
      <c r="Q4088" s="12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t="16" hidden="1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252"/>
        <v>0</v>
      </c>
      <c r="P4089" s="10">
        <f t="shared" si="253"/>
        <v>0</v>
      </c>
      <c r="Q4089" s="12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8" hidden="1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252"/>
        <v>11</v>
      </c>
      <c r="P4090" s="10">
        <f t="shared" si="253"/>
        <v>72</v>
      </c>
      <c r="Q4090" s="12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48" hidden="1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252"/>
        <v>5</v>
      </c>
      <c r="P4091" s="10">
        <f t="shared" si="253"/>
        <v>30</v>
      </c>
      <c r="Q4091" s="12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8" hidden="1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252"/>
        <v>3</v>
      </c>
      <c r="P4092" s="10">
        <f t="shared" si="253"/>
        <v>10.67</v>
      </c>
      <c r="Q4092" s="12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48" hidden="1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252"/>
        <v>13</v>
      </c>
      <c r="P4093" s="10">
        <f t="shared" si="253"/>
        <v>25.5</v>
      </c>
      <c r="Q4093" s="12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8" hidden="1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252"/>
        <v>0</v>
      </c>
      <c r="P4094" s="10">
        <f t="shared" si="253"/>
        <v>20</v>
      </c>
      <c r="Q4094" s="12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48" hidden="1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252"/>
        <v>2</v>
      </c>
      <c r="P4095" s="10">
        <f t="shared" si="253"/>
        <v>15</v>
      </c>
      <c r="Q4095" s="12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8" hidden="1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252"/>
        <v>37</v>
      </c>
      <c r="P4096" s="10">
        <f t="shared" si="253"/>
        <v>91.25</v>
      </c>
      <c r="Q4096" s="12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32" hidden="1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252"/>
        <v>3</v>
      </c>
      <c r="P4097" s="10">
        <f t="shared" si="253"/>
        <v>800</v>
      </c>
      <c r="Q4097" s="12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8" hidden="1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ref="O4098:O4116" si="256">ROUND(E4098/D4098*100,0)</f>
        <v>11</v>
      </c>
      <c r="P4098" s="10">
        <f t="shared" si="253"/>
        <v>80</v>
      </c>
      <c r="Q4098" s="12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48" hidden="1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si="256"/>
        <v>0</v>
      </c>
      <c r="P4099" s="10">
        <f t="shared" ref="P4099:P4116" si="257">IFERROR(ROUND(E4099/L4099,2),0)</f>
        <v>0</v>
      </c>
      <c r="Q4099" s="12" t="s">
        <v>8315</v>
      </c>
      <c r="R4099" t="s">
        <v>8316</v>
      </c>
      <c r="S4099" s="16">
        <f t="shared" ref="S4099:S4116" si="258">(((J4099/60)/60)/24)+DATE(1970,1,1)</f>
        <v>42344.824502314819</v>
      </c>
      <c r="T4099" s="16">
        <f t="shared" ref="T4099:T4116" si="259">(((I4099/60)/60)/24)+DATE(1970,1,1)</f>
        <v>42400.996527777781</v>
      </c>
    </row>
    <row r="4100" spans="1:20" ht="48" hidden="1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256"/>
        <v>0</v>
      </c>
      <c r="P4100" s="10">
        <f t="shared" si="257"/>
        <v>0</v>
      </c>
      <c r="Q4100" s="12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48" hidden="1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256"/>
        <v>1</v>
      </c>
      <c r="P4101" s="10">
        <f t="shared" si="257"/>
        <v>50</v>
      </c>
      <c r="Q4101" s="12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32" hidden="1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256"/>
        <v>0</v>
      </c>
      <c r="P4102" s="10">
        <f t="shared" si="257"/>
        <v>0</v>
      </c>
      <c r="Q4102" s="12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48" hidden="1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256"/>
        <v>0</v>
      </c>
      <c r="P4103" s="10">
        <f t="shared" si="257"/>
        <v>0</v>
      </c>
      <c r="Q4103" s="12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8" hidden="1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256"/>
        <v>27</v>
      </c>
      <c r="P4104" s="10">
        <f t="shared" si="257"/>
        <v>22.83</v>
      </c>
      <c r="Q4104" s="12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8" hidden="1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256"/>
        <v>10</v>
      </c>
      <c r="P4105" s="10">
        <f t="shared" si="257"/>
        <v>16.670000000000002</v>
      </c>
      <c r="Q4105" s="12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8" hidden="1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256"/>
        <v>21</v>
      </c>
      <c r="P4106" s="10">
        <f t="shared" si="257"/>
        <v>45.79</v>
      </c>
      <c r="Q4106" s="12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48" hidden="1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256"/>
        <v>7</v>
      </c>
      <c r="P4107" s="10">
        <f t="shared" si="257"/>
        <v>383.33</v>
      </c>
      <c r="Q4107" s="12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48" hidden="1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256"/>
        <v>71</v>
      </c>
      <c r="P4108" s="10">
        <f t="shared" si="257"/>
        <v>106.97</v>
      </c>
      <c r="Q4108" s="12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48" hidden="1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256"/>
        <v>2</v>
      </c>
      <c r="P4109" s="10">
        <f t="shared" si="257"/>
        <v>10.25</v>
      </c>
      <c r="Q4109" s="12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8" hidden="1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256"/>
        <v>2</v>
      </c>
      <c r="P4110" s="10">
        <f t="shared" si="257"/>
        <v>59</v>
      </c>
      <c r="Q4110" s="12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8" hidden="1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256"/>
        <v>0</v>
      </c>
      <c r="P4111" s="10">
        <f t="shared" si="257"/>
        <v>0</v>
      </c>
      <c r="Q4111" s="12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48" hidden="1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256"/>
        <v>29</v>
      </c>
      <c r="P4112" s="10">
        <f t="shared" si="257"/>
        <v>14.33</v>
      </c>
      <c r="Q4112" s="12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8" hidden="1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256"/>
        <v>3</v>
      </c>
      <c r="P4113" s="10">
        <f t="shared" si="257"/>
        <v>15.67</v>
      </c>
      <c r="Q4113" s="12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48" hidden="1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256"/>
        <v>0</v>
      </c>
      <c r="P4114" s="10">
        <f t="shared" si="257"/>
        <v>1</v>
      </c>
      <c r="Q4114" s="12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48" hidden="1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256"/>
        <v>0</v>
      </c>
      <c r="P4115" s="10">
        <f t="shared" si="257"/>
        <v>1</v>
      </c>
      <c r="Q4115" s="12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  <row r="4116" spans="1:20" ht="16" hidden="1" x14ac:dyDescent="0.2">
      <c r="O4116" s="10" t="e">
        <f t="shared" si="256"/>
        <v>#DIV/0!</v>
      </c>
      <c r="P4116" s="10">
        <f t="shared" si="257"/>
        <v>0</v>
      </c>
      <c r="S4116" s="16">
        <f t="shared" si="258"/>
        <v>25569</v>
      </c>
      <c r="T4116" s="16">
        <f t="shared" si="259"/>
        <v>25569</v>
      </c>
    </row>
  </sheetData>
  <autoFilter ref="A1:T4116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N4118">
    <sortCondition ref="E2:E4118"/>
  </sortState>
  <conditionalFormatting sqref="F1:F1048576">
    <cfRule type="containsText" dxfId="23" priority="2" operator="containsText" text="canceled">
      <formula>NOT(ISERROR(SEARCH("canceled",F1)))</formula>
    </cfRule>
    <cfRule type="containsText" dxfId="22" priority="3" operator="containsText" text="failed">
      <formula>NOT(ISERROR(SEARCH("failed",F1)))</formula>
    </cfRule>
    <cfRule type="containsText" dxfId="21" priority="4" operator="containsText" text="successful">
      <formula>NOT(ISERROR(SEARCH("successful",F1)))</formula>
    </cfRule>
    <cfRule type="containsText" dxfId="20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" val="90"/>
        <color rgb="FFFF0000"/>
        <color theme="8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F346AF-B1E7-D047-A5C8-00AA2B5A933D}">
  <dimension ref="A1:C14"/>
  <sheetViews>
    <sheetView topLeftCell="A5" zoomScale="184" zoomScaleNormal="184" workbookViewId="0">
      <selection activeCell="F9" sqref="F9"/>
    </sheetView>
  </sheetViews>
  <sheetFormatPr baseColWidth="10" defaultRowHeight="15" x14ac:dyDescent="0.2"/>
  <cols>
    <col min="1" max="1" width="21" customWidth="1"/>
    <col min="2" max="2" width="20.33203125" customWidth="1"/>
    <col min="3" max="3" width="19.83203125" customWidth="1"/>
  </cols>
  <sheetData>
    <row r="1" spans="1:3" x14ac:dyDescent="0.2">
      <c r="B1" t="s">
        <v>8388</v>
      </c>
      <c r="C1" t="s">
        <v>8389</v>
      </c>
    </row>
    <row r="2" spans="1:3" x14ac:dyDescent="0.2">
      <c r="A2" t="s">
        <v>8390</v>
      </c>
      <c r="B2" s="38">
        <f>AVERAGE('Successful US Kickstarters'!D:D)</f>
        <v>5048.8786407766993</v>
      </c>
      <c r="C2" s="38">
        <f>AVERAGE('Failed US Kickstarters'!D:D)</f>
        <v>10554.212</v>
      </c>
    </row>
    <row r="3" spans="1:3" x14ac:dyDescent="0.2">
      <c r="A3" t="s">
        <v>8391</v>
      </c>
      <c r="B3" s="38">
        <f>MEDIAN('Successful US Kickstarters'!D:D)</f>
        <v>3000</v>
      </c>
      <c r="C3" s="38">
        <f>MEDIAN('Failed US Kickstarters'!D:D)</f>
        <v>5000</v>
      </c>
    </row>
    <row r="4" spans="1:3" ht="48" x14ac:dyDescent="0.2">
      <c r="A4" s="3" t="s">
        <v>8394</v>
      </c>
      <c r="B4" s="38">
        <f>_xlfn.STDEV.P('Successful US Kickstarters'!D:D)</f>
        <v>7748.7537726373303</v>
      </c>
      <c r="C4" s="38">
        <f>_xlfn.STDEV.P('Failed US Kickstarters'!D:D)</f>
        <v>21967.731061515115</v>
      </c>
    </row>
    <row r="5" spans="1:3" ht="32" x14ac:dyDescent="0.2">
      <c r="A5" s="3" t="s">
        <v>8395</v>
      </c>
      <c r="B5" s="38">
        <f>_xlfn.QUARTILE.EXC('Successful US Kickstarters'!D:D, 3)</f>
        <v>5000</v>
      </c>
      <c r="C5" s="38">
        <f>_xlfn.QUARTILE.EXC('Failed US Kickstarters'!D:D,3)</f>
        <v>10000</v>
      </c>
    </row>
    <row r="6" spans="1:3" ht="32" x14ac:dyDescent="0.2">
      <c r="A6" s="3" t="s">
        <v>8396</v>
      </c>
      <c r="B6" s="38">
        <f>_xlfn.QUARTILE.EXC('Successful US Kickstarters'!D:D, 1)</f>
        <v>1500</v>
      </c>
      <c r="C6" s="38">
        <f>_xlfn.QUARTILE.EXC('Failed US Kickstarters'!D:D,1)</f>
        <v>2000</v>
      </c>
    </row>
    <row r="7" spans="1:3" x14ac:dyDescent="0.2">
      <c r="A7" t="s">
        <v>8397</v>
      </c>
      <c r="B7" s="38">
        <f>B5-B6</f>
        <v>3500</v>
      </c>
      <c r="C7" s="38">
        <f>C5-C6</f>
        <v>8000</v>
      </c>
    </row>
    <row r="8" spans="1:3" x14ac:dyDescent="0.2">
      <c r="B8" s="38"/>
      <c r="C8" s="38"/>
    </row>
    <row r="9" spans="1:3" x14ac:dyDescent="0.2">
      <c r="A9" t="s">
        <v>8393</v>
      </c>
      <c r="B9" s="38">
        <f>AVERAGE('Successful US Kickstarters'!E:E)</f>
        <v>5601.5458009708727</v>
      </c>
      <c r="C9" s="38">
        <f>AVERAGE('Failed US Kickstarters'!E:E)</f>
        <v>558.65484000000004</v>
      </c>
    </row>
    <row r="10" spans="1:3" x14ac:dyDescent="0.2">
      <c r="A10" t="s">
        <v>8392</v>
      </c>
      <c r="B10" s="38">
        <f>MEDIAN('Successful US Kickstarters'!E:E)</f>
        <v>3167.5</v>
      </c>
      <c r="C10" s="38">
        <f>MEDIAN('Failed US Kickstarters'!E:E)</f>
        <v>103</v>
      </c>
    </row>
    <row r="11" spans="1:3" ht="48" x14ac:dyDescent="0.2">
      <c r="A11" s="3" t="s">
        <v>8398</v>
      </c>
      <c r="B11" s="38">
        <f>_xlfn.STDEV.P('Successful US Kickstarters'!E:E)</f>
        <v>8334.5731699164608</v>
      </c>
      <c r="C11" s="38">
        <f>_xlfn.STDEV.P('Failed US Kickstarters'!E:E)</f>
        <v>1330.5230280400915</v>
      </c>
    </row>
    <row r="12" spans="1:3" ht="32" x14ac:dyDescent="0.2">
      <c r="A12" s="3" t="s">
        <v>8399</v>
      </c>
      <c r="B12" s="38">
        <f>_xlfn.QUARTILE.EXC('Successful US Kickstarters'!E:E,3)</f>
        <v>5699</v>
      </c>
      <c r="C12" s="38">
        <f>_xlfn.QUARTILE.EXC('Failed US Kickstarters'!E:E,3)</f>
        <v>501</v>
      </c>
    </row>
    <row r="13" spans="1:3" ht="32" x14ac:dyDescent="0.2">
      <c r="A13" s="3" t="s">
        <v>8400</v>
      </c>
      <c r="B13" s="38">
        <f>_xlfn.QUARTILE.EXC('Successful US Kickstarters'!E:E,1)</f>
        <v>1716.5074999999999</v>
      </c>
      <c r="C13" s="38">
        <f>_xlfn.QUARTILE.EXC('Failed US Kickstarters'!E:E,1)</f>
        <v>9.25</v>
      </c>
    </row>
    <row r="14" spans="1:3" ht="16" x14ac:dyDescent="0.2">
      <c r="A14" s="3" t="s">
        <v>8401</v>
      </c>
      <c r="B14" s="38">
        <f>B12-B13</f>
        <v>3982.4925000000003</v>
      </c>
      <c r="C14" s="38">
        <f>C12-C13</f>
        <v>491.75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FE0348-29AE-C64F-B1ED-5CFA2612ED8F}">
  <dimension ref="A1:F6"/>
  <sheetViews>
    <sheetView zoomScale="147" zoomScaleNormal="147" workbookViewId="0">
      <selection activeCell="F2" sqref="F2"/>
    </sheetView>
  </sheetViews>
  <sheetFormatPr baseColWidth="10" defaultRowHeight="15" x14ac:dyDescent="0.2"/>
  <cols>
    <col min="1" max="1" width="29" style="20" customWidth="1"/>
    <col min="2" max="2" width="54.1640625" style="3" customWidth="1"/>
    <col min="3" max="3" width="32.5" customWidth="1"/>
    <col min="4" max="5" width="21.6640625" customWidth="1"/>
    <col min="6" max="6" width="17.6640625" customWidth="1"/>
  </cols>
  <sheetData>
    <row r="1" spans="1:6" ht="16" x14ac:dyDescent="0.2">
      <c r="A1" s="24" t="s">
        <v>8380</v>
      </c>
      <c r="B1" s="22" t="s">
        <v>8381</v>
      </c>
      <c r="C1" s="1" t="s">
        <v>8383</v>
      </c>
      <c r="D1" s="1" t="s">
        <v>8384</v>
      </c>
      <c r="E1" s="1" t="s">
        <v>8307</v>
      </c>
      <c r="F1" s="1" t="s">
        <v>8385</v>
      </c>
    </row>
    <row r="2" spans="1:6" ht="14" customHeight="1" x14ac:dyDescent="0.2">
      <c r="A2" s="20" t="s">
        <v>3473</v>
      </c>
      <c r="B2" s="23" t="str">
        <f>VLOOKUP(A2, Kickstarter!B:C, 2, FALSE)</f>
        <v>Help us get actor-writer Ian Bonar's debut play - a hilarious, heartbreaking story of grief and loss - to the 2016 Edinburgh Fringe.</v>
      </c>
      <c r="C2" s="21">
        <f>VLOOKUP(A2, Kickstarter!B:E, 3, FALSE)</f>
        <v>2000</v>
      </c>
      <c r="D2" s="10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ht="45" x14ac:dyDescent="0.2">
      <c r="A3" s="20" t="s">
        <v>3616</v>
      </c>
      <c r="B3" s="23" t="str">
        <f>VLOOKUP(A3, Kickstarter!B:C, 2, FALSE)</f>
        <v>The play yet to be described as "A surefire Edinburgh Fringe Festival Cult Hit". Coming to the Underbelly, Edinburgh, 5th-30th August.</v>
      </c>
      <c r="C3" s="21">
        <f>VLOOKUP(A3, Kickstarter!B:E, 3, FALSE)</f>
        <v>2000</v>
      </c>
      <c r="D3" s="10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ht="45" x14ac:dyDescent="0.2">
      <c r="A4" s="20" t="s">
        <v>8382</v>
      </c>
      <c r="B4" s="23" t="str">
        <f>VLOOKUP(A4, Kickstarter!B:C, 2, FALSE)</f>
        <v>Cutting Off Kate Bush is a one-woman show written &amp; performed by Lucy Benson-Brown, premiering at the Edinburgh Fringe Festival 2014</v>
      </c>
      <c r="C4" s="21">
        <f>VLOOKUP(A4, Kickstarter!B:E, 3, FALSE)</f>
        <v>1500</v>
      </c>
      <c r="D4" s="10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ht="45" x14ac:dyDescent="0.2">
      <c r="A5" s="20" t="s">
        <v>3329</v>
      </c>
      <c r="B5" s="23" t="str">
        <f>VLOOKUP(A5, Kickstarter!B:C, 2, FALSE)</f>
        <v>Jestia and Raedon is a brand new romantic comedy play going to the Edinburgh Fringe Festival this summer.</v>
      </c>
      <c r="C5" s="21">
        <f>VLOOKUP(A5, Kickstarter!B:E, 3, FALSE)</f>
        <v>1000</v>
      </c>
      <c r="D5" s="10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ht="45" x14ac:dyDescent="0.2">
      <c r="A6" s="20" t="s">
        <v>3221</v>
      </c>
      <c r="B6" s="23" t="str">
        <f>VLOOKUP(A6, Kickstarter!B:C, 2, FALSE)</f>
        <v>A one-man show about love, loss, and motorways, written &amp; performed by Ben Norris. Help us get to the 2015 Edinburgh Fringe and beyond!</v>
      </c>
      <c r="C6" s="21">
        <f>VLOOKUP(A6, Kickstarter!B:E, 3, FALSE)</f>
        <v>4000</v>
      </c>
      <c r="D6" s="10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2A22E8-746D-DA41-9930-525F6F5FBCF8}">
  <dimension ref="A1:F6"/>
  <sheetViews>
    <sheetView zoomScale="116" zoomScaleNormal="116" workbookViewId="0">
      <selection activeCell="A7" sqref="A7"/>
    </sheetView>
  </sheetViews>
  <sheetFormatPr baseColWidth="10" defaultRowHeight="15" x14ac:dyDescent="0.2"/>
  <cols>
    <col min="1" max="1" width="16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4" t="s">
        <v>8222</v>
      </c>
      <c r="B1" t="s">
        <v>8223</v>
      </c>
    </row>
    <row r="3" spans="1:6" x14ac:dyDescent="0.2">
      <c r="A3" s="14" t="s">
        <v>8360</v>
      </c>
      <c r="B3" s="14" t="s">
        <v>8361</v>
      </c>
    </row>
    <row r="4" spans="1:6" x14ac:dyDescent="0.2">
      <c r="A4" s="14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5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5" t="s">
        <v>8362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E33BD8-B25E-D240-B636-CB21E62A53FD}">
  <dimension ref="A1:E7"/>
  <sheetViews>
    <sheetView topLeftCell="D12" zoomScale="117" zoomScaleNormal="117" workbookViewId="0"/>
  </sheetViews>
  <sheetFormatPr baseColWidth="10" defaultRowHeight="15" x14ac:dyDescent="0.2"/>
  <cols>
    <col min="1" max="1" width="15.83203125" bestFit="1" customWidth="1"/>
    <col min="2" max="2" width="14.83203125" bestFit="1" customWidth="1"/>
    <col min="3" max="3" width="4" bestFit="1" customWidth="1"/>
    <col min="4" max="4" width="8.83203125" bestFit="1" customWidth="1"/>
    <col min="5" max="7" width="10" bestFit="1" customWidth="1"/>
  </cols>
  <sheetData>
    <row r="1" spans="1:5" x14ac:dyDescent="0.2">
      <c r="A1" s="14" t="s">
        <v>8222</v>
      </c>
      <c r="B1" t="s">
        <v>8223</v>
      </c>
    </row>
    <row r="2" spans="1:5" x14ac:dyDescent="0.2">
      <c r="A2" s="14" t="s">
        <v>8358</v>
      </c>
      <c r="B2" t="s">
        <v>8363</v>
      </c>
    </row>
    <row r="4" spans="1:5" x14ac:dyDescent="0.2">
      <c r="A4" s="14" t="s">
        <v>8360</v>
      </c>
      <c r="B4" s="14" t="s">
        <v>8361</v>
      </c>
    </row>
    <row r="5" spans="1:5" x14ac:dyDescent="0.2">
      <c r="A5" s="14" t="s">
        <v>8364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5" t="s">
        <v>8316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2">
      <c r="A7" s="15" t="s">
        <v>8362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DA354E-114F-DE4C-9A3D-F8BE56175874}">
  <dimension ref="A1:F18"/>
  <sheetViews>
    <sheetView topLeftCell="B1" zoomScale="106" zoomScaleNormal="106"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9" bestFit="1" customWidth="1"/>
    <col min="6" max="6" width="10.1640625" bestFit="1" customWidth="1"/>
    <col min="7" max="7" width="10" bestFit="1" customWidth="1"/>
  </cols>
  <sheetData>
    <row r="1" spans="1:6" x14ac:dyDescent="0.2">
      <c r="A1" s="14" t="s">
        <v>8358</v>
      </c>
      <c r="B1" t="s">
        <v>8315</v>
      </c>
    </row>
    <row r="2" spans="1:6" x14ac:dyDescent="0.2">
      <c r="A2" s="14" t="s">
        <v>8379</v>
      </c>
      <c r="B2" t="s">
        <v>8363</v>
      </c>
    </row>
    <row r="4" spans="1:6" x14ac:dyDescent="0.2">
      <c r="A4" s="14" t="s">
        <v>8360</v>
      </c>
      <c r="B4" s="14" t="s">
        <v>8361</v>
      </c>
    </row>
    <row r="5" spans="1:6" x14ac:dyDescent="0.2">
      <c r="A5" s="14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9" t="s">
        <v>8367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19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19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19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9" t="s">
        <v>8368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19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19" t="s">
        <v>8369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19" t="s">
        <v>8370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19" t="s">
        <v>8371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19" t="s">
        <v>8372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19" t="s">
        <v>8373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19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19" t="s">
        <v>8362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8DE80C-27AE-334A-9D83-546976FC7D78}">
  <dimension ref="A1:T2186"/>
  <sheetViews>
    <sheetView workbookViewId="0">
      <selection activeCell="A2" sqref="A2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6.6640625" customWidth="1"/>
    <col min="16" max="16" width="26" customWidth="1"/>
    <col min="17" max="17" width="41.1640625" customWidth="1"/>
    <col min="18" max="18" width="17.6640625" customWidth="1"/>
    <col min="19" max="19" width="26.6640625" customWidth="1"/>
    <col min="20" max="20" width="26.33203125" style="18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7" t="s">
        <v>8366</v>
      </c>
    </row>
    <row r="2" spans="1:20" ht="48" x14ac:dyDescent="0.2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0">
        <v>105</v>
      </c>
      <c r="P2" s="10">
        <v>93.43</v>
      </c>
      <c r="Q2" s="12" t="s">
        <v>8315</v>
      </c>
      <c r="R2" t="s">
        <v>8316</v>
      </c>
      <c r="S2" s="16">
        <v>42646.092812499999</v>
      </c>
      <c r="T2" s="16">
        <v>42675.207638888889</v>
      </c>
    </row>
    <row r="3" spans="1:20" ht="48" x14ac:dyDescent="0.2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0">
        <v>115</v>
      </c>
      <c r="P3" s="10">
        <v>110.97</v>
      </c>
      <c r="Q3" s="12" t="s">
        <v>8315</v>
      </c>
      <c r="R3" t="s">
        <v>8316</v>
      </c>
      <c r="S3" s="16">
        <v>42430.040798611109</v>
      </c>
      <c r="T3" s="16">
        <v>42449.999131944445</v>
      </c>
    </row>
    <row r="4" spans="1:20" ht="48" x14ac:dyDescent="0.2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0">
        <v>121</v>
      </c>
      <c r="P4" s="10">
        <v>71.790000000000006</v>
      </c>
      <c r="Q4" s="12" t="s">
        <v>8315</v>
      </c>
      <c r="R4" t="s">
        <v>8316</v>
      </c>
      <c r="S4" s="16">
        <v>42238.13282407407</v>
      </c>
      <c r="T4" s="16">
        <v>42268.13282407407</v>
      </c>
    </row>
    <row r="5" spans="1:20" ht="48" x14ac:dyDescent="0.2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0">
        <v>100</v>
      </c>
      <c r="P5" s="10">
        <v>1000</v>
      </c>
      <c r="Q5" s="12" t="s">
        <v>8315</v>
      </c>
      <c r="R5" t="s">
        <v>8316</v>
      </c>
      <c r="S5" s="16">
        <v>41850.400937500002</v>
      </c>
      <c r="T5" s="16">
        <v>41895.400937500002</v>
      </c>
    </row>
    <row r="6" spans="1:20" ht="48" x14ac:dyDescent="0.2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0">
        <v>101</v>
      </c>
      <c r="P6" s="10">
        <v>63.83</v>
      </c>
      <c r="Q6" s="12" t="s">
        <v>8315</v>
      </c>
      <c r="R6" t="s">
        <v>8316</v>
      </c>
      <c r="S6" s="16">
        <v>42753.205625000002</v>
      </c>
      <c r="T6" s="16">
        <v>42783.670138888891</v>
      </c>
    </row>
    <row r="7" spans="1:20" ht="16" x14ac:dyDescent="0.2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0">
        <v>116</v>
      </c>
      <c r="P7" s="10">
        <v>44.33</v>
      </c>
      <c r="Q7" s="12" t="s">
        <v>8315</v>
      </c>
      <c r="R7" t="s">
        <v>8316</v>
      </c>
      <c r="S7" s="16">
        <v>42155.920219907406</v>
      </c>
      <c r="T7" s="16">
        <v>42176.888888888891</v>
      </c>
    </row>
    <row r="8" spans="1:20" ht="48" x14ac:dyDescent="0.2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0">
        <v>108</v>
      </c>
      <c r="P8" s="10">
        <v>126.55</v>
      </c>
      <c r="Q8" s="12" t="s">
        <v>8315</v>
      </c>
      <c r="R8" t="s">
        <v>8316</v>
      </c>
      <c r="S8" s="16">
        <v>42157.591064814813</v>
      </c>
      <c r="T8" s="16">
        <v>42179.083333333328</v>
      </c>
    </row>
    <row r="9" spans="1:20" ht="48" x14ac:dyDescent="0.2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0">
        <v>100</v>
      </c>
      <c r="P9" s="10">
        <v>129.03</v>
      </c>
      <c r="Q9" s="12" t="s">
        <v>8315</v>
      </c>
      <c r="R9" t="s">
        <v>8316</v>
      </c>
      <c r="S9" s="16">
        <v>42676.065150462964</v>
      </c>
      <c r="T9" s="16">
        <v>42721.290972222225</v>
      </c>
    </row>
    <row r="10" spans="1:20" ht="48" x14ac:dyDescent="0.2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0">
        <v>123</v>
      </c>
      <c r="P10" s="10">
        <v>71.239999999999995</v>
      </c>
      <c r="Q10" s="12" t="s">
        <v>8315</v>
      </c>
      <c r="R10" t="s">
        <v>8316</v>
      </c>
      <c r="S10" s="16">
        <v>42473.007037037038</v>
      </c>
      <c r="T10" s="16">
        <v>42503.007037037038</v>
      </c>
    </row>
    <row r="11" spans="1:20" ht="48" x14ac:dyDescent="0.2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0">
        <v>121</v>
      </c>
      <c r="P11" s="10">
        <v>40.85</v>
      </c>
      <c r="Q11" s="12" t="s">
        <v>8315</v>
      </c>
      <c r="R11" t="s">
        <v>8316</v>
      </c>
      <c r="S11" s="16">
        <v>42282.768414351856</v>
      </c>
      <c r="T11" s="16">
        <v>42312.810081018513</v>
      </c>
    </row>
    <row r="12" spans="1:20" ht="48" x14ac:dyDescent="0.2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0">
        <v>302</v>
      </c>
      <c r="P12" s="10">
        <v>252.02</v>
      </c>
      <c r="Q12" s="12" t="s">
        <v>8315</v>
      </c>
      <c r="R12" t="s">
        <v>8316</v>
      </c>
      <c r="S12" s="16">
        <v>42473.794710648144</v>
      </c>
      <c r="T12" s="16">
        <v>42503.794710648144</v>
      </c>
    </row>
    <row r="13" spans="1:20" ht="48" x14ac:dyDescent="0.2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0">
        <v>101</v>
      </c>
      <c r="P13" s="10">
        <v>65.16</v>
      </c>
      <c r="Q13" s="12" t="s">
        <v>8315</v>
      </c>
      <c r="R13" t="s">
        <v>8316</v>
      </c>
      <c r="S13" s="16">
        <v>42712.23474537037</v>
      </c>
      <c r="T13" s="16">
        <v>42735.707638888889</v>
      </c>
    </row>
    <row r="14" spans="1:20" ht="48" x14ac:dyDescent="0.2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0">
        <v>100</v>
      </c>
      <c r="P14" s="10">
        <v>65.87</v>
      </c>
      <c r="Q14" s="12" t="s">
        <v>8315</v>
      </c>
      <c r="R14" t="s">
        <v>8316</v>
      </c>
      <c r="S14" s="16">
        <v>42561.154664351852</v>
      </c>
      <c r="T14" s="16">
        <v>42592.166666666672</v>
      </c>
    </row>
    <row r="15" spans="1:20" ht="48" x14ac:dyDescent="0.2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0">
        <v>125</v>
      </c>
      <c r="P15" s="10">
        <v>36.08</v>
      </c>
      <c r="Q15" s="12" t="s">
        <v>8315</v>
      </c>
      <c r="R15" t="s">
        <v>8316</v>
      </c>
      <c r="S15" s="16">
        <v>42709.134780092587</v>
      </c>
      <c r="T15" s="16">
        <v>42739.134780092587</v>
      </c>
    </row>
    <row r="16" spans="1:20" ht="32" x14ac:dyDescent="0.2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0">
        <v>109</v>
      </c>
      <c r="P16" s="10">
        <v>44.19</v>
      </c>
      <c r="Q16" s="12" t="s">
        <v>8315</v>
      </c>
      <c r="R16" t="s">
        <v>8316</v>
      </c>
      <c r="S16" s="16">
        <v>42086.614942129629</v>
      </c>
      <c r="T16" s="16">
        <v>42117.290972222225</v>
      </c>
    </row>
    <row r="17" spans="1:20" ht="48" x14ac:dyDescent="0.2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0">
        <v>146</v>
      </c>
      <c r="P17" s="10">
        <v>104.07</v>
      </c>
      <c r="Q17" s="12" t="s">
        <v>8315</v>
      </c>
      <c r="R17" t="s">
        <v>8316</v>
      </c>
      <c r="S17" s="16">
        <v>42064.652673611112</v>
      </c>
      <c r="T17" s="16">
        <v>42101.291666666672</v>
      </c>
    </row>
    <row r="18" spans="1:20" ht="48" x14ac:dyDescent="0.2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0">
        <v>102</v>
      </c>
      <c r="P18" s="10">
        <v>127.79</v>
      </c>
      <c r="Q18" s="12" t="s">
        <v>8315</v>
      </c>
      <c r="R18" t="s">
        <v>8316</v>
      </c>
      <c r="S18" s="16">
        <v>42292.701053240744</v>
      </c>
      <c r="T18" s="16">
        <v>42322.742719907401</v>
      </c>
    </row>
    <row r="19" spans="1:20" ht="48" x14ac:dyDescent="0.2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0">
        <v>110</v>
      </c>
      <c r="P19" s="10">
        <v>92.04</v>
      </c>
      <c r="Q19" s="12" t="s">
        <v>8315</v>
      </c>
      <c r="R19" t="s">
        <v>8316</v>
      </c>
      <c r="S19" s="16">
        <v>42461.747199074074</v>
      </c>
      <c r="T19" s="16">
        <v>42491.747199074074</v>
      </c>
    </row>
    <row r="20" spans="1:20" ht="48" x14ac:dyDescent="0.2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0">
        <v>124</v>
      </c>
      <c r="P20" s="10">
        <v>135.63</v>
      </c>
      <c r="Q20" s="12" t="s">
        <v>8315</v>
      </c>
      <c r="R20" t="s">
        <v>8316</v>
      </c>
      <c r="S20" s="16">
        <v>42169.814340277779</v>
      </c>
      <c r="T20" s="16">
        <v>42199.814340277779</v>
      </c>
    </row>
    <row r="21" spans="1:20" ht="48" x14ac:dyDescent="0.2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0">
        <v>135</v>
      </c>
      <c r="P21" s="10">
        <v>168.75</v>
      </c>
      <c r="Q21" s="12" t="s">
        <v>8315</v>
      </c>
      <c r="R21" t="s">
        <v>8316</v>
      </c>
      <c r="S21" s="16">
        <v>42483.675208333334</v>
      </c>
      <c r="T21" s="16">
        <v>42522.789583333331</v>
      </c>
    </row>
    <row r="22" spans="1:20" ht="48" x14ac:dyDescent="0.2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0">
        <v>103</v>
      </c>
      <c r="P22" s="10">
        <v>70.86</v>
      </c>
      <c r="Q22" s="12" t="s">
        <v>8315</v>
      </c>
      <c r="R22" t="s">
        <v>8316</v>
      </c>
      <c r="S22" s="16">
        <v>42195.749745370369</v>
      </c>
      <c r="T22" s="16">
        <v>42206.125</v>
      </c>
    </row>
    <row r="23" spans="1:20" ht="48" x14ac:dyDescent="0.2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0">
        <v>100</v>
      </c>
      <c r="P23" s="10">
        <v>50</v>
      </c>
      <c r="Q23" s="12" t="s">
        <v>8315</v>
      </c>
      <c r="R23" t="s">
        <v>8316</v>
      </c>
      <c r="S23" s="16">
        <v>42675.057997685188</v>
      </c>
      <c r="T23" s="16">
        <v>42705.099664351852</v>
      </c>
    </row>
    <row r="24" spans="1:20" ht="32" x14ac:dyDescent="0.2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0">
        <v>105</v>
      </c>
      <c r="P24" s="10">
        <v>47</v>
      </c>
      <c r="Q24" s="12" t="s">
        <v>8315</v>
      </c>
      <c r="R24" t="s">
        <v>8316</v>
      </c>
      <c r="S24" s="16">
        <v>42018.94159722222</v>
      </c>
      <c r="T24" s="16">
        <v>42047.291666666672</v>
      </c>
    </row>
    <row r="25" spans="1:20" ht="32" x14ac:dyDescent="0.2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0">
        <v>120</v>
      </c>
      <c r="P25" s="10">
        <v>66.67</v>
      </c>
      <c r="Q25" s="12" t="s">
        <v>8315</v>
      </c>
      <c r="R25" t="s">
        <v>8316</v>
      </c>
      <c r="S25" s="16">
        <v>42026.924976851849</v>
      </c>
      <c r="T25" s="16">
        <v>42052.207638888889</v>
      </c>
    </row>
    <row r="26" spans="1:20" ht="48" x14ac:dyDescent="0.2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0">
        <v>119</v>
      </c>
      <c r="P26" s="10">
        <v>66.11</v>
      </c>
      <c r="Q26" s="12" t="s">
        <v>8315</v>
      </c>
      <c r="R26" t="s">
        <v>8316</v>
      </c>
      <c r="S26" s="16">
        <v>41920.787534722222</v>
      </c>
      <c r="T26" s="16">
        <v>41941.787534722222</v>
      </c>
    </row>
    <row r="27" spans="1:20" ht="48" x14ac:dyDescent="0.2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0">
        <v>105</v>
      </c>
      <c r="P27" s="10">
        <v>36.86</v>
      </c>
      <c r="Q27" s="12" t="s">
        <v>8315</v>
      </c>
      <c r="R27" t="s">
        <v>8316</v>
      </c>
      <c r="S27" s="16">
        <v>42558.189432870371</v>
      </c>
      <c r="T27" s="16">
        <v>42587.875</v>
      </c>
    </row>
    <row r="28" spans="1:20" ht="48" x14ac:dyDescent="0.2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0">
        <v>120</v>
      </c>
      <c r="P28" s="10">
        <v>31.5</v>
      </c>
      <c r="Q28" s="12" t="s">
        <v>8315</v>
      </c>
      <c r="R28" t="s">
        <v>8316</v>
      </c>
      <c r="S28" s="16">
        <v>41808.198518518519</v>
      </c>
      <c r="T28" s="16">
        <v>41838.198518518519</v>
      </c>
    </row>
    <row r="29" spans="1:20" ht="32" x14ac:dyDescent="0.2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0">
        <v>103</v>
      </c>
      <c r="P29" s="10">
        <v>102.5</v>
      </c>
      <c r="Q29" s="12" t="s">
        <v>8315</v>
      </c>
      <c r="R29" t="s">
        <v>8316</v>
      </c>
      <c r="S29" s="16">
        <v>42550.701886574068</v>
      </c>
      <c r="T29" s="16">
        <v>42580.701886574068</v>
      </c>
    </row>
    <row r="30" spans="1:20" ht="32" x14ac:dyDescent="0.2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0">
        <v>101</v>
      </c>
      <c r="P30" s="10">
        <v>126.46</v>
      </c>
      <c r="Q30" s="12" t="s">
        <v>8315</v>
      </c>
      <c r="R30" t="s">
        <v>8316</v>
      </c>
      <c r="S30" s="16">
        <v>42056.013124999998</v>
      </c>
      <c r="T30" s="16">
        <v>42075.166666666672</v>
      </c>
    </row>
    <row r="31" spans="1:20" ht="48" x14ac:dyDescent="0.2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0">
        <v>105</v>
      </c>
      <c r="P31" s="10">
        <v>47.88</v>
      </c>
      <c r="Q31" s="12" t="s">
        <v>8315</v>
      </c>
      <c r="R31" t="s">
        <v>8316</v>
      </c>
      <c r="S31" s="16">
        <v>42016.938692129625</v>
      </c>
      <c r="T31" s="16">
        <v>42046.938692129625</v>
      </c>
    </row>
    <row r="32" spans="1:20" ht="48" x14ac:dyDescent="0.2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0">
        <v>103</v>
      </c>
      <c r="P32" s="10">
        <v>73.209999999999994</v>
      </c>
      <c r="Q32" s="12" t="s">
        <v>8315</v>
      </c>
      <c r="R32" t="s">
        <v>8316</v>
      </c>
      <c r="S32" s="16">
        <v>42591.899988425925</v>
      </c>
      <c r="T32" s="16">
        <v>42622.166666666672</v>
      </c>
    </row>
    <row r="33" spans="1:20" ht="48" x14ac:dyDescent="0.2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0">
        <v>108</v>
      </c>
      <c r="P33" s="10">
        <v>89.67</v>
      </c>
      <c r="Q33" s="12" t="s">
        <v>8315</v>
      </c>
      <c r="R33" t="s">
        <v>8316</v>
      </c>
      <c r="S33" s="16">
        <v>42183.231006944443</v>
      </c>
      <c r="T33" s="16">
        <v>42228.231006944443</v>
      </c>
    </row>
    <row r="34" spans="1:20" ht="48" x14ac:dyDescent="0.2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0">
        <v>104</v>
      </c>
      <c r="P34" s="10">
        <v>36.5</v>
      </c>
      <c r="Q34" s="12" t="s">
        <v>8315</v>
      </c>
      <c r="R34" t="s">
        <v>8316</v>
      </c>
      <c r="S34" s="16">
        <v>41780.525937500002</v>
      </c>
      <c r="T34" s="16">
        <v>41796.958333333336</v>
      </c>
    </row>
    <row r="35" spans="1:20" ht="48" x14ac:dyDescent="0.2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0">
        <v>128</v>
      </c>
      <c r="P35" s="10">
        <v>90.74</v>
      </c>
      <c r="Q35" s="12" t="s">
        <v>8315</v>
      </c>
      <c r="R35" t="s">
        <v>8316</v>
      </c>
      <c r="S35" s="16">
        <v>42158.065694444449</v>
      </c>
      <c r="T35" s="16">
        <v>42201</v>
      </c>
    </row>
    <row r="36" spans="1:20" ht="16" x14ac:dyDescent="0.2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0">
        <v>126</v>
      </c>
      <c r="P36" s="10">
        <v>67.739999999999995</v>
      </c>
      <c r="Q36" s="12" t="s">
        <v>8315</v>
      </c>
      <c r="R36" t="s">
        <v>8316</v>
      </c>
      <c r="S36" s="16">
        <v>42154.873124999998</v>
      </c>
      <c r="T36" s="16">
        <v>42184.873124999998</v>
      </c>
    </row>
    <row r="37" spans="1:20" ht="48" x14ac:dyDescent="0.2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0">
        <v>100</v>
      </c>
      <c r="P37" s="10">
        <v>65.38</v>
      </c>
      <c r="Q37" s="12" t="s">
        <v>8315</v>
      </c>
      <c r="R37" t="s">
        <v>8316</v>
      </c>
      <c r="S37" s="16">
        <v>42208.84646990741</v>
      </c>
      <c r="T37" s="16">
        <v>42238.84646990741</v>
      </c>
    </row>
    <row r="38" spans="1:20" ht="48" x14ac:dyDescent="0.2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0">
        <v>102</v>
      </c>
      <c r="P38" s="10">
        <v>121.9</v>
      </c>
      <c r="Q38" s="12" t="s">
        <v>8315</v>
      </c>
      <c r="R38" t="s">
        <v>8316</v>
      </c>
      <c r="S38" s="16">
        <v>42451.496817129635</v>
      </c>
      <c r="T38" s="16">
        <v>42459.610416666663</v>
      </c>
    </row>
    <row r="39" spans="1:20" ht="48" x14ac:dyDescent="0.2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0">
        <v>108</v>
      </c>
      <c r="P39" s="10">
        <v>47.46</v>
      </c>
      <c r="Q39" s="12" t="s">
        <v>8315</v>
      </c>
      <c r="R39" t="s">
        <v>8316</v>
      </c>
      <c r="S39" s="16">
        <v>41759.13962962963</v>
      </c>
      <c r="T39" s="16">
        <v>41791.165972222225</v>
      </c>
    </row>
    <row r="40" spans="1:20" ht="48" x14ac:dyDescent="0.2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0">
        <v>128</v>
      </c>
      <c r="P40" s="10">
        <v>37.21</v>
      </c>
      <c r="Q40" s="12" t="s">
        <v>8315</v>
      </c>
      <c r="R40" t="s">
        <v>8316</v>
      </c>
      <c r="S40" s="16">
        <v>42693.742604166662</v>
      </c>
      <c r="T40" s="16">
        <v>42718.742604166662</v>
      </c>
    </row>
    <row r="41" spans="1:20" ht="48" x14ac:dyDescent="0.2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0">
        <v>106</v>
      </c>
      <c r="P41" s="10">
        <v>103.95</v>
      </c>
      <c r="Q41" s="12" t="s">
        <v>8315</v>
      </c>
      <c r="R41" t="s">
        <v>8316</v>
      </c>
      <c r="S41" s="16">
        <v>42250.598217592589</v>
      </c>
      <c r="T41" s="16">
        <v>42270.598217592589</v>
      </c>
    </row>
    <row r="42" spans="1:20" ht="48" x14ac:dyDescent="0.2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0">
        <v>100</v>
      </c>
      <c r="P42" s="10">
        <v>63.83</v>
      </c>
      <c r="Q42" s="12" t="s">
        <v>8315</v>
      </c>
      <c r="R42" t="s">
        <v>8316</v>
      </c>
      <c r="S42" s="16">
        <v>42060.683935185181</v>
      </c>
      <c r="T42" s="16">
        <v>42090.642268518524</v>
      </c>
    </row>
    <row r="43" spans="1:20" ht="32" x14ac:dyDescent="0.2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0">
        <v>117</v>
      </c>
      <c r="P43" s="10">
        <v>50.67</v>
      </c>
      <c r="Q43" s="12" t="s">
        <v>8315</v>
      </c>
      <c r="R43" t="s">
        <v>8316</v>
      </c>
      <c r="S43" s="16">
        <v>42136.270787037036</v>
      </c>
      <c r="T43" s="16">
        <v>42168.071527777778</v>
      </c>
    </row>
    <row r="44" spans="1:20" ht="48" x14ac:dyDescent="0.2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0">
        <v>108</v>
      </c>
      <c r="P44" s="10">
        <v>113.42</v>
      </c>
      <c r="Q44" s="12" t="s">
        <v>8315</v>
      </c>
      <c r="R44" t="s">
        <v>8316</v>
      </c>
      <c r="S44" s="16">
        <v>42171.034861111111</v>
      </c>
      <c r="T44" s="16">
        <v>42195.291666666672</v>
      </c>
    </row>
    <row r="45" spans="1:20" ht="48" x14ac:dyDescent="0.2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0">
        <v>120</v>
      </c>
      <c r="P45" s="10">
        <v>104.57</v>
      </c>
      <c r="Q45" s="12" t="s">
        <v>8315</v>
      </c>
      <c r="R45" t="s">
        <v>8316</v>
      </c>
      <c r="S45" s="16">
        <v>42494.683634259258</v>
      </c>
      <c r="T45" s="16">
        <v>42524.6875</v>
      </c>
    </row>
    <row r="46" spans="1:20" ht="32" x14ac:dyDescent="0.2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0">
        <v>100</v>
      </c>
      <c r="P46" s="10">
        <v>272.73</v>
      </c>
      <c r="Q46" s="12" t="s">
        <v>8315</v>
      </c>
      <c r="R46" t="s">
        <v>8316</v>
      </c>
      <c r="S46" s="16">
        <v>41758.839675925927</v>
      </c>
      <c r="T46" s="16">
        <v>41771.165972222225</v>
      </c>
    </row>
    <row r="47" spans="1:20" ht="32" x14ac:dyDescent="0.2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0">
        <v>111</v>
      </c>
      <c r="P47" s="10">
        <v>63.85</v>
      </c>
      <c r="Q47" s="12" t="s">
        <v>8315</v>
      </c>
      <c r="R47" t="s">
        <v>8316</v>
      </c>
      <c r="S47" s="16">
        <v>42171.824884259258</v>
      </c>
      <c r="T47" s="16">
        <v>42201.824884259258</v>
      </c>
    </row>
    <row r="48" spans="1:20" ht="16" x14ac:dyDescent="0.2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0">
        <v>108</v>
      </c>
      <c r="P48" s="10">
        <v>83.51</v>
      </c>
      <c r="Q48" s="12" t="s">
        <v>8315</v>
      </c>
      <c r="R48" t="s">
        <v>8316</v>
      </c>
      <c r="S48" s="16">
        <v>42268.127696759257</v>
      </c>
      <c r="T48" s="16">
        <v>42288.083333333328</v>
      </c>
    </row>
    <row r="49" spans="1:20" ht="48" x14ac:dyDescent="0.2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0">
        <v>108</v>
      </c>
      <c r="P49" s="10">
        <v>44.09</v>
      </c>
      <c r="Q49" s="12" t="s">
        <v>8315</v>
      </c>
      <c r="R49" t="s">
        <v>8316</v>
      </c>
      <c r="S49" s="16">
        <v>42746.261782407411</v>
      </c>
      <c r="T49" s="16">
        <v>42784.207638888889</v>
      </c>
    </row>
    <row r="50" spans="1:20" ht="48" x14ac:dyDescent="0.2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0">
        <v>120</v>
      </c>
      <c r="P50" s="10">
        <v>44.54</v>
      </c>
      <c r="Q50" s="12" t="s">
        <v>8315</v>
      </c>
      <c r="R50" t="s">
        <v>8316</v>
      </c>
      <c r="S50" s="16">
        <v>41842.607592592591</v>
      </c>
      <c r="T50" s="16">
        <v>41864.916666666664</v>
      </c>
    </row>
    <row r="51" spans="1:20" ht="48" x14ac:dyDescent="0.2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0">
        <v>111</v>
      </c>
      <c r="P51" s="10">
        <v>125.81</v>
      </c>
      <c r="Q51" s="12" t="s">
        <v>8315</v>
      </c>
      <c r="R51" t="s">
        <v>8316</v>
      </c>
      <c r="S51" s="16">
        <v>41853.240208333329</v>
      </c>
      <c r="T51" s="16">
        <v>41876.207638888889</v>
      </c>
    </row>
    <row r="52" spans="1:20" ht="48" x14ac:dyDescent="0.2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0">
        <v>110</v>
      </c>
      <c r="P52" s="10">
        <v>50.75</v>
      </c>
      <c r="Q52" s="12" t="s">
        <v>8315</v>
      </c>
      <c r="R52" t="s">
        <v>8316</v>
      </c>
      <c r="S52" s="16">
        <v>42061.212488425925</v>
      </c>
      <c r="T52" s="16">
        <v>42089.166666666672</v>
      </c>
    </row>
    <row r="53" spans="1:20" ht="48" x14ac:dyDescent="0.2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0">
        <v>122</v>
      </c>
      <c r="P53" s="10">
        <v>60.9</v>
      </c>
      <c r="Q53" s="12" t="s">
        <v>8315</v>
      </c>
      <c r="R53" t="s">
        <v>8316</v>
      </c>
      <c r="S53" s="16">
        <v>42036.24428240741</v>
      </c>
      <c r="T53" s="16">
        <v>42064.290972222225</v>
      </c>
    </row>
    <row r="54" spans="1:20" ht="64" x14ac:dyDescent="0.2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0">
        <v>107</v>
      </c>
      <c r="P54" s="10">
        <v>109.03</v>
      </c>
      <c r="Q54" s="12" t="s">
        <v>8315</v>
      </c>
      <c r="R54" t="s">
        <v>8316</v>
      </c>
      <c r="S54" s="16">
        <v>42157.470185185186</v>
      </c>
      <c r="T54" s="16">
        <v>42187.470185185186</v>
      </c>
    </row>
    <row r="55" spans="1:20" ht="48" x14ac:dyDescent="0.2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0">
        <v>101</v>
      </c>
      <c r="P55" s="10">
        <v>25.69</v>
      </c>
      <c r="Q55" s="12" t="s">
        <v>8315</v>
      </c>
      <c r="R55" t="s">
        <v>8316</v>
      </c>
      <c r="S55" s="16">
        <v>41827.909942129627</v>
      </c>
      <c r="T55" s="16">
        <v>41857.897222222222</v>
      </c>
    </row>
    <row r="56" spans="1:20" ht="48" x14ac:dyDescent="0.2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0">
        <v>109</v>
      </c>
      <c r="P56" s="10">
        <v>41.92</v>
      </c>
      <c r="Q56" s="12" t="s">
        <v>8315</v>
      </c>
      <c r="R56" t="s">
        <v>8316</v>
      </c>
      <c r="S56" s="16">
        <v>42162.729548611111</v>
      </c>
      <c r="T56" s="16">
        <v>42192.729548611111</v>
      </c>
    </row>
    <row r="57" spans="1:20" ht="48" x14ac:dyDescent="0.2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0">
        <v>114</v>
      </c>
      <c r="P57" s="10">
        <v>88.77</v>
      </c>
      <c r="Q57" s="12" t="s">
        <v>8315</v>
      </c>
      <c r="R57" t="s">
        <v>8316</v>
      </c>
      <c r="S57" s="16">
        <v>42233.738564814819</v>
      </c>
      <c r="T57" s="16">
        <v>42263.738564814819</v>
      </c>
    </row>
    <row r="58" spans="1:20" ht="48" x14ac:dyDescent="0.2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0">
        <v>114</v>
      </c>
      <c r="P58" s="10">
        <v>80.23</v>
      </c>
      <c r="Q58" s="12" t="s">
        <v>8315</v>
      </c>
      <c r="R58" t="s">
        <v>8316</v>
      </c>
      <c r="S58" s="16">
        <v>42042.197824074072</v>
      </c>
      <c r="T58" s="16">
        <v>42072.156157407408</v>
      </c>
    </row>
    <row r="59" spans="1:20" ht="32" x14ac:dyDescent="0.2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0">
        <v>106</v>
      </c>
      <c r="P59" s="10">
        <v>78.94</v>
      </c>
      <c r="Q59" s="12" t="s">
        <v>8315</v>
      </c>
      <c r="R59" t="s">
        <v>8316</v>
      </c>
      <c r="S59" s="16">
        <v>42585.523842592593</v>
      </c>
      <c r="T59" s="16">
        <v>42599.165972222225</v>
      </c>
    </row>
    <row r="60" spans="1:20" ht="48" x14ac:dyDescent="0.2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0">
        <v>106</v>
      </c>
      <c r="P60" s="10">
        <v>69.89</v>
      </c>
      <c r="Q60" s="12" t="s">
        <v>8315</v>
      </c>
      <c r="R60" t="s">
        <v>8316</v>
      </c>
      <c r="S60" s="16">
        <v>41808.669571759259</v>
      </c>
      <c r="T60" s="16">
        <v>41838.669571759259</v>
      </c>
    </row>
    <row r="61" spans="1:20" ht="48" x14ac:dyDescent="0.2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0">
        <v>100</v>
      </c>
      <c r="P61" s="10">
        <v>74.53</v>
      </c>
      <c r="Q61" s="12" t="s">
        <v>8315</v>
      </c>
      <c r="R61" t="s">
        <v>8316</v>
      </c>
      <c r="S61" s="16">
        <v>41852.658310185187</v>
      </c>
      <c r="T61" s="16">
        <v>41882.658310185187</v>
      </c>
    </row>
    <row r="62" spans="1:20" ht="32" x14ac:dyDescent="0.2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0">
        <v>105</v>
      </c>
      <c r="P62" s="10">
        <v>123.94</v>
      </c>
      <c r="Q62" s="12" t="s">
        <v>8315</v>
      </c>
      <c r="R62" t="s">
        <v>8316</v>
      </c>
      <c r="S62" s="16">
        <v>42694.110185185185</v>
      </c>
      <c r="T62" s="16">
        <v>42709.041666666672</v>
      </c>
    </row>
    <row r="63" spans="1:20" ht="48" x14ac:dyDescent="0.2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0">
        <v>175</v>
      </c>
      <c r="P63" s="10">
        <v>264.85000000000002</v>
      </c>
      <c r="Q63" s="12" t="s">
        <v>8315</v>
      </c>
      <c r="R63" t="s">
        <v>8316</v>
      </c>
      <c r="S63" s="16">
        <v>42341.818379629629</v>
      </c>
      <c r="T63" s="16">
        <v>42370.166666666672</v>
      </c>
    </row>
    <row r="64" spans="1:20" ht="48" x14ac:dyDescent="0.2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0">
        <v>102</v>
      </c>
      <c r="P64" s="10">
        <v>58.62</v>
      </c>
      <c r="Q64" s="12" t="s">
        <v>8315</v>
      </c>
      <c r="R64" t="s">
        <v>8316</v>
      </c>
      <c r="S64" s="16">
        <v>41880.061006944445</v>
      </c>
      <c r="T64" s="16">
        <v>41908.065972222219</v>
      </c>
    </row>
    <row r="65" spans="1:20" ht="48" x14ac:dyDescent="0.2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0">
        <v>100</v>
      </c>
      <c r="P65" s="10">
        <v>70.88</v>
      </c>
      <c r="Q65" s="12" t="s">
        <v>8315</v>
      </c>
      <c r="R65" t="s">
        <v>8316</v>
      </c>
      <c r="S65" s="16">
        <v>41941.683865740742</v>
      </c>
      <c r="T65" s="16">
        <v>41970.125</v>
      </c>
    </row>
    <row r="66" spans="1:20" ht="64" x14ac:dyDescent="0.2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0">
        <v>114</v>
      </c>
      <c r="P66" s="10">
        <v>113.57</v>
      </c>
      <c r="Q66" s="12" t="s">
        <v>8315</v>
      </c>
      <c r="R66" t="s">
        <v>8316</v>
      </c>
      <c r="S66" s="16">
        <v>42026.88118055556</v>
      </c>
      <c r="T66" s="16">
        <v>42086.093055555553</v>
      </c>
    </row>
    <row r="67" spans="1:20" ht="48" x14ac:dyDescent="0.2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0">
        <v>129</v>
      </c>
      <c r="P67" s="10">
        <v>60.69</v>
      </c>
      <c r="Q67" s="12" t="s">
        <v>8315</v>
      </c>
      <c r="R67" t="s">
        <v>8316</v>
      </c>
      <c r="S67" s="16">
        <v>41922.640590277777</v>
      </c>
      <c r="T67" s="16">
        <v>41932.249305555553</v>
      </c>
    </row>
    <row r="68" spans="1:20" ht="48" x14ac:dyDescent="0.2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0">
        <v>101</v>
      </c>
      <c r="P68" s="10">
        <v>110.22</v>
      </c>
      <c r="Q68" s="12" t="s">
        <v>8315</v>
      </c>
      <c r="R68" t="s">
        <v>8316</v>
      </c>
      <c r="S68" s="16">
        <v>41993.824340277773</v>
      </c>
      <c r="T68" s="16">
        <v>42010.25</v>
      </c>
    </row>
    <row r="69" spans="1:20" ht="48" x14ac:dyDescent="0.2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0">
        <v>109</v>
      </c>
      <c r="P69" s="10">
        <v>136.46</v>
      </c>
      <c r="Q69" s="12" t="s">
        <v>8315</v>
      </c>
      <c r="R69" t="s">
        <v>8316</v>
      </c>
      <c r="S69" s="16">
        <v>42219.915856481486</v>
      </c>
      <c r="T69" s="16">
        <v>42240.083333333328</v>
      </c>
    </row>
    <row r="70" spans="1:20" ht="48" x14ac:dyDescent="0.2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0">
        <v>118</v>
      </c>
      <c r="P70" s="10">
        <v>110.35</v>
      </c>
      <c r="Q70" s="12" t="s">
        <v>8315</v>
      </c>
      <c r="R70" t="s">
        <v>8316</v>
      </c>
      <c r="S70" s="16">
        <v>41909.969386574077</v>
      </c>
      <c r="T70" s="16">
        <v>41950.011053240742</v>
      </c>
    </row>
    <row r="71" spans="1:20" ht="32" x14ac:dyDescent="0.2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0">
        <v>131</v>
      </c>
      <c r="P71" s="10">
        <v>41.42</v>
      </c>
      <c r="Q71" s="12" t="s">
        <v>8315</v>
      </c>
      <c r="R71" t="s">
        <v>8316</v>
      </c>
      <c r="S71" s="16">
        <v>41891.665324074071</v>
      </c>
      <c r="T71" s="16">
        <v>41913.166666666664</v>
      </c>
    </row>
    <row r="72" spans="1:20" ht="48" x14ac:dyDescent="0.2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0">
        <v>104</v>
      </c>
      <c r="P72" s="10">
        <v>52</v>
      </c>
      <c r="Q72" s="12" t="s">
        <v>8315</v>
      </c>
      <c r="R72" t="s">
        <v>8316</v>
      </c>
      <c r="S72" s="16">
        <v>41226.017361111109</v>
      </c>
      <c r="T72" s="16">
        <v>41250.083333333336</v>
      </c>
    </row>
    <row r="73" spans="1:20" ht="64" x14ac:dyDescent="0.2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0">
        <v>101</v>
      </c>
      <c r="P73" s="10">
        <v>33.99</v>
      </c>
      <c r="Q73" s="12" t="s">
        <v>8315</v>
      </c>
      <c r="R73" t="s">
        <v>8316</v>
      </c>
      <c r="S73" s="16">
        <v>40478.263923611114</v>
      </c>
      <c r="T73" s="16">
        <v>40568.166666666664</v>
      </c>
    </row>
    <row r="74" spans="1:20" ht="32" x14ac:dyDescent="0.2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0">
        <v>100</v>
      </c>
      <c r="P74" s="10">
        <v>103.35</v>
      </c>
      <c r="Q74" s="12" t="s">
        <v>8315</v>
      </c>
      <c r="R74" t="s">
        <v>8316</v>
      </c>
      <c r="S74" s="16">
        <v>41862.83997685185</v>
      </c>
      <c r="T74" s="16">
        <v>41892.83997685185</v>
      </c>
    </row>
    <row r="75" spans="1:20" ht="48" x14ac:dyDescent="0.2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0">
        <v>336</v>
      </c>
      <c r="P75" s="10">
        <v>41.77</v>
      </c>
      <c r="Q75" s="12" t="s">
        <v>8315</v>
      </c>
      <c r="R75" t="s">
        <v>8316</v>
      </c>
      <c r="S75" s="16">
        <v>40633.154363425929</v>
      </c>
      <c r="T75" s="16">
        <v>40664.207638888889</v>
      </c>
    </row>
    <row r="76" spans="1:20" ht="48" x14ac:dyDescent="0.2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0">
        <v>113</v>
      </c>
      <c r="P76" s="10">
        <v>64.27</v>
      </c>
      <c r="Q76" s="12" t="s">
        <v>8315</v>
      </c>
      <c r="R76" t="s">
        <v>8316</v>
      </c>
      <c r="S76" s="16">
        <v>40970.875671296293</v>
      </c>
      <c r="T76" s="16">
        <v>41000.834004629629</v>
      </c>
    </row>
    <row r="77" spans="1:20" ht="48" x14ac:dyDescent="0.2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0">
        <v>102</v>
      </c>
      <c r="P77" s="10">
        <v>62.92</v>
      </c>
      <c r="Q77" s="12" t="s">
        <v>8315</v>
      </c>
      <c r="R77" t="s">
        <v>8316</v>
      </c>
      <c r="S77" s="16">
        <v>41026.953055555554</v>
      </c>
      <c r="T77" s="16">
        <v>41061.953055555554</v>
      </c>
    </row>
    <row r="78" spans="1:20" ht="32" x14ac:dyDescent="0.2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0">
        <v>101</v>
      </c>
      <c r="P78" s="10">
        <v>98.54</v>
      </c>
      <c r="Q78" s="12" t="s">
        <v>8315</v>
      </c>
      <c r="R78" t="s">
        <v>8316</v>
      </c>
      <c r="S78" s="16">
        <v>41829.788252314815</v>
      </c>
      <c r="T78" s="16">
        <v>41839.208333333336</v>
      </c>
    </row>
    <row r="79" spans="1:20" ht="32" x14ac:dyDescent="0.2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0">
        <v>114</v>
      </c>
      <c r="P79" s="10">
        <v>82.61</v>
      </c>
      <c r="Q79" s="12" t="s">
        <v>8315</v>
      </c>
      <c r="R79" t="s">
        <v>8316</v>
      </c>
      <c r="S79" s="16">
        <v>41447.839722222219</v>
      </c>
      <c r="T79" s="16">
        <v>41477.839722222219</v>
      </c>
    </row>
    <row r="80" spans="1:20" ht="32" x14ac:dyDescent="0.2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0">
        <v>133</v>
      </c>
      <c r="P80" s="10">
        <v>38.5</v>
      </c>
      <c r="Q80" s="12" t="s">
        <v>8315</v>
      </c>
      <c r="R80" t="s">
        <v>8316</v>
      </c>
      <c r="S80" s="16">
        <v>40884.066678240742</v>
      </c>
      <c r="T80" s="16">
        <v>40926.958333333336</v>
      </c>
    </row>
    <row r="81" spans="1:20" ht="48" x14ac:dyDescent="0.2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0">
        <v>102</v>
      </c>
      <c r="P81" s="10">
        <v>80.16</v>
      </c>
      <c r="Q81" s="12" t="s">
        <v>8315</v>
      </c>
      <c r="R81" t="s">
        <v>8316</v>
      </c>
      <c r="S81" s="16">
        <v>41841.26489583333</v>
      </c>
      <c r="T81" s="16">
        <v>41864.207638888889</v>
      </c>
    </row>
    <row r="82" spans="1:20" ht="48" x14ac:dyDescent="0.2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0">
        <v>127</v>
      </c>
      <c r="P82" s="10">
        <v>80.73</v>
      </c>
      <c r="Q82" s="12" t="s">
        <v>8315</v>
      </c>
      <c r="R82" t="s">
        <v>8316</v>
      </c>
      <c r="S82" s="16">
        <v>41799.685902777775</v>
      </c>
      <c r="T82" s="16">
        <v>41827.083333333336</v>
      </c>
    </row>
    <row r="83" spans="1:20" ht="48" x14ac:dyDescent="0.2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0">
        <v>111</v>
      </c>
      <c r="P83" s="10">
        <v>200.69</v>
      </c>
      <c r="Q83" s="12" t="s">
        <v>8315</v>
      </c>
      <c r="R83" t="s">
        <v>8316</v>
      </c>
      <c r="S83" s="16">
        <v>41775.753761574073</v>
      </c>
      <c r="T83" s="16">
        <v>41805.753761574073</v>
      </c>
    </row>
    <row r="84" spans="1:20" ht="48" x14ac:dyDescent="0.2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0">
        <v>107</v>
      </c>
      <c r="P84" s="10">
        <v>37.590000000000003</v>
      </c>
      <c r="Q84" s="12" t="s">
        <v>8315</v>
      </c>
      <c r="R84" t="s">
        <v>8316</v>
      </c>
      <c r="S84" s="16">
        <v>41766.80572916667</v>
      </c>
      <c r="T84" s="16">
        <v>41799.80572916667</v>
      </c>
    </row>
    <row r="85" spans="1:20" ht="48" x14ac:dyDescent="0.2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0">
        <v>163</v>
      </c>
      <c r="P85" s="10">
        <v>58.1</v>
      </c>
      <c r="Q85" s="12" t="s">
        <v>8315</v>
      </c>
      <c r="R85" t="s">
        <v>8316</v>
      </c>
      <c r="S85" s="16">
        <v>40644.159259259257</v>
      </c>
      <c r="T85" s="16">
        <v>40666.165972222225</v>
      </c>
    </row>
    <row r="86" spans="1:20" ht="48" x14ac:dyDescent="0.2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0">
        <v>160</v>
      </c>
      <c r="P86" s="10">
        <v>60.3</v>
      </c>
      <c r="Q86" s="12" t="s">
        <v>8315</v>
      </c>
      <c r="R86" t="s">
        <v>8316</v>
      </c>
      <c r="S86" s="16">
        <v>41940.69158564815</v>
      </c>
      <c r="T86" s="16">
        <v>41969.332638888889</v>
      </c>
    </row>
    <row r="87" spans="1:20" ht="32" x14ac:dyDescent="0.2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0">
        <v>116</v>
      </c>
      <c r="P87" s="10">
        <v>63.36</v>
      </c>
      <c r="Q87" s="12" t="s">
        <v>8315</v>
      </c>
      <c r="R87" t="s">
        <v>8316</v>
      </c>
      <c r="S87" s="16">
        <v>41839.175706018519</v>
      </c>
      <c r="T87" s="16">
        <v>41853.175706018519</v>
      </c>
    </row>
    <row r="88" spans="1:20" ht="48" x14ac:dyDescent="0.2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0">
        <v>124</v>
      </c>
      <c r="P88" s="10">
        <v>50.9</v>
      </c>
      <c r="Q88" s="12" t="s">
        <v>8315</v>
      </c>
      <c r="R88" t="s">
        <v>8316</v>
      </c>
      <c r="S88" s="16">
        <v>41772.105937500004</v>
      </c>
      <c r="T88" s="16">
        <v>41803.916666666664</v>
      </c>
    </row>
    <row r="89" spans="1:20" ht="32" x14ac:dyDescent="0.2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0">
        <v>103</v>
      </c>
      <c r="P89" s="10">
        <v>100.5</v>
      </c>
      <c r="Q89" s="12" t="s">
        <v>8315</v>
      </c>
      <c r="R89" t="s">
        <v>8316</v>
      </c>
      <c r="S89" s="16">
        <v>41591.737974537034</v>
      </c>
      <c r="T89" s="16">
        <v>41621.207638888889</v>
      </c>
    </row>
    <row r="90" spans="1:20" ht="32" x14ac:dyDescent="0.2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0">
        <v>112</v>
      </c>
      <c r="P90" s="10">
        <v>31.62</v>
      </c>
      <c r="Q90" s="12" t="s">
        <v>8315</v>
      </c>
      <c r="R90" t="s">
        <v>8316</v>
      </c>
      <c r="S90" s="16">
        <v>41789.080370370371</v>
      </c>
      <c r="T90" s="16">
        <v>41822.166666666664</v>
      </c>
    </row>
    <row r="91" spans="1:20" ht="48" x14ac:dyDescent="0.2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0">
        <v>115</v>
      </c>
      <c r="P91" s="10">
        <v>79.31</v>
      </c>
      <c r="Q91" s="12" t="s">
        <v>8315</v>
      </c>
      <c r="R91" t="s">
        <v>8316</v>
      </c>
      <c r="S91" s="16">
        <v>40923.729953703703</v>
      </c>
      <c r="T91" s="16">
        <v>40953.729953703703</v>
      </c>
    </row>
    <row r="92" spans="1:20" ht="48" x14ac:dyDescent="0.2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0">
        <v>103</v>
      </c>
      <c r="P92" s="10">
        <v>139.19</v>
      </c>
      <c r="Q92" s="12" t="s">
        <v>8315</v>
      </c>
      <c r="R92" t="s">
        <v>8316</v>
      </c>
      <c r="S92" s="16">
        <v>41878.878379629627</v>
      </c>
      <c r="T92" s="16">
        <v>41908.878379629627</v>
      </c>
    </row>
    <row r="93" spans="1:20" ht="48" x14ac:dyDescent="0.2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0">
        <v>101</v>
      </c>
      <c r="P93" s="10">
        <v>131.91</v>
      </c>
      <c r="Q93" s="12" t="s">
        <v>8315</v>
      </c>
      <c r="R93" t="s">
        <v>8316</v>
      </c>
      <c r="S93" s="16">
        <v>41862.864675925928</v>
      </c>
      <c r="T93" s="16">
        <v>41876.864675925928</v>
      </c>
    </row>
    <row r="94" spans="1:20" ht="48" x14ac:dyDescent="0.2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0">
        <v>110</v>
      </c>
      <c r="P94" s="10">
        <v>91.3</v>
      </c>
      <c r="Q94" s="12" t="s">
        <v>8315</v>
      </c>
      <c r="R94" t="s">
        <v>8316</v>
      </c>
      <c r="S94" s="16">
        <v>40531.886886574073</v>
      </c>
      <c r="T94" s="16">
        <v>40591.886886574073</v>
      </c>
    </row>
    <row r="95" spans="1:20" ht="48" x14ac:dyDescent="0.2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0">
        <v>115</v>
      </c>
      <c r="P95" s="10">
        <v>39.67</v>
      </c>
      <c r="Q95" s="12" t="s">
        <v>8315</v>
      </c>
      <c r="R95" t="s">
        <v>8316</v>
      </c>
      <c r="S95" s="16">
        <v>41477.930914351848</v>
      </c>
      <c r="T95" s="16">
        <v>41504.625</v>
      </c>
    </row>
    <row r="96" spans="1:20" ht="48" x14ac:dyDescent="0.2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0">
        <v>117</v>
      </c>
      <c r="P96" s="10">
        <v>57.55</v>
      </c>
      <c r="Q96" s="12" t="s">
        <v>8315</v>
      </c>
      <c r="R96" t="s">
        <v>8316</v>
      </c>
      <c r="S96" s="16">
        <v>41781.666770833333</v>
      </c>
      <c r="T96" s="16">
        <v>41811.666770833333</v>
      </c>
    </row>
    <row r="97" spans="1:20" ht="32" x14ac:dyDescent="0.2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0">
        <v>114</v>
      </c>
      <c r="P97" s="10">
        <v>77.34</v>
      </c>
      <c r="Q97" s="12" t="s">
        <v>8315</v>
      </c>
      <c r="R97" t="s">
        <v>8316</v>
      </c>
      <c r="S97" s="16">
        <v>41375.702210648145</v>
      </c>
      <c r="T97" s="16">
        <v>41400.702210648145</v>
      </c>
    </row>
    <row r="98" spans="1:20" ht="64" x14ac:dyDescent="0.2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0">
        <v>101</v>
      </c>
      <c r="P98" s="10">
        <v>46.77</v>
      </c>
      <c r="Q98" s="12" t="s">
        <v>8315</v>
      </c>
      <c r="R98" t="s">
        <v>8316</v>
      </c>
      <c r="S98" s="16">
        <v>40883.949317129627</v>
      </c>
      <c r="T98" s="16">
        <v>40939.708333333336</v>
      </c>
    </row>
    <row r="99" spans="1:20" ht="48" x14ac:dyDescent="0.2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0">
        <v>109</v>
      </c>
      <c r="P99" s="10">
        <v>40.07</v>
      </c>
      <c r="Q99" s="12" t="s">
        <v>8315</v>
      </c>
      <c r="R99" t="s">
        <v>8316</v>
      </c>
      <c r="S99" s="16">
        <v>41491.79478009259</v>
      </c>
      <c r="T99" s="16">
        <v>41509.79478009259</v>
      </c>
    </row>
    <row r="100" spans="1:20" ht="48" x14ac:dyDescent="0.2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0">
        <v>107</v>
      </c>
      <c r="P100" s="10">
        <v>100.22</v>
      </c>
      <c r="Q100" s="12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48" x14ac:dyDescent="0.2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0">
        <v>116</v>
      </c>
      <c r="P101" s="10">
        <v>71.489999999999995</v>
      </c>
      <c r="Q101" s="12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48" x14ac:dyDescent="0.2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0">
        <v>104</v>
      </c>
      <c r="P102" s="10">
        <v>63.11</v>
      </c>
      <c r="Q102" s="12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48" x14ac:dyDescent="0.2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0">
        <v>119</v>
      </c>
      <c r="P103" s="10">
        <v>50.16</v>
      </c>
      <c r="Q103" s="12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48" x14ac:dyDescent="0.2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0">
        <v>126</v>
      </c>
      <c r="P104" s="10">
        <v>62.88</v>
      </c>
      <c r="Q104" s="12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48" x14ac:dyDescent="0.2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0">
        <v>120</v>
      </c>
      <c r="P105" s="10">
        <v>85.53</v>
      </c>
      <c r="Q105" s="12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32" x14ac:dyDescent="0.2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0">
        <v>126</v>
      </c>
      <c r="P106" s="10">
        <v>53.72</v>
      </c>
      <c r="Q106" s="12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64" x14ac:dyDescent="0.2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0">
        <v>100</v>
      </c>
      <c r="P107" s="10">
        <v>262.11</v>
      </c>
      <c r="Q107" s="12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32" x14ac:dyDescent="0.2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0">
        <v>116</v>
      </c>
      <c r="P108" s="10">
        <v>50.2</v>
      </c>
      <c r="Q108" s="12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32" x14ac:dyDescent="0.2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0">
        <v>100</v>
      </c>
      <c r="P109" s="10">
        <v>168.25</v>
      </c>
      <c r="Q109" s="12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32" x14ac:dyDescent="0.2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0">
        <v>101</v>
      </c>
      <c r="P110" s="10">
        <v>256.37</v>
      </c>
      <c r="Q110" s="12" t="s">
        <v>8315</v>
      </c>
      <c r="R110" t="s">
        <v>8316</v>
      </c>
      <c r="S110" s="16">
        <v>42772.833379629628</v>
      </c>
      <c r="T110" s="16">
        <v>42806.875</v>
      </c>
    </row>
    <row r="111" spans="1:20" ht="32" x14ac:dyDescent="0.2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0">
        <v>125</v>
      </c>
      <c r="P111" s="10">
        <v>37.14</v>
      </c>
      <c r="Q111" s="12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32" x14ac:dyDescent="0.2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0">
        <v>110</v>
      </c>
      <c r="P112" s="10">
        <v>45.88</v>
      </c>
      <c r="Q112" s="12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48" x14ac:dyDescent="0.2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0">
        <v>102</v>
      </c>
      <c r="P113" s="10">
        <v>141.71</v>
      </c>
      <c r="Q113" s="12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48" x14ac:dyDescent="0.2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0">
        <v>102</v>
      </c>
      <c r="P114" s="10">
        <v>52.49</v>
      </c>
      <c r="Q114" s="12" t="s">
        <v>8315</v>
      </c>
      <c r="R114" t="s">
        <v>8316</v>
      </c>
      <c r="S114" s="16">
        <v>42503.559467592597</v>
      </c>
      <c r="T114" s="16">
        <v>42524.875</v>
      </c>
    </row>
    <row r="115" spans="1:20" ht="16" x14ac:dyDescent="0.2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0">
        <v>102</v>
      </c>
      <c r="P115" s="10">
        <v>193.62</v>
      </c>
      <c r="Q115" s="12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48" x14ac:dyDescent="0.2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0">
        <v>108</v>
      </c>
      <c r="P116" s="10">
        <v>106.8</v>
      </c>
      <c r="Q116" s="12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48" x14ac:dyDescent="0.2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0">
        <v>110</v>
      </c>
      <c r="P117" s="10">
        <v>77.22</v>
      </c>
      <c r="Q117" s="12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48" x14ac:dyDescent="0.2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0">
        <v>161</v>
      </c>
      <c r="P118" s="10">
        <v>57.5</v>
      </c>
      <c r="Q118" s="12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48" x14ac:dyDescent="0.2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0">
        <v>131</v>
      </c>
      <c r="P119" s="10">
        <v>50.46</v>
      </c>
      <c r="Q119" s="12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48" x14ac:dyDescent="0.2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0">
        <v>119</v>
      </c>
      <c r="P120" s="10">
        <v>97.38</v>
      </c>
      <c r="Q120" s="12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48" x14ac:dyDescent="0.2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0">
        <v>103</v>
      </c>
      <c r="P121" s="10">
        <v>85.53</v>
      </c>
      <c r="Q121" s="12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48" x14ac:dyDescent="0.2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0">
        <v>101</v>
      </c>
      <c r="P122" s="10">
        <v>182.91</v>
      </c>
      <c r="Q122" s="12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32" x14ac:dyDescent="0.2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0">
        <v>101</v>
      </c>
      <c r="P123" s="10">
        <v>131.13999999999999</v>
      </c>
      <c r="Q123" s="12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64" x14ac:dyDescent="0.2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0">
        <v>115</v>
      </c>
      <c r="P124" s="10">
        <v>58.69</v>
      </c>
      <c r="Q124" s="12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32" x14ac:dyDescent="0.2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0">
        <v>127</v>
      </c>
      <c r="P125" s="10">
        <v>69.569999999999993</v>
      </c>
      <c r="Q125" s="12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48" x14ac:dyDescent="0.2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0">
        <v>103</v>
      </c>
      <c r="P126" s="10">
        <v>115.87</v>
      </c>
      <c r="Q126" s="12" t="s">
        <v>8315</v>
      </c>
      <c r="R126" t="s">
        <v>8316</v>
      </c>
      <c r="S126" s="16">
        <v>42262.096782407403</v>
      </c>
      <c r="T126" s="16">
        <v>42286</v>
      </c>
    </row>
    <row r="127" spans="1:20" ht="48" x14ac:dyDescent="0.2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0">
        <v>104</v>
      </c>
      <c r="P127" s="10">
        <v>81.13</v>
      </c>
      <c r="Q127" s="12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48" x14ac:dyDescent="0.2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0">
        <v>111</v>
      </c>
      <c r="P128" s="10">
        <v>57.63</v>
      </c>
      <c r="Q128" s="12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32" x14ac:dyDescent="0.2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0">
        <v>101</v>
      </c>
      <c r="P129" s="10">
        <v>60.48</v>
      </c>
      <c r="Q129" s="12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48" x14ac:dyDescent="0.2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0">
        <v>105</v>
      </c>
      <c r="P130" s="10">
        <v>65.58</v>
      </c>
      <c r="Q130" s="12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48" x14ac:dyDescent="0.2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0">
        <v>102</v>
      </c>
      <c r="P131" s="10">
        <v>119.19</v>
      </c>
      <c r="Q131" s="12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48" x14ac:dyDescent="0.2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0">
        <v>111</v>
      </c>
      <c r="P132" s="10">
        <v>83.05</v>
      </c>
      <c r="Q132" s="12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48" x14ac:dyDescent="0.2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0">
        <v>102</v>
      </c>
      <c r="P133" s="10">
        <v>177.09</v>
      </c>
      <c r="Q133" s="12" t="s">
        <v>8315</v>
      </c>
      <c r="R133" t="s">
        <v>8316</v>
      </c>
      <c r="S133" s="16">
        <v>42602.576712962968</v>
      </c>
      <c r="T133" s="16">
        <v>42621.15625</v>
      </c>
    </row>
    <row r="134" spans="1:20" ht="48" x14ac:dyDescent="0.2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0">
        <v>128</v>
      </c>
      <c r="P134" s="10">
        <v>72.760000000000005</v>
      </c>
      <c r="Q134" s="12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32" x14ac:dyDescent="0.2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0">
        <v>105</v>
      </c>
      <c r="P135" s="10">
        <v>98.2</v>
      </c>
      <c r="Q135" s="12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48" x14ac:dyDescent="0.2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0">
        <v>106</v>
      </c>
      <c r="P136" s="10">
        <v>251.74</v>
      </c>
      <c r="Q136" s="12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48" x14ac:dyDescent="0.2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0">
        <v>109</v>
      </c>
      <c r="P137" s="10">
        <v>74.819999999999993</v>
      </c>
      <c r="Q137" s="12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48" x14ac:dyDescent="0.2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0">
        <v>100</v>
      </c>
      <c r="P138" s="10">
        <v>67.650000000000006</v>
      </c>
      <c r="Q138" s="12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32" x14ac:dyDescent="0.2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0">
        <v>103</v>
      </c>
      <c r="P139" s="10">
        <v>93.81</v>
      </c>
      <c r="Q139" s="12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32" x14ac:dyDescent="0.2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0">
        <v>112</v>
      </c>
      <c r="P140" s="10">
        <v>41.24</v>
      </c>
      <c r="Q140" s="12" t="s">
        <v>8315</v>
      </c>
      <c r="R140" t="s">
        <v>8316</v>
      </c>
      <c r="S140" s="16">
        <v>42284.516064814816</v>
      </c>
      <c r="T140" s="16">
        <v>42307.875</v>
      </c>
    </row>
    <row r="141" spans="1:20" ht="32" x14ac:dyDescent="0.2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0">
        <v>103</v>
      </c>
      <c r="P141" s="10">
        <v>52.55</v>
      </c>
      <c r="Q141" s="12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48" x14ac:dyDescent="0.2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0">
        <v>131</v>
      </c>
      <c r="P142" s="10">
        <v>48.33</v>
      </c>
      <c r="Q142" s="12" t="s">
        <v>8315</v>
      </c>
      <c r="R142" t="s">
        <v>8316</v>
      </c>
      <c r="S142" s="16">
        <v>42136.536134259266</v>
      </c>
      <c r="T142" s="16">
        <v>42167.875</v>
      </c>
    </row>
    <row r="143" spans="1:20" ht="48" x14ac:dyDescent="0.2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0">
        <v>102</v>
      </c>
      <c r="P143" s="10">
        <v>53.18</v>
      </c>
      <c r="Q143" s="12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48" x14ac:dyDescent="0.2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0">
        <v>128</v>
      </c>
      <c r="P144" s="10">
        <v>60.95</v>
      </c>
      <c r="Q144" s="12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48" x14ac:dyDescent="0.2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0">
        <v>154</v>
      </c>
      <c r="P145" s="10">
        <v>106.5</v>
      </c>
      <c r="Q145" s="12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48" x14ac:dyDescent="0.2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0">
        <v>107</v>
      </c>
      <c r="P146" s="10">
        <v>204.57</v>
      </c>
      <c r="Q146" s="12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48" x14ac:dyDescent="0.2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0">
        <v>101</v>
      </c>
      <c r="P147" s="10">
        <v>54.91</v>
      </c>
      <c r="Q147" s="12" t="s">
        <v>8315</v>
      </c>
      <c r="R147" t="s">
        <v>8316</v>
      </c>
      <c r="S147" s="16">
        <v>42400.704537037032</v>
      </c>
      <c r="T147" s="16">
        <v>42444.875</v>
      </c>
    </row>
    <row r="148" spans="1:20" ht="48" x14ac:dyDescent="0.2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0">
        <v>100</v>
      </c>
      <c r="P148" s="10">
        <v>150.41999999999999</v>
      </c>
      <c r="Q148" s="12" t="s">
        <v>8315</v>
      </c>
      <c r="R148" t="s">
        <v>8316</v>
      </c>
      <c r="S148" s="16">
        <v>42017.88045138889</v>
      </c>
      <c r="T148" s="16">
        <v>42044.1875</v>
      </c>
    </row>
    <row r="149" spans="1:20" ht="48" x14ac:dyDescent="0.2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0">
        <v>114</v>
      </c>
      <c r="P149" s="10">
        <v>105.21</v>
      </c>
      <c r="Q149" s="12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48" x14ac:dyDescent="0.2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0">
        <v>103</v>
      </c>
      <c r="P150" s="10">
        <v>68.67</v>
      </c>
      <c r="Q150" s="12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32" x14ac:dyDescent="0.2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0">
        <v>122</v>
      </c>
      <c r="P151" s="10">
        <v>129.36000000000001</v>
      </c>
      <c r="Q151" s="12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48" x14ac:dyDescent="0.2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0">
        <v>103</v>
      </c>
      <c r="P152" s="10">
        <v>134.26</v>
      </c>
      <c r="Q152" s="12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48" x14ac:dyDescent="0.2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0">
        <v>102</v>
      </c>
      <c r="P153" s="10">
        <v>203.2</v>
      </c>
      <c r="Q153" s="12" t="s">
        <v>8315</v>
      </c>
      <c r="R153" t="s">
        <v>8316</v>
      </c>
      <c r="S153" s="16">
        <v>42380.884872685187</v>
      </c>
      <c r="T153" s="16">
        <v>42398.249305555553</v>
      </c>
    </row>
    <row r="154" spans="1:20" ht="16" x14ac:dyDescent="0.2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0">
        <v>112</v>
      </c>
      <c r="P154" s="10">
        <v>69.19</v>
      </c>
      <c r="Q154" s="12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48" x14ac:dyDescent="0.2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0">
        <v>102</v>
      </c>
      <c r="P155" s="10">
        <v>125.12</v>
      </c>
      <c r="Q155" s="12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48" x14ac:dyDescent="0.2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0">
        <v>114</v>
      </c>
      <c r="P156" s="10">
        <v>40.71</v>
      </c>
      <c r="Q156" s="12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48" x14ac:dyDescent="0.2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0">
        <v>102</v>
      </c>
      <c r="P157" s="10">
        <v>141.29</v>
      </c>
      <c r="Q157" s="12" t="s">
        <v>8315</v>
      </c>
      <c r="R157" t="s">
        <v>8316</v>
      </c>
      <c r="S157" s="16">
        <v>42239.957962962959</v>
      </c>
      <c r="T157" s="16">
        <v>42260</v>
      </c>
    </row>
    <row r="158" spans="1:20" ht="48" x14ac:dyDescent="0.2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0">
        <v>116</v>
      </c>
      <c r="P158" s="10">
        <v>55.33</v>
      </c>
      <c r="Q158" s="12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48" x14ac:dyDescent="0.2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0">
        <v>136</v>
      </c>
      <c r="P159" s="10">
        <v>46.42</v>
      </c>
      <c r="Q159" s="12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48" x14ac:dyDescent="0.2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0">
        <v>133</v>
      </c>
      <c r="P160" s="10">
        <v>57.2</v>
      </c>
      <c r="Q160" s="12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48" x14ac:dyDescent="0.2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0">
        <v>116</v>
      </c>
      <c r="P161" s="10">
        <v>59.6</v>
      </c>
      <c r="Q161" s="12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48" x14ac:dyDescent="0.2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0">
        <v>105</v>
      </c>
      <c r="P162" s="10">
        <v>89.59</v>
      </c>
      <c r="Q162" s="12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48" x14ac:dyDescent="0.2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0">
        <v>102</v>
      </c>
      <c r="P163" s="10">
        <v>204.05</v>
      </c>
      <c r="Q163" s="12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48" x14ac:dyDescent="0.2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0">
        <v>175</v>
      </c>
      <c r="P164" s="10">
        <v>48.7</v>
      </c>
      <c r="Q164" s="12" t="s">
        <v>8315</v>
      </c>
      <c r="R164" t="s">
        <v>8316</v>
      </c>
      <c r="S164" s="16">
        <v>42493.219236111108</v>
      </c>
      <c r="T164" s="16">
        <v>42531.125</v>
      </c>
    </row>
    <row r="165" spans="1:20" ht="48" x14ac:dyDescent="0.2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0">
        <v>107</v>
      </c>
      <c r="P165" s="10">
        <v>53.34</v>
      </c>
      <c r="Q165" s="12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48" x14ac:dyDescent="0.2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0">
        <v>122</v>
      </c>
      <c r="P166" s="10">
        <v>75.09</v>
      </c>
      <c r="Q166" s="12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32" x14ac:dyDescent="0.2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0">
        <v>100</v>
      </c>
      <c r="P167" s="10">
        <v>209.84</v>
      </c>
      <c r="Q167" s="12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48" x14ac:dyDescent="0.2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0">
        <v>110</v>
      </c>
      <c r="P168" s="10">
        <v>61.02</v>
      </c>
      <c r="Q168" s="12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48" x14ac:dyDescent="0.2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0">
        <v>100</v>
      </c>
      <c r="P169" s="10">
        <v>61</v>
      </c>
      <c r="Q169" s="12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48" x14ac:dyDescent="0.2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0">
        <v>116</v>
      </c>
      <c r="P170" s="10">
        <v>80.03</v>
      </c>
      <c r="Q170" s="12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80" x14ac:dyDescent="0.2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0">
        <v>100</v>
      </c>
      <c r="P171" s="10">
        <v>93.98</v>
      </c>
      <c r="Q171" s="12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48" x14ac:dyDescent="0.2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0">
        <v>106</v>
      </c>
      <c r="P172" s="10">
        <v>61.94</v>
      </c>
      <c r="Q172" s="12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48" x14ac:dyDescent="0.2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0">
        <v>101</v>
      </c>
      <c r="P173" s="10">
        <v>66.45</v>
      </c>
      <c r="Q173" s="12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48" x14ac:dyDescent="0.2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0">
        <v>107</v>
      </c>
      <c r="P174" s="10">
        <v>35.799999999999997</v>
      </c>
      <c r="Q174" s="12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48" x14ac:dyDescent="0.2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0">
        <v>102</v>
      </c>
      <c r="P175" s="10">
        <v>145.65</v>
      </c>
      <c r="Q175" s="12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48" x14ac:dyDescent="0.2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0">
        <v>101</v>
      </c>
      <c r="P176" s="10">
        <v>142.28</v>
      </c>
      <c r="Q176" s="12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48" x14ac:dyDescent="0.2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0">
        <v>146</v>
      </c>
      <c r="P177" s="10">
        <v>292.77999999999997</v>
      </c>
      <c r="Q177" s="12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48" x14ac:dyDescent="0.2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0">
        <v>105</v>
      </c>
      <c r="P178" s="10">
        <v>80.400000000000006</v>
      </c>
      <c r="Q178" s="12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48" x14ac:dyDescent="0.2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0">
        <v>100</v>
      </c>
      <c r="P179" s="10">
        <v>72.290000000000006</v>
      </c>
      <c r="Q179" s="12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48" x14ac:dyDescent="0.2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0">
        <v>105</v>
      </c>
      <c r="P180" s="10">
        <v>32.97</v>
      </c>
      <c r="Q180" s="12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32" x14ac:dyDescent="0.2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0">
        <v>139</v>
      </c>
      <c r="P181" s="10">
        <v>116.65</v>
      </c>
      <c r="Q181" s="12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32" x14ac:dyDescent="0.2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0">
        <v>102</v>
      </c>
      <c r="P182" s="10">
        <v>136.85</v>
      </c>
      <c r="Q182" s="12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32" x14ac:dyDescent="0.2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0">
        <v>104</v>
      </c>
      <c r="P183" s="10">
        <v>177.62</v>
      </c>
      <c r="Q183" s="12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48" x14ac:dyDescent="0.2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0">
        <v>138</v>
      </c>
      <c r="P184" s="10">
        <v>109.08</v>
      </c>
      <c r="Q184" s="12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32" x14ac:dyDescent="0.2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0">
        <v>102</v>
      </c>
      <c r="P185" s="10">
        <v>78.209999999999994</v>
      </c>
      <c r="Q185" s="12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48" x14ac:dyDescent="0.2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0">
        <v>101</v>
      </c>
      <c r="P186" s="10">
        <v>114.13</v>
      </c>
      <c r="Q186" s="12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48" x14ac:dyDescent="0.2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0">
        <v>130</v>
      </c>
      <c r="P187" s="10">
        <v>50</v>
      </c>
      <c r="Q187" s="12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48" x14ac:dyDescent="0.2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0">
        <v>110</v>
      </c>
      <c r="P188" s="10">
        <v>91.67</v>
      </c>
      <c r="Q188" s="12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48" x14ac:dyDescent="0.2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0">
        <v>100</v>
      </c>
      <c r="P189" s="10">
        <v>69.819999999999993</v>
      </c>
      <c r="Q189" s="12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48" x14ac:dyDescent="0.2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0">
        <v>153</v>
      </c>
      <c r="P190" s="10">
        <v>109.57</v>
      </c>
      <c r="Q190" s="12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32" x14ac:dyDescent="0.2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0">
        <v>102</v>
      </c>
      <c r="P191" s="10">
        <v>55.6</v>
      </c>
      <c r="Q191" s="12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48" x14ac:dyDescent="0.2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0">
        <v>103</v>
      </c>
      <c r="P192" s="10">
        <v>63.57</v>
      </c>
      <c r="Q192" s="12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32" x14ac:dyDescent="0.2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0">
        <v>106</v>
      </c>
      <c r="P193" s="10">
        <v>184.78</v>
      </c>
      <c r="Q193" s="12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48" x14ac:dyDescent="0.2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0">
        <v>113</v>
      </c>
      <c r="P194" s="10">
        <v>83.43</v>
      </c>
      <c r="Q194" s="12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48" x14ac:dyDescent="0.2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0">
        <v>218</v>
      </c>
      <c r="P195" s="10">
        <v>54.5</v>
      </c>
      <c r="Q195" s="12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48" x14ac:dyDescent="0.2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0">
        <v>101</v>
      </c>
      <c r="P196" s="10">
        <v>302.31</v>
      </c>
      <c r="Q196" s="12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48" x14ac:dyDescent="0.2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0">
        <v>104</v>
      </c>
      <c r="P197" s="10">
        <v>866.67</v>
      </c>
      <c r="Q197" s="12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48" x14ac:dyDescent="0.2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0">
        <v>221</v>
      </c>
      <c r="P198" s="10">
        <v>61.39</v>
      </c>
      <c r="Q198" s="12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48" x14ac:dyDescent="0.2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0">
        <v>105</v>
      </c>
      <c r="P199" s="10">
        <v>45.48</v>
      </c>
      <c r="Q199" s="12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32" x14ac:dyDescent="0.2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0">
        <v>118</v>
      </c>
      <c r="P200" s="10">
        <v>67.92</v>
      </c>
      <c r="Q200" s="12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32" x14ac:dyDescent="0.2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0">
        <v>139</v>
      </c>
      <c r="P201" s="10">
        <v>30.78</v>
      </c>
      <c r="Q201" s="12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48" x14ac:dyDescent="0.2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0">
        <v>104</v>
      </c>
      <c r="P202" s="10">
        <v>38.33</v>
      </c>
      <c r="Q202" s="12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48" x14ac:dyDescent="0.2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0">
        <v>100</v>
      </c>
      <c r="P203" s="10">
        <v>421.11</v>
      </c>
      <c r="Q203" s="12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48" x14ac:dyDescent="0.2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0">
        <v>104</v>
      </c>
      <c r="P204" s="10">
        <v>111.89</v>
      </c>
      <c r="Q204" s="12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48" x14ac:dyDescent="0.2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0">
        <v>102</v>
      </c>
      <c r="P205" s="10">
        <v>85.21</v>
      </c>
      <c r="Q205" s="12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48" x14ac:dyDescent="0.2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0">
        <v>112</v>
      </c>
      <c r="P206" s="10">
        <v>65.17</v>
      </c>
      <c r="Q206" s="12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48" x14ac:dyDescent="0.2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0">
        <v>100</v>
      </c>
      <c r="P207" s="10">
        <v>93.76</v>
      </c>
      <c r="Q207" s="12" t="s">
        <v>8315</v>
      </c>
      <c r="R207" t="s">
        <v>8316</v>
      </c>
      <c r="S207" s="16">
        <v>42292.087592592594</v>
      </c>
      <c r="T207" s="16">
        <v>42329.125</v>
      </c>
    </row>
    <row r="208" spans="1:20" ht="48" x14ac:dyDescent="0.2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0">
        <v>100</v>
      </c>
      <c r="P208" s="10">
        <v>133.33000000000001</v>
      </c>
      <c r="Q208" s="12" t="s">
        <v>8315</v>
      </c>
      <c r="R208" t="s">
        <v>8316</v>
      </c>
      <c r="S208" s="16">
        <v>41953.8675</v>
      </c>
      <c r="T208" s="16">
        <v>41983.8675</v>
      </c>
    </row>
    <row r="209" spans="1:20" ht="48" x14ac:dyDescent="0.2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0">
        <v>105</v>
      </c>
      <c r="P209" s="10">
        <v>51.22</v>
      </c>
      <c r="Q209" s="12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48" x14ac:dyDescent="0.2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0">
        <v>117</v>
      </c>
      <c r="P210" s="10">
        <v>100.17</v>
      </c>
      <c r="Q210" s="12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48" x14ac:dyDescent="0.2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0">
        <v>115</v>
      </c>
      <c r="P211" s="10">
        <v>184.68</v>
      </c>
      <c r="Q211" s="12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48" x14ac:dyDescent="0.2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0">
        <v>102</v>
      </c>
      <c r="P212" s="10">
        <v>69.819999999999993</v>
      </c>
      <c r="Q212" s="12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48" x14ac:dyDescent="0.2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0">
        <v>223</v>
      </c>
      <c r="P213" s="10">
        <v>61.94</v>
      </c>
      <c r="Q213" s="12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48" x14ac:dyDescent="0.2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0">
        <v>106</v>
      </c>
      <c r="P214" s="10">
        <v>36.07</v>
      </c>
      <c r="Q214" s="12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48" x14ac:dyDescent="0.2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0">
        <v>104</v>
      </c>
      <c r="P215" s="10">
        <v>55.89</v>
      </c>
      <c r="Q215" s="12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48" x14ac:dyDescent="0.2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0">
        <v>111</v>
      </c>
      <c r="P216" s="10">
        <v>68.349999999999994</v>
      </c>
      <c r="Q216" s="12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48" x14ac:dyDescent="0.2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0">
        <v>100</v>
      </c>
      <c r="P217" s="10">
        <v>118.13</v>
      </c>
      <c r="Q217" s="12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48" x14ac:dyDescent="0.2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0">
        <v>110</v>
      </c>
      <c r="P218" s="10">
        <v>99.79</v>
      </c>
      <c r="Q218" s="12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48" x14ac:dyDescent="0.2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0">
        <v>122</v>
      </c>
      <c r="P219" s="10">
        <v>203.33</v>
      </c>
      <c r="Q219" s="12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32" x14ac:dyDescent="0.2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0">
        <v>100</v>
      </c>
      <c r="P220" s="10">
        <v>110.23</v>
      </c>
      <c r="Q220" s="12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48" x14ac:dyDescent="0.2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0">
        <v>211</v>
      </c>
      <c r="P221" s="10">
        <v>58.61</v>
      </c>
      <c r="Q221" s="12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48" x14ac:dyDescent="0.2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0">
        <v>109</v>
      </c>
      <c r="P222" s="10">
        <v>81.38</v>
      </c>
      <c r="Q222" s="12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48" x14ac:dyDescent="0.2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0">
        <v>104</v>
      </c>
      <c r="P223" s="10">
        <v>199.17</v>
      </c>
      <c r="Q223" s="12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48" x14ac:dyDescent="0.2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0">
        <v>130</v>
      </c>
      <c r="P224" s="10">
        <v>46.43</v>
      </c>
      <c r="Q224" s="12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48" x14ac:dyDescent="0.2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0">
        <v>104</v>
      </c>
      <c r="P225" s="10">
        <v>70.569999999999993</v>
      </c>
      <c r="Q225" s="12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32" x14ac:dyDescent="0.2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0">
        <v>100</v>
      </c>
      <c r="P226" s="10">
        <v>22.22</v>
      </c>
      <c r="Q226" s="12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48" x14ac:dyDescent="0.2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0">
        <v>100</v>
      </c>
      <c r="P227" s="10">
        <v>37.78</v>
      </c>
      <c r="Q227" s="12" t="s">
        <v>8315</v>
      </c>
      <c r="R227" t="s">
        <v>8316</v>
      </c>
      <c r="S227" s="16">
        <v>41894.91375</v>
      </c>
      <c r="T227" s="16">
        <v>41938.029861111114</v>
      </c>
    </row>
    <row r="228" spans="1:20" ht="48" x14ac:dyDescent="0.2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0">
        <v>101</v>
      </c>
      <c r="P228" s="10">
        <v>72.05</v>
      </c>
      <c r="Q228" s="12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48" x14ac:dyDescent="0.2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0">
        <v>101</v>
      </c>
      <c r="P229" s="10">
        <v>103.21</v>
      </c>
      <c r="Q229" s="12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48" x14ac:dyDescent="0.2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0">
        <v>140</v>
      </c>
      <c r="P230" s="10">
        <v>35</v>
      </c>
      <c r="Q230" s="12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48" x14ac:dyDescent="0.2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0">
        <v>104</v>
      </c>
      <c r="P231" s="10">
        <v>81.78</v>
      </c>
      <c r="Q231" s="12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48" x14ac:dyDescent="0.2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0">
        <v>103</v>
      </c>
      <c r="P232" s="10">
        <v>297.02999999999997</v>
      </c>
      <c r="Q232" s="12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48" x14ac:dyDescent="0.2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0">
        <v>108</v>
      </c>
      <c r="P233" s="10">
        <v>46.61</v>
      </c>
      <c r="Q233" s="12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48" x14ac:dyDescent="0.2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0">
        <v>100</v>
      </c>
      <c r="P234" s="10">
        <v>95.24</v>
      </c>
      <c r="Q234" s="12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48" x14ac:dyDescent="0.2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0">
        <v>110</v>
      </c>
      <c r="P235" s="10">
        <v>52.21</v>
      </c>
      <c r="Q235" s="12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48" x14ac:dyDescent="0.2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0">
        <v>100</v>
      </c>
      <c r="P236" s="10">
        <v>134.15</v>
      </c>
      <c r="Q236" s="12" t="s">
        <v>8315</v>
      </c>
      <c r="R236" t="s">
        <v>8316</v>
      </c>
      <c r="S236" s="16">
        <v>41776.063136574077</v>
      </c>
      <c r="T236" s="16">
        <v>41807.125</v>
      </c>
    </row>
    <row r="237" spans="1:20" ht="48" x14ac:dyDescent="0.2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0">
        <v>106</v>
      </c>
      <c r="P237" s="10">
        <v>62.83</v>
      </c>
      <c r="Q237" s="12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48" x14ac:dyDescent="0.2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0">
        <v>112</v>
      </c>
      <c r="P238" s="10">
        <v>58.95</v>
      </c>
      <c r="Q238" s="12" t="s">
        <v>8315</v>
      </c>
      <c r="R238" t="s">
        <v>8316</v>
      </c>
      <c r="S238" s="16">
        <v>42572.61681712963</v>
      </c>
      <c r="T238" s="16">
        <v>42589.125</v>
      </c>
    </row>
    <row r="239" spans="1:20" ht="48" x14ac:dyDescent="0.2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0">
        <v>106</v>
      </c>
      <c r="P239" s="10">
        <v>143.11000000000001</v>
      </c>
      <c r="Q239" s="12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48" x14ac:dyDescent="0.2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0">
        <v>101</v>
      </c>
      <c r="P240" s="10">
        <v>84.17</v>
      </c>
      <c r="Q240" s="12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32" x14ac:dyDescent="0.2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0">
        <v>135</v>
      </c>
      <c r="P241" s="10">
        <v>89.79</v>
      </c>
      <c r="Q241" s="12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48" x14ac:dyDescent="0.2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0">
        <v>105</v>
      </c>
      <c r="P242" s="10">
        <v>64.16</v>
      </c>
      <c r="Q242" s="12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48" x14ac:dyDescent="0.2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0">
        <v>103</v>
      </c>
      <c r="P243" s="10">
        <v>59.65</v>
      </c>
      <c r="Q243" s="12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48" x14ac:dyDescent="0.2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0">
        <v>100</v>
      </c>
      <c r="P244" s="10">
        <v>31.25</v>
      </c>
      <c r="Q244" s="12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48" x14ac:dyDescent="0.2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0">
        <v>186</v>
      </c>
      <c r="P245" s="10">
        <v>41.22</v>
      </c>
      <c r="Q245" s="12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32" x14ac:dyDescent="0.2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0">
        <v>108</v>
      </c>
      <c r="P246" s="10">
        <v>77</v>
      </c>
      <c r="Q246" s="12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48" x14ac:dyDescent="0.2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0">
        <v>110</v>
      </c>
      <c r="P247" s="10">
        <v>51.22</v>
      </c>
      <c r="Q247" s="12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48" x14ac:dyDescent="0.2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0">
        <v>171</v>
      </c>
      <c r="P248" s="10">
        <v>68.25</v>
      </c>
      <c r="Q248" s="12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48" x14ac:dyDescent="0.2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0">
        <v>101</v>
      </c>
      <c r="P249" s="10">
        <v>41.13</v>
      </c>
      <c r="Q249" s="12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48" x14ac:dyDescent="0.2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0">
        <v>153</v>
      </c>
      <c r="P250" s="10">
        <v>41.41</v>
      </c>
      <c r="Q250" s="12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48" x14ac:dyDescent="0.2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0">
        <v>101</v>
      </c>
      <c r="P251" s="10">
        <v>145.87</v>
      </c>
      <c r="Q251" s="12" t="s">
        <v>8315</v>
      </c>
      <c r="R251" t="s">
        <v>8316</v>
      </c>
      <c r="S251" s="16">
        <v>42626.7503125</v>
      </c>
      <c r="T251" s="16">
        <v>42656.7503125</v>
      </c>
    </row>
    <row r="252" spans="1:20" ht="48" x14ac:dyDescent="0.2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0">
        <v>191</v>
      </c>
      <c r="P252" s="10">
        <v>358.69</v>
      </c>
      <c r="Q252" s="12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32" x14ac:dyDescent="0.2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0">
        <v>140</v>
      </c>
      <c r="P253" s="10">
        <v>50.98</v>
      </c>
      <c r="Q253" s="12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48" x14ac:dyDescent="0.2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0">
        <v>124</v>
      </c>
      <c r="P254" s="10">
        <v>45.04</v>
      </c>
      <c r="Q254" s="12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48" x14ac:dyDescent="0.2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0">
        <v>139</v>
      </c>
      <c r="P255" s="10">
        <v>57.92</v>
      </c>
      <c r="Q255" s="12" t="s">
        <v>8315</v>
      </c>
      <c r="R255" t="s">
        <v>8316</v>
      </c>
      <c r="S255" s="16">
        <v>42643.632858796293</v>
      </c>
      <c r="T255" s="16">
        <v>42672.125</v>
      </c>
    </row>
    <row r="256" spans="1:20" ht="48" x14ac:dyDescent="0.2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0">
        <v>202</v>
      </c>
      <c r="P256" s="10">
        <v>29.71</v>
      </c>
      <c r="Q256" s="12" t="s">
        <v>8315</v>
      </c>
      <c r="R256" t="s">
        <v>8316</v>
      </c>
      <c r="S256" s="16">
        <v>42179.898472222223</v>
      </c>
      <c r="T256" s="16">
        <v>42195.75</v>
      </c>
    </row>
    <row r="257" spans="1:20" ht="48" x14ac:dyDescent="0.2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0">
        <v>102</v>
      </c>
      <c r="P257" s="10">
        <v>55.01</v>
      </c>
      <c r="Q257" s="12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32" x14ac:dyDescent="0.2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0">
        <v>127</v>
      </c>
      <c r="P258" s="10">
        <v>72.95</v>
      </c>
      <c r="Q258" s="12" t="s">
        <v>8315</v>
      </c>
      <c r="R258" t="s">
        <v>8316</v>
      </c>
      <c r="S258" s="16">
        <v>42420.019097222219</v>
      </c>
      <c r="T258" s="16">
        <v>42479.977430555555</v>
      </c>
    </row>
    <row r="259" spans="1:20" ht="16" x14ac:dyDescent="0.2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0">
        <v>101</v>
      </c>
      <c r="P259" s="10">
        <v>64.47</v>
      </c>
      <c r="Q259" s="12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48" x14ac:dyDescent="0.2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0">
        <v>122</v>
      </c>
      <c r="P260" s="10">
        <v>716.35</v>
      </c>
      <c r="Q260" s="12" t="s">
        <v>8315</v>
      </c>
      <c r="R260" t="s">
        <v>8316</v>
      </c>
      <c r="S260" s="16">
        <v>42605.765381944439</v>
      </c>
      <c r="T260" s="16">
        <v>42634.125</v>
      </c>
    </row>
    <row r="261" spans="1:20" ht="48" x14ac:dyDescent="0.2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0">
        <v>113</v>
      </c>
      <c r="P261" s="10">
        <v>50.4</v>
      </c>
      <c r="Q261" s="12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32" x14ac:dyDescent="0.2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0">
        <v>150</v>
      </c>
      <c r="P262" s="10">
        <v>41.67</v>
      </c>
      <c r="Q262" s="12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48" x14ac:dyDescent="0.2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0">
        <v>102</v>
      </c>
      <c r="P263" s="10">
        <v>88.74</v>
      </c>
      <c r="Q263" s="12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48" x14ac:dyDescent="0.2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0">
        <v>100</v>
      </c>
      <c r="P264" s="10">
        <v>148.47999999999999</v>
      </c>
      <c r="Q264" s="12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48" x14ac:dyDescent="0.2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0">
        <v>104</v>
      </c>
      <c r="P265" s="10">
        <v>52</v>
      </c>
      <c r="Q265" s="12" t="s">
        <v>8315</v>
      </c>
      <c r="R265" t="s">
        <v>8316</v>
      </c>
      <c r="S265" s="16">
        <v>41921.279976851853</v>
      </c>
      <c r="T265" s="16">
        <v>41939.125</v>
      </c>
    </row>
    <row r="266" spans="1:20" ht="48" x14ac:dyDescent="0.2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0">
        <v>115</v>
      </c>
      <c r="P266" s="10">
        <v>53.23</v>
      </c>
      <c r="Q266" s="12" t="s">
        <v>8315</v>
      </c>
      <c r="R266" t="s">
        <v>8316</v>
      </c>
      <c r="S266" s="16">
        <v>42128.736608796295</v>
      </c>
      <c r="T266" s="16">
        <v>42141.125</v>
      </c>
    </row>
    <row r="267" spans="1:20" ht="48" x14ac:dyDescent="0.2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0">
        <v>113</v>
      </c>
      <c r="P267" s="10">
        <v>39.6</v>
      </c>
      <c r="Q267" s="12" t="s">
        <v>8315</v>
      </c>
      <c r="R267" t="s">
        <v>8316</v>
      </c>
      <c r="S267" s="16">
        <v>42053.916921296302</v>
      </c>
      <c r="T267" s="16">
        <v>42079.875</v>
      </c>
    </row>
    <row r="268" spans="1:20" ht="48" x14ac:dyDescent="0.2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0">
        <v>143</v>
      </c>
      <c r="P268" s="10">
        <v>164.62</v>
      </c>
      <c r="Q268" s="12" t="s">
        <v>8315</v>
      </c>
      <c r="R268" t="s">
        <v>8316</v>
      </c>
      <c r="S268" s="16">
        <v>42171.317442129628</v>
      </c>
      <c r="T268" s="16">
        <v>42195.875</v>
      </c>
    </row>
    <row r="269" spans="1:20" ht="48" x14ac:dyDescent="0.2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0">
        <v>160</v>
      </c>
      <c r="P269" s="10">
        <v>40.29</v>
      </c>
      <c r="Q269" s="12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48" x14ac:dyDescent="0.2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0">
        <v>114</v>
      </c>
      <c r="P270" s="10">
        <v>64.91</v>
      </c>
      <c r="Q270" s="12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48" x14ac:dyDescent="0.2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0">
        <v>101</v>
      </c>
      <c r="P271" s="10">
        <v>55.33</v>
      </c>
      <c r="Q271" s="12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48" x14ac:dyDescent="0.2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0">
        <v>155</v>
      </c>
      <c r="P272" s="10">
        <v>83.14</v>
      </c>
      <c r="Q272" s="12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48" x14ac:dyDescent="0.2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0">
        <v>121</v>
      </c>
      <c r="P273" s="10">
        <v>125.38</v>
      </c>
      <c r="Q273" s="12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48" x14ac:dyDescent="0.2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0">
        <v>128</v>
      </c>
      <c r="P274" s="10">
        <v>47.22</v>
      </c>
      <c r="Q274" s="12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48" x14ac:dyDescent="0.2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0">
        <v>158</v>
      </c>
      <c r="P275" s="10">
        <v>79.099999999999994</v>
      </c>
      <c r="Q275" s="12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48" x14ac:dyDescent="0.2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0">
        <v>105</v>
      </c>
      <c r="P276" s="10">
        <v>114.29</v>
      </c>
      <c r="Q276" s="12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48" x14ac:dyDescent="0.2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0">
        <v>100</v>
      </c>
      <c r="P277" s="10">
        <v>51.72</v>
      </c>
      <c r="Q277" s="12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48" x14ac:dyDescent="0.2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0">
        <v>100</v>
      </c>
      <c r="P278" s="10">
        <v>30.77</v>
      </c>
      <c r="Q278" s="12" t="s">
        <v>8315</v>
      </c>
      <c r="R278" t="s">
        <v>8316</v>
      </c>
      <c r="S278" s="16">
        <v>42689.214988425927</v>
      </c>
      <c r="T278" s="16">
        <v>42700.25</v>
      </c>
    </row>
    <row r="279" spans="1:20" ht="48" x14ac:dyDescent="0.2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0">
        <v>124</v>
      </c>
      <c r="P279" s="10">
        <v>47.85</v>
      </c>
      <c r="Q279" s="12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48" x14ac:dyDescent="0.2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0">
        <v>109</v>
      </c>
      <c r="P280" s="10">
        <v>34.409999999999997</v>
      </c>
      <c r="Q280" s="12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48" x14ac:dyDescent="0.2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0">
        <v>106</v>
      </c>
      <c r="P281" s="10">
        <v>60.29</v>
      </c>
      <c r="Q281" s="12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48" x14ac:dyDescent="0.2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0">
        <v>106</v>
      </c>
      <c r="P282" s="10">
        <v>25.31</v>
      </c>
      <c r="Q282" s="12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48" x14ac:dyDescent="0.2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0">
        <v>105</v>
      </c>
      <c r="P283" s="10">
        <v>136</v>
      </c>
      <c r="Q283" s="12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48" x14ac:dyDescent="0.2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0">
        <v>100</v>
      </c>
      <c r="P284" s="10">
        <v>125</v>
      </c>
      <c r="Q284" s="12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96" x14ac:dyDescent="0.2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0">
        <v>104</v>
      </c>
      <c r="P285" s="10">
        <v>66.510000000000005</v>
      </c>
      <c r="Q285" s="12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48" x14ac:dyDescent="0.2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0">
        <v>102</v>
      </c>
      <c r="P286" s="10">
        <v>105</v>
      </c>
      <c r="Q286" s="12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32" x14ac:dyDescent="0.2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0">
        <v>104</v>
      </c>
      <c r="P287" s="10">
        <v>145</v>
      </c>
      <c r="Q287" s="12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48" x14ac:dyDescent="0.2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0">
        <v>106</v>
      </c>
      <c r="P288" s="10">
        <v>96.67</v>
      </c>
      <c r="Q288" s="12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48" x14ac:dyDescent="0.2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0">
        <v>101</v>
      </c>
      <c r="P289" s="10">
        <v>60.33</v>
      </c>
      <c r="Q289" s="12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48" x14ac:dyDescent="0.2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0">
        <v>118</v>
      </c>
      <c r="P290" s="10">
        <v>75.34</v>
      </c>
      <c r="Q290" s="12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48" x14ac:dyDescent="0.2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0">
        <v>110</v>
      </c>
      <c r="P291" s="10">
        <v>55</v>
      </c>
      <c r="Q291" s="12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48" x14ac:dyDescent="0.2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0">
        <v>103</v>
      </c>
      <c r="P292" s="10">
        <v>66.959999999999994</v>
      </c>
      <c r="Q292" s="12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48" x14ac:dyDescent="0.2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0">
        <v>100</v>
      </c>
      <c r="P293" s="10">
        <v>227.27</v>
      </c>
      <c r="Q293" s="12" t="s">
        <v>8315</v>
      </c>
      <c r="R293" t="s">
        <v>8316</v>
      </c>
      <c r="S293" s="16">
        <v>41856.010069444441</v>
      </c>
      <c r="T293" s="16">
        <v>41890.125</v>
      </c>
    </row>
    <row r="294" spans="1:20" ht="48" x14ac:dyDescent="0.2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0">
        <v>110</v>
      </c>
      <c r="P294" s="10">
        <v>50.02</v>
      </c>
      <c r="Q294" s="12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48" x14ac:dyDescent="0.2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0">
        <v>169</v>
      </c>
      <c r="P295" s="10">
        <v>45.62</v>
      </c>
      <c r="Q295" s="12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48" x14ac:dyDescent="0.2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0">
        <v>102</v>
      </c>
      <c r="P296" s="10">
        <v>137.24</v>
      </c>
      <c r="Q296" s="12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48" x14ac:dyDescent="0.2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0">
        <v>106</v>
      </c>
      <c r="P297" s="10">
        <v>75.709999999999994</v>
      </c>
      <c r="Q297" s="12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48" x14ac:dyDescent="0.2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0">
        <v>102</v>
      </c>
      <c r="P298" s="10">
        <v>99</v>
      </c>
      <c r="Q298" s="12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48" x14ac:dyDescent="0.2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0">
        <v>117</v>
      </c>
      <c r="P299" s="10">
        <v>81.569999999999993</v>
      </c>
      <c r="Q299" s="12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48" x14ac:dyDescent="0.2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0">
        <v>132</v>
      </c>
      <c r="P300" s="10">
        <v>36.67</v>
      </c>
      <c r="Q300" s="12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16" x14ac:dyDescent="0.2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0">
        <v>128</v>
      </c>
      <c r="P301" s="10">
        <v>49.23</v>
      </c>
      <c r="Q301" s="12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48" x14ac:dyDescent="0.2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0">
        <v>119</v>
      </c>
      <c r="P302" s="10">
        <v>42.3</v>
      </c>
      <c r="Q302" s="12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48" x14ac:dyDescent="0.2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0">
        <v>126</v>
      </c>
      <c r="P303" s="10">
        <v>78.88</v>
      </c>
      <c r="Q303" s="12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32" x14ac:dyDescent="0.2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0">
        <v>156</v>
      </c>
      <c r="P304" s="10">
        <v>38.28</v>
      </c>
      <c r="Q304" s="12" t="s">
        <v>8315</v>
      </c>
      <c r="R304" t="s">
        <v>8316</v>
      </c>
      <c r="S304" s="16">
        <v>42243.6252662037</v>
      </c>
      <c r="T304" s="16">
        <v>42278.6252662037</v>
      </c>
    </row>
    <row r="305" spans="1:20" ht="48" x14ac:dyDescent="0.2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0">
        <v>120</v>
      </c>
      <c r="P305" s="10">
        <v>55.23</v>
      </c>
      <c r="Q305" s="12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48" x14ac:dyDescent="0.2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0">
        <v>102</v>
      </c>
      <c r="P306" s="10">
        <v>66.150000000000006</v>
      </c>
      <c r="Q306" s="12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32" x14ac:dyDescent="0.2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0">
        <v>100</v>
      </c>
      <c r="P307" s="10">
        <v>104.17</v>
      </c>
      <c r="Q307" s="12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48" x14ac:dyDescent="0.2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0">
        <v>100</v>
      </c>
      <c r="P308" s="10">
        <v>31.38</v>
      </c>
      <c r="Q308" s="12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48" x14ac:dyDescent="0.2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0">
        <v>102</v>
      </c>
      <c r="P309" s="10">
        <v>59.21</v>
      </c>
      <c r="Q309" s="12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48" x14ac:dyDescent="0.2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0">
        <v>114</v>
      </c>
      <c r="P310" s="10">
        <v>119.18</v>
      </c>
      <c r="Q310" s="12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48" x14ac:dyDescent="0.2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0">
        <v>102</v>
      </c>
      <c r="P311" s="10">
        <v>164.62</v>
      </c>
      <c r="Q311" s="12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48" x14ac:dyDescent="0.2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0">
        <v>102</v>
      </c>
      <c r="P312" s="10">
        <v>61.1</v>
      </c>
      <c r="Q312" s="12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48" x14ac:dyDescent="0.2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0">
        <v>106</v>
      </c>
      <c r="P313" s="10">
        <v>56.2</v>
      </c>
      <c r="Q313" s="12" t="s">
        <v>8315</v>
      </c>
      <c r="R313" t="s">
        <v>8316</v>
      </c>
      <c r="S313" s="16">
        <v>42196.028703703705</v>
      </c>
      <c r="T313" s="16">
        <v>42228</v>
      </c>
    </row>
    <row r="314" spans="1:20" ht="48" x14ac:dyDescent="0.2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0">
        <v>113</v>
      </c>
      <c r="P314" s="10">
        <v>107</v>
      </c>
      <c r="Q314" s="12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48" x14ac:dyDescent="0.2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0">
        <v>100</v>
      </c>
      <c r="P315" s="10">
        <v>179.28</v>
      </c>
      <c r="Q315" s="12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112" x14ac:dyDescent="0.2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0">
        <v>102</v>
      </c>
      <c r="P316" s="10">
        <v>47.41</v>
      </c>
      <c r="Q316" s="12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48" x14ac:dyDescent="0.2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0">
        <v>131</v>
      </c>
      <c r="P317" s="10">
        <v>97.92</v>
      </c>
      <c r="Q317" s="12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48" x14ac:dyDescent="0.2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0">
        <v>111</v>
      </c>
      <c r="P318" s="10">
        <v>58.42</v>
      </c>
      <c r="Q318" s="12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48" x14ac:dyDescent="0.2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0">
        <v>100</v>
      </c>
      <c r="P319" s="10">
        <v>122.54</v>
      </c>
      <c r="Q319" s="12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48" x14ac:dyDescent="0.2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0">
        <v>114</v>
      </c>
      <c r="P320" s="10">
        <v>87.96</v>
      </c>
      <c r="Q320" s="12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48" x14ac:dyDescent="0.2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0">
        <v>106</v>
      </c>
      <c r="P321" s="10">
        <v>136.78</v>
      </c>
      <c r="Q321" s="12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48" x14ac:dyDescent="0.2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0">
        <v>101</v>
      </c>
      <c r="P322" s="10">
        <v>99.34</v>
      </c>
      <c r="Q322" s="12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48" x14ac:dyDescent="0.2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0">
        <v>100</v>
      </c>
      <c r="P323" s="10">
        <v>20</v>
      </c>
      <c r="Q323" s="12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48" x14ac:dyDescent="0.2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0">
        <v>130</v>
      </c>
      <c r="P324" s="10">
        <v>28.89</v>
      </c>
      <c r="Q324" s="12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48" x14ac:dyDescent="0.2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0">
        <v>114</v>
      </c>
      <c r="P325" s="10">
        <v>37.96</v>
      </c>
      <c r="Q325" s="12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48" x14ac:dyDescent="0.2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0">
        <v>287</v>
      </c>
      <c r="P326" s="10">
        <v>58.57</v>
      </c>
      <c r="Q326" s="12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48" x14ac:dyDescent="0.2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0">
        <v>109</v>
      </c>
      <c r="P327" s="10">
        <v>135.63</v>
      </c>
      <c r="Q327" s="12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48" x14ac:dyDescent="0.2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0">
        <v>119</v>
      </c>
      <c r="P328" s="10">
        <v>176.09</v>
      </c>
      <c r="Q328" s="12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16" x14ac:dyDescent="0.2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0">
        <v>109</v>
      </c>
      <c r="P329" s="10">
        <v>151.97999999999999</v>
      </c>
      <c r="Q329" s="12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48" x14ac:dyDescent="0.2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0">
        <v>128</v>
      </c>
      <c r="P330" s="10">
        <v>82.26</v>
      </c>
      <c r="Q330" s="12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48" x14ac:dyDescent="0.2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0">
        <v>175</v>
      </c>
      <c r="P331" s="10">
        <v>68.06</v>
      </c>
      <c r="Q331" s="12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48" x14ac:dyDescent="0.2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0">
        <v>127</v>
      </c>
      <c r="P332" s="10">
        <v>72.709999999999994</v>
      </c>
      <c r="Q332" s="12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48" x14ac:dyDescent="0.2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0">
        <v>111</v>
      </c>
      <c r="P333" s="10">
        <v>77.19</v>
      </c>
      <c r="Q333" s="12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48" x14ac:dyDescent="0.2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0">
        <v>126</v>
      </c>
      <c r="P334" s="10">
        <v>55.97</v>
      </c>
      <c r="Q334" s="12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32" x14ac:dyDescent="0.2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0">
        <v>119</v>
      </c>
      <c r="P335" s="10">
        <v>49.69</v>
      </c>
      <c r="Q335" s="12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32" x14ac:dyDescent="0.2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0">
        <v>103</v>
      </c>
      <c r="P336" s="10">
        <v>77.73</v>
      </c>
      <c r="Q336" s="12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48" x14ac:dyDescent="0.2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0">
        <v>110</v>
      </c>
      <c r="P337" s="10">
        <v>40.78</v>
      </c>
      <c r="Q337" s="12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48" x14ac:dyDescent="0.2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0">
        <v>202</v>
      </c>
      <c r="P338" s="10">
        <v>59.41</v>
      </c>
      <c r="Q338" s="12" t="s">
        <v>8315</v>
      </c>
      <c r="R338" t="s">
        <v>8316</v>
      </c>
      <c r="S338" s="16">
        <v>42220.79487268519</v>
      </c>
      <c r="T338" s="16">
        <v>42246</v>
      </c>
    </row>
    <row r="339" spans="1:20" ht="32" x14ac:dyDescent="0.2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0">
        <v>130</v>
      </c>
      <c r="P339" s="10">
        <v>3.25</v>
      </c>
      <c r="Q339" s="12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48" x14ac:dyDescent="0.2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0">
        <v>100</v>
      </c>
      <c r="P340" s="10">
        <v>81.67</v>
      </c>
      <c r="Q340" s="12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48" x14ac:dyDescent="0.2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0">
        <v>171</v>
      </c>
      <c r="P341" s="10">
        <v>44.91</v>
      </c>
      <c r="Q341" s="12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48" x14ac:dyDescent="0.2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0">
        <v>113</v>
      </c>
      <c r="P342" s="10">
        <v>49.06</v>
      </c>
      <c r="Q342" s="12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32" x14ac:dyDescent="0.2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0">
        <v>100</v>
      </c>
      <c r="P343" s="10">
        <v>62.5</v>
      </c>
      <c r="Q343" s="12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48" x14ac:dyDescent="0.2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0">
        <v>101</v>
      </c>
      <c r="P344" s="10">
        <v>35.49</v>
      </c>
      <c r="Q344" s="12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48" x14ac:dyDescent="0.2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0">
        <v>113</v>
      </c>
      <c r="P345" s="10">
        <v>66.47</v>
      </c>
      <c r="Q345" s="12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48" x14ac:dyDescent="0.2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0">
        <v>105</v>
      </c>
      <c r="P346" s="10">
        <v>56.07</v>
      </c>
      <c r="Q346" s="12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48" x14ac:dyDescent="0.2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0">
        <v>110</v>
      </c>
      <c r="P347" s="10">
        <v>47.03</v>
      </c>
      <c r="Q347" s="12" t="s">
        <v>8315</v>
      </c>
      <c r="R347" t="s">
        <v>8316</v>
      </c>
      <c r="S347" s="16">
        <v>42619.935694444444</v>
      </c>
      <c r="T347" s="16">
        <v>42643.875</v>
      </c>
    </row>
    <row r="348" spans="1:20" ht="32" x14ac:dyDescent="0.2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0">
        <v>100</v>
      </c>
      <c r="P348" s="10">
        <v>47.67</v>
      </c>
      <c r="Q348" s="12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32" x14ac:dyDescent="0.2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0">
        <v>120</v>
      </c>
      <c r="P349" s="10">
        <v>88.24</v>
      </c>
      <c r="Q349" s="12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80" x14ac:dyDescent="0.2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0">
        <v>105</v>
      </c>
      <c r="P350" s="10">
        <v>80.72</v>
      </c>
      <c r="Q350" s="12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48" x14ac:dyDescent="0.2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0">
        <v>100</v>
      </c>
      <c r="P351" s="10">
        <v>68.97</v>
      </c>
      <c r="Q351" s="12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32" x14ac:dyDescent="0.2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0">
        <v>100</v>
      </c>
      <c r="P352" s="10">
        <v>550.04</v>
      </c>
      <c r="Q352" s="12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32" x14ac:dyDescent="0.2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0">
        <v>104</v>
      </c>
      <c r="P353" s="10">
        <v>57.78</v>
      </c>
      <c r="Q353" s="12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48" x14ac:dyDescent="0.2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0">
        <v>116</v>
      </c>
      <c r="P354" s="10">
        <v>73.58</v>
      </c>
      <c r="Q354" s="12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32" x14ac:dyDescent="0.2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0">
        <v>101</v>
      </c>
      <c r="P355" s="10">
        <v>75.5</v>
      </c>
      <c r="Q355" s="12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48" x14ac:dyDescent="0.2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0">
        <v>102</v>
      </c>
      <c r="P356" s="10">
        <v>235.46</v>
      </c>
      <c r="Q356" s="12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48" x14ac:dyDescent="0.2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0">
        <v>111</v>
      </c>
      <c r="P357" s="10">
        <v>92.5</v>
      </c>
      <c r="Q357" s="12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48" x14ac:dyDescent="0.2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0">
        <v>109</v>
      </c>
      <c r="P358" s="10">
        <v>46.05</v>
      </c>
      <c r="Q358" s="12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16" x14ac:dyDescent="0.2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0">
        <v>100</v>
      </c>
      <c r="P359" s="10">
        <v>31.58</v>
      </c>
      <c r="Q359" s="12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48" x14ac:dyDescent="0.2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0">
        <v>104</v>
      </c>
      <c r="P360" s="10">
        <v>36.96</v>
      </c>
      <c r="Q360" s="12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48" x14ac:dyDescent="0.2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0">
        <v>101</v>
      </c>
      <c r="P361" s="10">
        <v>88.25</v>
      </c>
      <c r="Q361" s="12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48" x14ac:dyDescent="0.2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0">
        <v>129</v>
      </c>
      <c r="P362" s="10">
        <v>64.38</v>
      </c>
      <c r="Q362" s="12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32" x14ac:dyDescent="0.2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0">
        <v>103</v>
      </c>
      <c r="P363" s="10">
        <v>62.05</v>
      </c>
      <c r="Q363" s="12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48" x14ac:dyDescent="0.2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0">
        <v>110</v>
      </c>
      <c r="P364" s="10">
        <v>73.400000000000006</v>
      </c>
      <c r="Q364" s="12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32" x14ac:dyDescent="0.2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0">
        <v>113</v>
      </c>
      <c r="P365" s="10">
        <v>99.5</v>
      </c>
      <c r="Q365" s="12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64" x14ac:dyDescent="0.2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0">
        <v>112</v>
      </c>
      <c r="P366" s="10">
        <v>62.17</v>
      </c>
      <c r="Q366" s="12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48" x14ac:dyDescent="0.2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0">
        <v>139</v>
      </c>
      <c r="P367" s="10">
        <v>62.33</v>
      </c>
      <c r="Q367" s="12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48" x14ac:dyDescent="0.2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0">
        <v>111</v>
      </c>
      <c r="P368" s="10">
        <v>58.79</v>
      </c>
      <c r="Q368" s="12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48" x14ac:dyDescent="0.2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0">
        <v>139</v>
      </c>
      <c r="P369" s="10">
        <v>45.35</v>
      </c>
      <c r="Q369" s="12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48" x14ac:dyDescent="0.2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0">
        <v>106</v>
      </c>
      <c r="P370" s="10">
        <v>41.94</v>
      </c>
      <c r="Q370" s="12" t="s">
        <v>8315</v>
      </c>
      <c r="R370" t="s">
        <v>8316</v>
      </c>
      <c r="S370" s="16">
        <v>41753.593275462961</v>
      </c>
      <c r="T370" s="16">
        <v>41778.875</v>
      </c>
    </row>
    <row r="371" spans="1:20" ht="48" x14ac:dyDescent="0.2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0">
        <v>101</v>
      </c>
      <c r="P371" s="10">
        <v>59.17</v>
      </c>
      <c r="Q371" s="12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48" x14ac:dyDescent="0.2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0">
        <v>100</v>
      </c>
      <c r="P372" s="10">
        <v>200.49</v>
      </c>
      <c r="Q372" s="12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48" x14ac:dyDescent="0.2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0">
        <v>118</v>
      </c>
      <c r="P373" s="10">
        <v>57.26</v>
      </c>
      <c r="Q373" s="12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48" x14ac:dyDescent="0.2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0">
        <v>120</v>
      </c>
      <c r="P374" s="10">
        <v>58.06</v>
      </c>
      <c r="Q374" s="12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32" x14ac:dyDescent="0.2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0">
        <v>128</v>
      </c>
      <c r="P375" s="10">
        <v>186.8</v>
      </c>
      <c r="Q375" s="12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32" x14ac:dyDescent="0.2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0">
        <v>126</v>
      </c>
      <c r="P376" s="10">
        <v>74.12</v>
      </c>
      <c r="Q376" s="12" t="s">
        <v>8315</v>
      </c>
      <c r="R376" t="s">
        <v>8316</v>
      </c>
      <c r="S376" s="16">
        <v>41891.96503472222</v>
      </c>
      <c r="T376" s="16">
        <v>41901</v>
      </c>
    </row>
    <row r="377" spans="1:20" ht="48" x14ac:dyDescent="0.2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0">
        <v>107</v>
      </c>
      <c r="P377" s="10">
        <v>62.67</v>
      </c>
      <c r="Q377" s="12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64" x14ac:dyDescent="0.2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0">
        <v>100</v>
      </c>
      <c r="P378" s="10">
        <v>121.36</v>
      </c>
      <c r="Q378" s="12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32" x14ac:dyDescent="0.2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0">
        <v>111</v>
      </c>
      <c r="P379" s="10">
        <v>40.630000000000003</v>
      </c>
      <c r="Q379" s="12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48" x14ac:dyDescent="0.2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0">
        <v>101</v>
      </c>
      <c r="P380" s="10">
        <v>63</v>
      </c>
      <c r="Q380" s="12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32" x14ac:dyDescent="0.2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0">
        <v>121</v>
      </c>
      <c r="P381" s="10">
        <v>33.67</v>
      </c>
      <c r="Q381" s="12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48" x14ac:dyDescent="0.2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0">
        <v>123</v>
      </c>
      <c r="P382" s="10">
        <v>43.2</v>
      </c>
      <c r="Q382" s="12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48" x14ac:dyDescent="0.2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0">
        <v>103</v>
      </c>
      <c r="P383" s="10">
        <v>83.57</v>
      </c>
      <c r="Q383" s="12" t="s">
        <v>8315</v>
      </c>
      <c r="R383" t="s">
        <v>8316</v>
      </c>
      <c r="S383" s="16">
        <v>41792.542986111112</v>
      </c>
      <c r="T383" s="16">
        <v>41813.75</v>
      </c>
    </row>
    <row r="384" spans="1:20" ht="48" x14ac:dyDescent="0.2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0">
        <v>121</v>
      </c>
      <c r="P384" s="10">
        <v>140</v>
      </c>
      <c r="Q384" s="12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32" x14ac:dyDescent="0.2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0">
        <v>186</v>
      </c>
      <c r="P385" s="10">
        <v>80.87</v>
      </c>
      <c r="Q385" s="12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48" x14ac:dyDescent="0.2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0">
        <v>300</v>
      </c>
      <c r="P386" s="10">
        <v>53.85</v>
      </c>
      <c r="Q386" s="12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32" x14ac:dyDescent="0.2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0">
        <v>141</v>
      </c>
      <c r="P387" s="10">
        <v>67.959999999999994</v>
      </c>
      <c r="Q387" s="12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32" x14ac:dyDescent="0.2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0">
        <v>114</v>
      </c>
      <c r="P388" s="10">
        <v>27.14</v>
      </c>
      <c r="Q388" s="12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48" x14ac:dyDescent="0.2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0">
        <v>154</v>
      </c>
      <c r="P389" s="10">
        <v>110.87</v>
      </c>
      <c r="Q389" s="12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48" x14ac:dyDescent="0.2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0">
        <v>102</v>
      </c>
      <c r="P390" s="10">
        <v>106.84</v>
      </c>
      <c r="Q390" s="12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48" x14ac:dyDescent="0.2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0">
        <v>102</v>
      </c>
      <c r="P391" s="10">
        <v>105.52</v>
      </c>
      <c r="Q391" s="12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48" x14ac:dyDescent="0.2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0">
        <v>156</v>
      </c>
      <c r="P392" s="10">
        <v>51.92</v>
      </c>
      <c r="Q392" s="12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32" x14ac:dyDescent="0.2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0">
        <v>105</v>
      </c>
      <c r="P393" s="10">
        <v>86.23</v>
      </c>
      <c r="Q393" s="12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48" x14ac:dyDescent="0.2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0">
        <v>101</v>
      </c>
      <c r="P394" s="10">
        <v>114.55</v>
      </c>
      <c r="Q394" s="12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48" x14ac:dyDescent="0.2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0">
        <v>339</v>
      </c>
      <c r="P395" s="10">
        <v>62.59</v>
      </c>
      <c r="Q395" s="12" t="s">
        <v>8315</v>
      </c>
      <c r="R395" t="s">
        <v>8316</v>
      </c>
      <c r="S395" s="16">
        <v>42462.140868055561</v>
      </c>
      <c r="T395" s="16">
        <v>42489.875</v>
      </c>
    </row>
    <row r="396" spans="1:20" ht="48" x14ac:dyDescent="0.2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0">
        <v>101</v>
      </c>
      <c r="P396" s="10">
        <v>61.06</v>
      </c>
      <c r="Q396" s="12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48" x14ac:dyDescent="0.2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0">
        <v>122</v>
      </c>
      <c r="P397" s="10">
        <v>70.23</v>
      </c>
      <c r="Q397" s="12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48" x14ac:dyDescent="0.2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0">
        <v>101</v>
      </c>
      <c r="P398" s="10">
        <v>78.52</v>
      </c>
      <c r="Q398" s="12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48" x14ac:dyDescent="0.2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0">
        <v>140</v>
      </c>
      <c r="P399" s="10">
        <v>61.82</v>
      </c>
      <c r="Q399" s="12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64" x14ac:dyDescent="0.2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0">
        <v>119</v>
      </c>
      <c r="P400" s="10">
        <v>48.34</v>
      </c>
      <c r="Q400" s="12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48" x14ac:dyDescent="0.2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0">
        <v>107</v>
      </c>
      <c r="P401" s="10">
        <v>107.25</v>
      </c>
      <c r="Q401" s="12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48" x14ac:dyDescent="0.2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0">
        <v>228</v>
      </c>
      <c r="P402" s="10">
        <v>57</v>
      </c>
      <c r="Q402" s="12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32" x14ac:dyDescent="0.2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0">
        <v>106</v>
      </c>
      <c r="P403" s="10">
        <v>40.92</v>
      </c>
      <c r="Q403" s="12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48" x14ac:dyDescent="0.2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0">
        <v>105</v>
      </c>
      <c r="P404" s="10">
        <v>79.540000000000006</v>
      </c>
      <c r="Q404" s="12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48" x14ac:dyDescent="0.2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0">
        <v>106</v>
      </c>
      <c r="P405" s="10">
        <v>64.63</v>
      </c>
      <c r="Q405" s="12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48" x14ac:dyDescent="0.2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0">
        <v>105</v>
      </c>
      <c r="P406" s="10">
        <v>107.57</v>
      </c>
      <c r="Q406" s="12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48" x14ac:dyDescent="0.2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0">
        <v>100</v>
      </c>
      <c r="P407" s="10">
        <v>178.57</v>
      </c>
      <c r="Q407" s="12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48" x14ac:dyDescent="0.2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0">
        <v>100</v>
      </c>
      <c r="P408" s="10">
        <v>62.63</v>
      </c>
      <c r="Q408" s="12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48" x14ac:dyDescent="0.2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0">
        <v>225</v>
      </c>
      <c r="P409" s="10">
        <v>75</v>
      </c>
      <c r="Q409" s="12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48" x14ac:dyDescent="0.2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0">
        <v>106</v>
      </c>
      <c r="P410" s="10">
        <v>58.9</v>
      </c>
      <c r="Q410" s="12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48" x14ac:dyDescent="0.2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0">
        <v>105</v>
      </c>
      <c r="P411" s="10">
        <v>139.56</v>
      </c>
      <c r="Q411" s="12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48" x14ac:dyDescent="0.2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0">
        <v>113</v>
      </c>
      <c r="P412" s="10">
        <v>64.290000000000006</v>
      </c>
      <c r="Q412" s="12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48" x14ac:dyDescent="0.2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0">
        <v>101</v>
      </c>
      <c r="P413" s="10">
        <v>63.28</v>
      </c>
      <c r="Q413" s="12" t="s">
        <v>8315</v>
      </c>
      <c r="R413" t="s">
        <v>8316</v>
      </c>
      <c r="S413" s="16">
        <v>42155.142638888887</v>
      </c>
      <c r="T413" s="16">
        <v>42215.142638888887</v>
      </c>
    </row>
    <row r="414" spans="1:20" ht="16" x14ac:dyDescent="0.2">
      <c r="O414" s="10"/>
      <c r="P414" s="10"/>
      <c r="Q414" s="12"/>
      <c r="S414" s="16"/>
      <c r="T414" s="16"/>
    </row>
    <row r="415" spans="1:20" ht="16" x14ac:dyDescent="0.2">
      <c r="O415" s="10"/>
      <c r="P415" s="10"/>
      <c r="Q415" s="12"/>
      <c r="S415" s="16"/>
      <c r="T415" s="16"/>
    </row>
    <row r="416" spans="1:20" ht="16" x14ac:dyDescent="0.2">
      <c r="O416" s="10"/>
      <c r="P416" s="10"/>
      <c r="Q416" s="12"/>
      <c r="S416" s="16"/>
      <c r="T416" s="16"/>
    </row>
    <row r="417" spans="15:20" ht="16" x14ac:dyDescent="0.2">
      <c r="O417" s="10"/>
      <c r="P417" s="10"/>
      <c r="Q417" s="12"/>
      <c r="S417" s="16"/>
      <c r="T417" s="16"/>
    </row>
    <row r="418" spans="15:20" ht="16" x14ac:dyDescent="0.2">
      <c r="O418" s="10"/>
      <c r="P418" s="10"/>
      <c r="Q418" s="12"/>
      <c r="S418" s="16"/>
      <c r="T418" s="16"/>
    </row>
    <row r="419" spans="15:20" ht="16" x14ac:dyDescent="0.2">
      <c r="O419" s="10"/>
      <c r="P419" s="10"/>
      <c r="Q419" s="12"/>
      <c r="S419" s="16"/>
      <c r="T419" s="16"/>
    </row>
    <row r="420" spans="15:20" ht="16" x14ac:dyDescent="0.2">
      <c r="O420" s="10"/>
      <c r="P420" s="10"/>
      <c r="Q420" s="12"/>
      <c r="S420" s="16"/>
      <c r="T420" s="16"/>
    </row>
    <row r="421" spans="15:20" ht="16" x14ac:dyDescent="0.2">
      <c r="O421" s="10"/>
      <c r="P421" s="10"/>
      <c r="Q421" s="12"/>
      <c r="S421" s="16"/>
      <c r="T421" s="16"/>
    </row>
    <row r="422" spans="15:20" ht="16" x14ac:dyDescent="0.2">
      <c r="O422" s="10"/>
      <c r="P422" s="10"/>
      <c r="Q422" s="12"/>
      <c r="S422" s="16"/>
      <c r="T422" s="16"/>
    </row>
    <row r="423" spans="15:20" ht="16" x14ac:dyDescent="0.2">
      <c r="O423" s="10"/>
      <c r="P423" s="10"/>
      <c r="Q423" s="12"/>
      <c r="S423" s="16"/>
      <c r="T423" s="16"/>
    </row>
    <row r="424" spans="15:20" ht="16" x14ac:dyDescent="0.2">
      <c r="O424" s="10"/>
      <c r="P424" s="10"/>
      <c r="Q424" s="12"/>
      <c r="S424" s="16"/>
      <c r="T424" s="16"/>
    </row>
    <row r="425" spans="15:20" ht="16" x14ac:dyDescent="0.2">
      <c r="O425" s="10"/>
      <c r="P425" s="10"/>
      <c r="Q425" s="12"/>
      <c r="S425" s="16"/>
      <c r="T425" s="16"/>
    </row>
    <row r="426" spans="15:20" ht="16" x14ac:dyDescent="0.2">
      <c r="O426" s="10"/>
      <c r="P426" s="10"/>
      <c r="Q426" s="12"/>
      <c r="S426" s="16"/>
      <c r="T426" s="16"/>
    </row>
    <row r="427" spans="15:20" ht="16" x14ac:dyDescent="0.2">
      <c r="O427" s="10"/>
      <c r="P427" s="10"/>
      <c r="Q427" s="12"/>
      <c r="S427" s="16"/>
      <c r="T427" s="16"/>
    </row>
    <row r="428" spans="15:20" ht="16" x14ac:dyDescent="0.2">
      <c r="O428" s="10"/>
      <c r="P428" s="10"/>
      <c r="Q428" s="12"/>
      <c r="S428" s="16"/>
      <c r="T428" s="16"/>
    </row>
    <row r="429" spans="15:20" ht="16" x14ac:dyDescent="0.2">
      <c r="O429" s="10"/>
      <c r="P429" s="10"/>
      <c r="Q429" s="12"/>
      <c r="S429" s="16"/>
      <c r="T429" s="16"/>
    </row>
    <row r="430" spans="15:20" ht="16" x14ac:dyDescent="0.2">
      <c r="O430" s="10"/>
      <c r="P430" s="10"/>
      <c r="Q430" s="12"/>
      <c r="S430" s="16"/>
      <c r="T430" s="16"/>
    </row>
    <row r="431" spans="15:20" ht="16" x14ac:dyDescent="0.2">
      <c r="O431" s="10"/>
      <c r="P431" s="10"/>
      <c r="Q431" s="12"/>
      <c r="S431" s="16"/>
      <c r="T431" s="16"/>
    </row>
    <row r="432" spans="15:20" ht="16" x14ac:dyDescent="0.2">
      <c r="O432" s="10"/>
      <c r="P432" s="10"/>
      <c r="Q432" s="12"/>
      <c r="S432" s="16"/>
      <c r="T432" s="16"/>
    </row>
    <row r="433" spans="15:20" ht="16" x14ac:dyDescent="0.2">
      <c r="O433" s="10"/>
      <c r="P433" s="10"/>
      <c r="Q433" s="12"/>
      <c r="S433" s="16"/>
      <c r="T433" s="16"/>
    </row>
    <row r="434" spans="15:20" ht="16" x14ac:dyDescent="0.2">
      <c r="O434" s="10"/>
      <c r="P434" s="10"/>
      <c r="Q434" s="12"/>
      <c r="S434" s="16"/>
      <c r="T434" s="16"/>
    </row>
    <row r="435" spans="15:20" ht="16" x14ac:dyDescent="0.2">
      <c r="O435" s="10"/>
      <c r="P435" s="10"/>
      <c r="Q435" s="12"/>
      <c r="S435" s="16"/>
      <c r="T435" s="16"/>
    </row>
    <row r="436" spans="15:20" ht="16" x14ac:dyDescent="0.2">
      <c r="O436" s="10"/>
      <c r="P436" s="10"/>
      <c r="Q436" s="12"/>
      <c r="S436" s="16"/>
      <c r="T436" s="16"/>
    </row>
    <row r="437" spans="15:20" ht="16" x14ac:dyDescent="0.2">
      <c r="O437" s="10"/>
      <c r="P437" s="10"/>
      <c r="Q437" s="12"/>
      <c r="S437" s="16"/>
      <c r="T437" s="16"/>
    </row>
    <row r="438" spans="15:20" ht="16" x14ac:dyDescent="0.2">
      <c r="O438" s="10"/>
      <c r="P438" s="10"/>
      <c r="Q438" s="12"/>
      <c r="S438" s="16"/>
      <c r="T438" s="16"/>
    </row>
    <row r="439" spans="15:20" ht="16" x14ac:dyDescent="0.2">
      <c r="O439" s="10"/>
      <c r="P439" s="10"/>
      <c r="Q439" s="12"/>
      <c r="S439" s="16"/>
      <c r="T439" s="16"/>
    </row>
    <row r="440" spans="15:20" ht="16" x14ac:dyDescent="0.2">
      <c r="O440" s="10"/>
      <c r="P440" s="10"/>
      <c r="Q440" s="12"/>
      <c r="S440" s="16"/>
      <c r="T440" s="16"/>
    </row>
    <row r="441" spans="15:20" ht="16" x14ac:dyDescent="0.2">
      <c r="O441" s="10"/>
      <c r="P441" s="10"/>
      <c r="Q441" s="12"/>
      <c r="S441" s="16"/>
      <c r="T441" s="16"/>
    </row>
    <row r="442" spans="15:20" ht="16" x14ac:dyDescent="0.2">
      <c r="O442" s="10"/>
      <c r="P442" s="10"/>
      <c r="Q442" s="12"/>
      <c r="S442" s="16"/>
      <c r="T442" s="16"/>
    </row>
    <row r="443" spans="15:20" ht="16" x14ac:dyDescent="0.2">
      <c r="O443" s="10"/>
      <c r="P443" s="10"/>
      <c r="Q443" s="12"/>
      <c r="S443" s="16"/>
      <c r="T443" s="16"/>
    </row>
    <row r="444" spans="15:20" ht="16" x14ac:dyDescent="0.2">
      <c r="O444" s="10"/>
      <c r="P444" s="10"/>
      <c r="Q444" s="12"/>
      <c r="S444" s="16"/>
      <c r="T444" s="16"/>
    </row>
    <row r="445" spans="15:20" ht="16" x14ac:dyDescent="0.2">
      <c r="O445" s="10"/>
      <c r="P445" s="10"/>
      <c r="Q445" s="12"/>
      <c r="S445" s="16"/>
      <c r="T445" s="16"/>
    </row>
    <row r="446" spans="15:20" ht="16" x14ac:dyDescent="0.2">
      <c r="O446" s="10"/>
      <c r="P446" s="10"/>
      <c r="Q446" s="12"/>
      <c r="S446" s="16"/>
      <c r="T446" s="16"/>
    </row>
    <row r="447" spans="15:20" ht="16" x14ac:dyDescent="0.2">
      <c r="O447" s="10"/>
      <c r="P447" s="10"/>
      <c r="Q447" s="12"/>
      <c r="S447" s="16"/>
      <c r="T447" s="16"/>
    </row>
    <row r="448" spans="15:20" ht="16" x14ac:dyDescent="0.2">
      <c r="O448" s="10"/>
      <c r="P448" s="10"/>
      <c r="Q448" s="12"/>
      <c r="S448" s="16"/>
      <c r="T448" s="16"/>
    </row>
    <row r="449" spans="15:20" ht="16" x14ac:dyDescent="0.2">
      <c r="O449" s="10"/>
      <c r="P449" s="10"/>
      <c r="Q449" s="12"/>
      <c r="S449" s="16"/>
      <c r="T449" s="16"/>
    </row>
    <row r="450" spans="15:20" ht="16" x14ac:dyDescent="0.2">
      <c r="O450" s="10"/>
      <c r="P450" s="10"/>
      <c r="Q450" s="12"/>
      <c r="S450" s="16"/>
      <c r="T450" s="16"/>
    </row>
    <row r="451" spans="15:20" ht="16" x14ac:dyDescent="0.2">
      <c r="O451" s="10"/>
      <c r="P451" s="10"/>
      <c r="Q451" s="12"/>
      <c r="S451" s="16"/>
      <c r="T451" s="16"/>
    </row>
    <row r="452" spans="15:20" ht="16" x14ac:dyDescent="0.2">
      <c r="O452" s="10"/>
      <c r="P452" s="10"/>
      <c r="Q452" s="12"/>
      <c r="S452" s="16"/>
      <c r="T452" s="16"/>
    </row>
    <row r="453" spans="15:20" ht="16" x14ac:dyDescent="0.2">
      <c r="O453" s="10"/>
      <c r="P453" s="10"/>
      <c r="Q453" s="12"/>
      <c r="S453" s="16"/>
      <c r="T453" s="16"/>
    </row>
    <row r="454" spans="15:20" ht="16" x14ac:dyDescent="0.2">
      <c r="O454" s="10"/>
      <c r="P454" s="10"/>
      <c r="Q454" s="12"/>
      <c r="S454" s="16"/>
      <c r="T454" s="16"/>
    </row>
    <row r="455" spans="15:20" ht="16" x14ac:dyDescent="0.2">
      <c r="O455" s="10"/>
      <c r="P455" s="10"/>
      <c r="Q455" s="12"/>
      <c r="S455" s="16"/>
      <c r="T455" s="16"/>
    </row>
    <row r="456" spans="15:20" ht="16" x14ac:dyDescent="0.2">
      <c r="O456" s="10"/>
      <c r="P456" s="10"/>
      <c r="Q456" s="12"/>
      <c r="S456" s="16"/>
      <c r="T456" s="16"/>
    </row>
    <row r="457" spans="15:20" ht="16" x14ac:dyDescent="0.2">
      <c r="O457" s="10"/>
      <c r="P457" s="10"/>
      <c r="Q457" s="12"/>
      <c r="S457" s="16"/>
      <c r="T457" s="16"/>
    </row>
    <row r="458" spans="15:20" ht="16" x14ac:dyDescent="0.2">
      <c r="O458" s="10"/>
      <c r="P458" s="10"/>
      <c r="Q458" s="12"/>
      <c r="S458" s="16"/>
      <c r="T458" s="16"/>
    </row>
    <row r="459" spans="15:20" ht="16" x14ac:dyDescent="0.2">
      <c r="O459" s="10"/>
      <c r="P459" s="10"/>
      <c r="Q459" s="12"/>
      <c r="S459" s="16"/>
      <c r="T459" s="16"/>
    </row>
    <row r="460" spans="15:20" ht="16" x14ac:dyDescent="0.2">
      <c r="O460" s="10"/>
      <c r="P460" s="10"/>
      <c r="Q460" s="12"/>
      <c r="S460" s="16"/>
      <c r="T460" s="16"/>
    </row>
    <row r="461" spans="15:20" ht="16" x14ac:dyDescent="0.2">
      <c r="O461" s="10"/>
      <c r="P461" s="10"/>
      <c r="Q461" s="12"/>
      <c r="S461" s="16"/>
      <c r="T461" s="16"/>
    </row>
    <row r="462" spans="15:20" ht="16" x14ac:dyDescent="0.2">
      <c r="O462" s="10"/>
      <c r="P462" s="10"/>
      <c r="Q462" s="12"/>
      <c r="S462" s="16"/>
      <c r="T462" s="16"/>
    </row>
    <row r="463" spans="15:20" ht="16" x14ac:dyDescent="0.2">
      <c r="O463" s="10"/>
      <c r="P463" s="10"/>
      <c r="Q463" s="12"/>
      <c r="S463" s="16"/>
      <c r="T463" s="16"/>
    </row>
    <row r="464" spans="15:20" ht="16" x14ac:dyDescent="0.2">
      <c r="O464" s="10"/>
      <c r="P464" s="10"/>
      <c r="Q464" s="12"/>
      <c r="S464" s="16"/>
      <c r="T464" s="16"/>
    </row>
    <row r="465" spans="15:20" ht="16" x14ac:dyDescent="0.2">
      <c r="O465" s="10"/>
      <c r="P465" s="10"/>
      <c r="Q465" s="12"/>
      <c r="S465" s="16"/>
      <c r="T465" s="16"/>
    </row>
    <row r="466" spans="15:20" ht="16" x14ac:dyDescent="0.2">
      <c r="O466" s="10"/>
      <c r="P466" s="10"/>
      <c r="Q466" s="12"/>
      <c r="S466" s="16"/>
      <c r="T466" s="16"/>
    </row>
    <row r="467" spans="15:20" ht="16" x14ac:dyDescent="0.2">
      <c r="O467" s="10"/>
      <c r="P467" s="10"/>
      <c r="Q467" s="12"/>
      <c r="S467" s="16"/>
      <c r="T467" s="16"/>
    </row>
    <row r="468" spans="15:20" ht="16" x14ac:dyDescent="0.2">
      <c r="O468" s="10"/>
      <c r="P468" s="10"/>
      <c r="Q468" s="12"/>
      <c r="S468" s="16"/>
      <c r="T468" s="16"/>
    </row>
    <row r="469" spans="15:20" ht="16" x14ac:dyDescent="0.2">
      <c r="O469" s="10"/>
      <c r="P469" s="10"/>
      <c r="Q469" s="12"/>
      <c r="S469" s="16"/>
      <c r="T469" s="16"/>
    </row>
    <row r="470" spans="15:20" ht="16" x14ac:dyDescent="0.2">
      <c r="O470" s="10"/>
      <c r="P470" s="10"/>
      <c r="Q470" s="12"/>
      <c r="S470" s="16"/>
      <c r="T470" s="16"/>
    </row>
    <row r="471" spans="15:20" ht="16" x14ac:dyDescent="0.2">
      <c r="O471" s="10"/>
      <c r="P471" s="10"/>
      <c r="Q471" s="12"/>
      <c r="S471" s="16"/>
      <c r="T471" s="16"/>
    </row>
    <row r="472" spans="15:20" ht="16" x14ac:dyDescent="0.2">
      <c r="O472" s="10"/>
      <c r="P472" s="10"/>
      <c r="Q472" s="12"/>
      <c r="S472" s="16"/>
      <c r="T472" s="16"/>
    </row>
    <row r="473" spans="15:20" ht="16" x14ac:dyDescent="0.2">
      <c r="O473" s="10"/>
      <c r="P473" s="10"/>
      <c r="Q473" s="12"/>
      <c r="S473" s="16"/>
      <c r="T473" s="16"/>
    </row>
    <row r="474" spans="15:20" ht="16" x14ac:dyDescent="0.2">
      <c r="O474" s="10"/>
      <c r="P474" s="10"/>
      <c r="Q474" s="12"/>
      <c r="S474" s="16"/>
      <c r="T474" s="16"/>
    </row>
    <row r="475" spans="15:20" ht="16" x14ac:dyDescent="0.2">
      <c r="O475" s="10"/>
      <c r="P475" s="10"/>
      <c r="Q475" s="12"/>
      <c r="S475" s="16"/>
      <c r="T475" s="16"/>
    </row>
    <row r="476" spans="15:20" ht="16" x14ac:dyDescent="0.2">
      <c r="O476" s="10"/>
      <c r="P476" s="10"/>
      <c r="Q476" s="12"/>
      <c r="S476" s="16"/>
      <c r="T476" s="16"/>
    </row>
    <row r="477" spans="15:20" ht="16" x14ac:dyDescent="0.2">
      <c r="O477" s="10"/>
      <c r="P477" s="10"/>
      <c r="Q477" s="12"/>
      <c r="S477" s="16"/>
      <c r="T477" s="16"/>
    </row>
    <row r="478" spans="15:20" ht="16" x14ac:dyDescent="0.2">
      <c r="O478" s="10"/>
      <c r="P478" s="10"/>
      <c r="Q478" s="12"/>
      <c r="S478" s="16"/>
      <c r="T478" s="16"/>
    </row>
    <row r="479" spans="15:20" ht="16" x14ac:dyDescent="0.2">
      <c r="O479" s="10"/>
      <c r="P479" s="10"/>
      <c r="Q479" s="12"/>
      <c r="S479" s="16"/>
      <c r="T479" s="16"/>
    </row>
    <row r="480" spans="15:20" ht="16" x14ac:dyDescent="0.2">
      <c r="O480" s="10"/>
      <c r="P480" s="10"/>
      <c r="Q480" s="12"/>
      <c r="S480" s="16"/>
      <c r="T480" s="16"/>
    </row>
    <row r="481" spans="15:20" ht="16" x14ac:dyDescent="0.2">
      <c r="O481" s="10"/>
      <c r="P481" s="10"/>
      <c r="Q481" s="12"/>
      <c r="S481" s="16"/>
      <c r="T481" s="16"/>
    </row>
    <row r="482" spans="15:20" ht="16" x14ac:dyDescent="0.2">
      <c r="O482" s="10"/>
      <c r="P482" s="10"/>
      <c r="Q482" s="12"/>
      <c r="S482" s="16"/>
      <c r="T482" s="16"/>
    </row>
    <row r="483" spans="15:20" ht="16" x14ac:dyDescent="0.2">
      <c r="O483" s="10"/>
      <c r="P483" s="10"/>
      <c r="Q483" s="12"/>
      <c r="S483" s="16"/>
      <c r="T483" s="16"/>
    </row>
    <row r="484" spans="15:20" ht="16" x14ac:dyDescent="0.2">
      <c r="O484" s="10"/>
      <c r="P484" s="10"/>
      <c r="Q484" s="12"/>
      <c r="S484" s="16"/>
      <c r="T484" s="16"/>
    </row>
    <row r="485" spans="15:20" ht="16" x14ac:dyDescent="0.2">
      <c r="O485" s="10"/>
      <c r="P485" s="10"/>
      <c r="Q485" s="12"/>
      <c r="S485" s="16"/>
      <c r="T485" s="16"/>
    </row>
    <row r="486" spans="15:20" ht="16" x14ac:dyDescent="0.2">
      <c r="O486" s="10"/>
      <c r="P486" s="10"/>
      <c r="Q486" s="12"/>
      <c r="S486" s="16"/>
      <c r="T486" s="16"/>
    </row>
    <row r="487" spans="15:20" ht="16" x14ac:dyDescent="0.2">
      <c r="O487" s="10"/>
      <c r="P487" s="10"/>
      <c r="Q487" s="12"/>
      <c r="S487" s="16"/>
      <c r="T487" s="16"/>
    </row>
    <row r="488" spans="15:20" ht="16" x14ac:dyDescent="0.2">
      <c r="O488" s="10"/>
      <c r="P488" s="10"/>
      <c r="Q488" s="12"/>
      <c r="S488" s="16"/>
      <c r="T488" s="16"/>
    </row>
    <row r="489" spans="15:20" ht="16" x14ac:dyDescent="0.2">
      <c r="O489" s="10"/>
      <c r="P489" s="10"/>
      <c r="Q489" s="12"/>
      <c r="S489" s="16"/>
      <c r="T489" s="16"/>
    </row>
    <row r="490" spans="15:20" ht="16" x14ac:dyDescent="0.2">
      <c r="O490" s="10"/>
      <c r="P490" s="10"/>
      <c r="Q490" s="12"/>
      <c r="S490" s="16"/>
      <c r="T490" s="16"/>
    </row>
    <row r="491" spans="15:20" ht="16" x14ac:dyDescent="0.2">
      <c r="O491" s="10"/>
      <c r="P491" s="10"/>
      <c r="Q491" s="12"/>
      <c r="S491" s="16"/>
      <c r="T491" s="16"/>
    </row>
    <row r="492" spans="15:20" ht="16" x14ac:dyDescent="0.2">
      <c r="O492" s="10"/>
      <c r="P492" s="10"/>
      <c r="Q492" s="12"/>
      <c r="S492" s="16"/>
      <c r="T492" s="16"/>
    </row>
    <row r="493" spans="15:20" ht="16" x14ac:dyDescent="0.2">
      <c r="O493" s="10"/>
      <c r="P493" s="10"/>
      <c r="Q493" s="12"/>
      <c r="S493" s="16"/>
      <c r="T493" s="16"/>
    </row>
    <row r="494" spans="15:20" ht="16" x14ac:dyDescent="0.2">
      <c r="O494" s="10"/>
      <c r="P494" s="10"/>
      <c r="Q494" s="12"/>
      <c r="S494" s="16"/>
      <c r="T494" s="16"/>
    </row>
    <row r="495" spans="15:20" ht="16" x14ac:dyDescent="0.2">
      <c r="O495" s="10"/>
      <c r="P495" s="10"/>
      <c r="Q495" s="12"/>
      <c r="S495" s="16"/>
      <c r="T495" s="16"/>
    </row>
    <row r="496" spans="15:20" ht="16" x14ac:dyDescent="0.2">
      <c r="O496" s="10"/>
      <c r="P496" s="10"/>
      <c r="Q496" s="12"/>
      <c r="S496" s="16"/>
      <c r="T496" s="16"/>
    </row>
    <row r="497" spans="15:20" ht="16" x14ac:dyDescent="0.2">
      <c r="O497" s="10"/>
      <c r="P497" s="10"/>
      <c r="Q497" s="12"/>
      <c r="S497" s="16"/>
      <c r="T497" s="16"/>
    </row>
    <row r="498" spans="15:20" ht="16" x14ac:dyDescent="0.2">
      <c r="O498" s="10"/>
      <c r="P498" s="10"/>
      <c r="Q498" s="12"/>
      <c r="S498" s="16"/>
      <c r="T498" s="16"/>
    </row>
    <row r="499" spans="15:20" ht="16" x14ac:dyDescent="0.2">
      <c r="O499" s="10"/>
      <c r="P499" s="10"/>
      <c r="Q499" s="12"/>
      <c r="S499" s="16"/>
      <c r="T499" s="16"/>
    </row>
    <row r="500" spans="15:20" ht="16" x14ac:dyDescent="0.2">
      <c r="O500" s="10"/>
      <c r="P500" s="10"/>
      <c r="Q500" s="12"/>
      <c r="S500" s="16"/>
      <c r="T500" s="16"/>
    </row>
    <row r="501" spans="15:20" ht="16" x14ac:dyDescent="0.2">
      <c r="O501" s="10"/>
      <c r="P501" s="10"/>
      <c r="Q501" s="12"/>
      <c r="S501" s="16"/>
      <c r="T501" s="16"/>
    </row>
    <row r="502" spans="15:20" ht="16" x14ac:dyDescent="0.2">
      <c r="O502" s="10"/>
      <c r="P502" s="10"/>
      <c r="Q502" s="12"/>
      <c r="S502" s="16"/>
      <c r="T502" s="16"/>
    </row>
    <row r="503" spans="15:20" ht="16" x14ac:dyDescent="0.2">
      <c r="O503" s="10"/>
      <c r="P503" s="10"/>
      <c r="Q503" s="12"/>
      <c r="S503" s="16"/>
      <c r="T503" s="16"/>
    </row>
    <row r="504" spans="15:20" ht="16" x14ac:dyDescent="0.2">
      <c r="O504" s="10"/>
      <c r="P504" s="10"/>
      <c r="Q504" s="12"/>
      <c r="S504" s="16"/>
      <c r="T504" s="16"/>
    </row>
    <row r="505" spans="15:20" ht="16" x14ac:dyDescent="0.2">
      <c r="O505" s="10"/>
      <c r="P505" s="10"/>
      <c r="Q505" s="12"/>
      <c r="S505" s="16"/>
      <c r="T505" s="16"/>
    </row>
    <row r="506" spans="15:20" ht="16" x14ac:dyDescent="0.2">
      <c r="O506" s="10"/>
      <c r="P506" s="10"/>
      <c r="Q506" s="12"/>
      <c r="S506" s="16"/>
      <c r="T506" s="16"/>
    </row>
    <row r="507" spans="15:20" ht="16" x14ac:dyDescent="0.2">
      <c r="O507" s="10"/>
      <c r="P507" s="10"/>
      <c r="Q507" s="12"/>
      <c r="S507" s="16"/>
      <c r="T507" s="16"/>
    </row>
    <row r="508" spans="15:20" ht="16" x14ac:dyDescent="0.2">
      <c r="O508" s="10"/>
      <c r="P508" s="10"/>
      <c r="Q508" s="12"/>
      <c r="S508" s="16"/>
      <c r="T508" s="16"/>
    </row>
    <row r="509" spans="15:20" ht="16" x14ac:dyDescent="0.2">
      <c r="O509" s="10"/>
      <c r="P509" s="10"/>
      <c r="Q509" s="12"/>
      <c r="S509" s="16"/>
      <c r="T509" s="16"/>
    </row>
    <row r="510" spans="15:20" ht="16" x14ac:dyDescent="0.2">
      <c r="O510" s="10"/>
      <c r="P510" s="10"/>
      <c r="Q510" s="12"/>
      <c r="S510" s="16"/>
      <c r="T510" s="16"/>
    </row>
    <row r="511" spans="15:20" ht="16" x14ac:dyDescent="0.2">
      <c r="O511" s="10"/>
      <c r="P511" s="10"/>
      <c r="Q511" s="12"/>
      <c r="S511" s="16"/>
      <c r="T511" s="16"/>
    </row>
    <row r="512" spans="15:20" ht="16" x14ac:dyDescent="0.2">
      <c r="O512" s="10"/>
      <c r="P512" s="10"/>
      <c r="Q512" s="12"/>
      <c r="S512" s="16"/>
      <c r="T512" s="16"/>
    </row>
    <row r="513" spans="15:20" ht="16" x14ac:dyDescent="0.2">
      <c r="O513" s="10"/>
      <c r="P513" s="10"/>
      <c r="Q513" s="12"/>
      <c r="S513" s="16"/>
      <c r="T513" s="16"/>
    </row>
    <row r="514" spans="15:20" ht="16" x14ac:dyDescent="0.2">
      <c r="O514" s="10"/>
      <c r="P514" s="10"/>
      <c r="Q514" s="12"/>
      <c r="S514" s="16"/>
      <c r="T514" s="16"/>
    </row>
    <row r="515" spans="15:20" ht="16" x14ac:dyDescent="0.2">
      <c r="O515" s="10"/>
      <c r="P515" s="10"/>
      <c r="Q515" s="12"/>
      <c r="S515" s="16"/>
      <c r="T515" s="16"/>
    </row>
    <row r="516" spans="15:20" ht="16" x14ac:dyDescent="0.2">
      <c r="O516" s="10"/>
      <c r="P516" s="10"/>
      <c r="Q516" s="12"/>
      <c r="S516" s="16"/>
      <c r="T516" s="16"/>
    </row>
    <row r="517" spans="15:20" ht="16" x14ac:dyDescent="0.2">
      <c r="O517" s="10"/>
      <c r="P517" s="10"/>
      <c r="Q517" s="12"/>
      <c r="S517" s="16"/>
      <c r="T517" s="16"/>
    </row>
    <row r="518" spans="15:20" ht="16" x14ac:dyDescent="0.2">
      <c r="O518" s="10"/>
      <c r="P518" s="10"/>
      <c r="Q518" s="12"/>
      <c r="S518" s="16"/>
      <c r="T518" s="16"/>
    </row>
    <row r="519" spans="15:20" ht="16" x14ac:dyDescent="0.2">
      <c r="O519" s="10"/>
      <c r="P519" s="10"/>
      <c r="Q519" s="12"/>
      <c r="S519" s="16"/>
      <c r="T519" s="16"/>
    </row>
    <row r="520" spans="15:20" ht="16" x14ac:dyDescent="0.2">
      <c r="O520" s="10"/>
      <c r="P520" s="10"/>
      <c r="Q520" s="12"/>
      <c r="S520" s="16"/>
      <c r="T520" s="16"/>
    </row>
    <row r="521" spans="15:20" ht="16" x14ac:dyDescent="0.2">
      <c r="O521" s="10"/>
      <c r="P521" s="10"/>
      <c r="Q521" s="12"/>
      <c r="S521" s="16"/>
      <c r="T521" s="16"/>
    </row>
    <row r="522" spans="15:20" ht="16" x14ac:dyDescent="0.2">
      <c r="O522" s="10"/>
      <c r="P522" s="10"/>
      <c r="Q522" s="12"/>
      <c r="S522" s="16"/>
      <c r="T522" s="16"/>
    </row>
    <row r="523" spans="15:20" ht="16" x14ac:dyDescent="0.2">
      <c r="O523" s="10"/>
      <c r="P523" s="10"/>
      <c r="Q523" s="12"/>
      <c r="S523" s="16"/>
      <c r="T523" s="16"/>
    </row>
    <row r="524" spans="15:20" ht="16" x14ac:dyDescent="0.2">
      <c r="O524" s="10"/>
      <c r="P524" s="10"/>
      <c r="Q524" s="12"/>
      <c r="S524" s="16"/>
      <c r="T524" s="16"/>
    </row>
    <row r="525" spans="15:20" ht="16" x14ac:dyDescent="0.2">
      <c r="O525" s="10"/>
      <c r="P525" s="10"/>
      <c r="Q525" s="12"/>
      <c r="S525" s="16"/>
      <c r="T525" s="16"/>
    </row>
    <row r="526" spans="15:20" ht="16" x14ac:dyDescent="0.2">
      <c r="O526" s="10"/>
      <c r="P526" s="10"/>
      <c r="Q526" s="12"/>
      <c r="S526" s="16"/>
      <c r="T526" s="16"/>
    </row>
    <row r="527" spans="15:20" ht="16" x14ac:dyDescent="0.2">
      <c r="O527" s="10"/>
      <c r="P527" s="10"/>
      <c r="Q527" s="12"/>
      <c r="S527" s="16"/>
      <c r="T527" s="16"/>
    </row>
    <row r="528" spans="15:20" ht="16" x14ac:dyDescent="0.2">
      <c r="O528" s="10"/>
      <c r="P528" s="10"/>
      <c r="Q528" s="12"/>
      <c r="S528" s="16"/>
      <c r="T528" s="16"/>
    </row>
    <row r="529" spans="15:20" ht="16" x14ac:dyDescent="0.2">
      <c r="O529" s="10"/>
      <c r="P529" s="10"/>
      <c r="Q529" s="12"/>
      <c r="S529" s="16"/>
      <c r="T529" s="16"/>
    </row>
    <row r="530" spans="15:20" ht="16" x14ac:dyDescent="0.2">
      <c r="O530" s="10"/>
      <c r="P530" s="10"/>
      <c r="Q530" s="12"/>
      <c r="S530" s="16"/>
      <c r="T530" s="16"/>
    </row>
    <row r="531" spans="15:20" ht="16" x14ac:dyDescent="0.2">
      <c r="O531" s="10"/>
      <c r="P531" s="10"/>
      <c r="Q531" s="12"/>
      <c r="S531" s="16"/>
      <c r="T531" s="16"/>
    </row>
    <row r="532" spans="15:20" ht="16" x14ac:dyDescent="0.2">
      <c r="O532" s="10"/>
      <c r="P532" s="10"/>
      <c r="Q532" s="12"/>
      <c r="S532" s="16"/>
      <c r="T532" s="16"/>
    </row>
    <row r="533" spans="15:20" ht="16" x14ac:dyDescent="0.2">
      <c r="O533" s="10"/>
      <c r="P533" s="10"/>
      <c r="Q533" s="12"/>
      <c r="S533" s="16"/>
      <c r="T533" s="16"/>
    </row>
    <row r="534" spans="15:20" ht="16" x14ac:dyDescent="0.2">
      <c r="O534" s="10"/>
      <c r="P534" s="10"/>
      <c r="Q534" s="12"/>
      <c r="S534" s="16"/>
      <c r="T534" s="16"/>
    </row>
    <row r="535" spans="15:20" ht="16" x14ac:dyDescent="0.2">
      <c r="O535" s="10"/>
      <c r="P535" s="10"/>
      <c r="Q535" s="12"/>
      <c r="S535" s="16"/>
      <c r="T535" s="16"/>
    </row>
    <row r="536" spans="15:20" ht="16" x14ac:dyDescent="0.2">
      <c r="O536" s="10"/>
      <c r="P536" s="10"/>
      <c r="Q536" s="12"/>
      <c r="S536" s="16"/>
      <c r="T536" s="16"/>
    </row>
    <row r="537" spans="15:20" ht="16" x14ac:dyDescent="0.2">
      <c r="O537" s="10"/>
      <c r="P537" s="10"/>
      <c r="Q537" s="12"/>
      <c r="S537" s="16"/>
      <c r="T537" s="16"/>
    </row>
    <row r="538" spans="15:20" ht="16" x14ac:dyDescent="0.2">
      <c r="O538" s="10"/>
      <c r="P538" s="10"/>
      <c r="Q538" s="12"/>
      <c r="S538" s="16"/>
      <c r="T538" s="16"/>
    </row>
    <row r="539" spans="15:20" ht="16" x14ac:dyDescent="0.2">
      <c r="O539" s="10"/>
      <c r="P539" s="10"/>
      <c r="Q539" s="12"/>
      <c r="S539" s="16"/>
      <c r="T539" s="16"/>
    </row>
    <row r="540" spans="15:20" ht="16" x14ac:dyDescent="0.2">
      <c r="O540" s="10"/>
      <c r="P540" s="10"/>
      <c r="Q540" s="12"/>
      <c r="S540" s="16"/>
      <c r="T540" s="16"/>
    </row>
    <row r="541" spans="15:20" ht="16" x14ac:dyDescent="0.2">
      <c r="O541" s="10"/>
      <c r="P541" s="10"/>
      <c r="Q541" s="12"/>
      <c r="S541" s="16"/>
      <c r="T541" s="16"/>
    </row>
    <row r="542" spans="15:20" ht="16" x14ac:dyDescent="0.2">
      <c r="O542" s="10"/>
      <c r="P542" s="10"/>
      <c r="Q542" s="12"/>
      <c r="S542" s="16"/>
      <c r="T542" s="16"/>
    </row>
    <row r="543" spans="15:20" ht="16" x14ac:dyDescent="0.2">
      <c r="O543" s="10"/>
      <c r="P543" s="10"/>
      <c r="Q543" s="12"/>
      <c r="S543" s="16"/>
      <c r="T543" s="16"/>
    </row>
    <row r="544" spans="15:20" ht="16" x14ac:dyDescent="0.2">
      <c r="O544" s="10"/>
      <c r="P544" s="10"/>
      <c r="Q544" s="12"/>
      <c r="S544" s="16"/>
      <c r="T544" s="16"/>
    </row>
    <row r="545" spans="15:20" ht="16" x14ac:dyDescent="0.2">
      <c r="O545" s="10"/>
      <c r="P545" s="10"/>
      <c r="Q545" s="12"/>
      <c r="S545" s="16"/>
      <c r="T545" s="16"/>
    </row>
    <row r="546" spans="15:20" ht="16" x14ac:dyDescent="0.2">
      <c r="O546" s="10"/>
      <c r="P546" s="10"/>
      <c r="Q546" s="12"/>
      <c r="S546" s="16"/>
      <c r="T546" s="16"/>
    </row>
    <row r="547" spans="15:20" ht="16" x14ac:dyDescent="0.2">
      <c r="O547" s="10"/>
      <c r="P547" s="10"/>
      <c r="Q547" s="12"/>
      <c r="S547" s="16"/>
      <c r="T547" s="16"/>
    </row>
    <row r="548" spans="15:20" ht="16" x14ac:dyDescent="0.2">
      <c r="O548" s="10"/>
      <c r="P548" s="10"/>
      <c r="Q548" s="12"/>
      <c r="S548" s="16"/>
      <c r="T548" s="16"/>
    </row>
    <row r="549" spans="15:20" ht="16" x14ac:dyDescent="0.2">
      <c r="O549" s="10"/>
      <c r="P549" s="10"/>
      <c r="Q549" s="12"/>
      <c r="S549" s="16"/>
      <c r="T549" s="16"/>
    </row>
    <row r="550" spans="15:20" ht="16" x14ac:dyDescent="0.2">
      <c r="O550" s="10"/>
      <c r="P550" s="10"/>
      <c r="Q550" s="12"/>
      <c r="S550" s="16"/>
      <c r="T550" s="16"/>
    </row>
    <row r="551" spans="15:20" ht="16" x14ac:dyDescent="0.2">
      <c r="O551" s="10"/>
      <c r="P551" s="10"/>
      <c r="Q551" s="12"/>
      <c r="S551" s="16"/>
      <c r="T551" s="16"/>
    </row>
    <row r="552" spans="15:20" ht="16" x14ac:dyDescent="0.2">
      <c r="O552" s="10"/>
      <c r="P552" s="10"/>
      <c r="Q552" s="12"/>
      <c r="S552" s="16"/>
      <c r="T552" s="16"/>
    </row>
    <row r="553" spans="15:20" ht="16" x14ac:dyDescent="0.2">
      <c r="O553" s="10"/>
      <c r="P553" s="10"/>
      <c r="Q553" s="12"/>
      <c r="S553" s="16"/>
      <c r="T553" s="16"/>
    </row>
    <row r="554" spans="15:20" ht="16" x14ac:dyDescent="0.2">
      <c r="O554" s="10"/>
      <c r="P554" s="10"/>
      <c r="Q554" s="12"/>
      <c r="S554" s="16"/>
      <c r="T554" s="16"/>
    </row>
    <row r="555" spans="15:20" ht="16" x14ac:dyDescent="0.2">
      <c r="O555" s="10"/>
      <c r="P555" s="10"/>
      <c r="Q555" s="12"/>
      <c r="S555" s="16"/>
      <c r="T555" s="16"/>
    </row>
    <row r="556" spans="15:20" ht="16" x14ac:dyDescent="0.2">
      <c r="O556" s="10"/>
      <c r="P556" s="10"/>
      <c r="Q556" s="12"/>
      <c r="S556" s="16"/>
      <c r="T556" s="16"/>
    </row>
    <row r="557" spans="15:20" ht="16" x14ac:dyDescent="0.2">
      <c r="O557" s="10"/>
      <c r="P557" s="10"/>
      <c r="Q557" s="12"/>
      <c r="S557" s="16"/>
      <c r="T557" s="16"/>
    </row>
    <row r="558" spans="15:20" ht="16" x14ac:dyDescent="0.2">
      <c r="O558" s="10"/>
      <c r="P558" s="10"/>
      <c r="Q558" s="12"/>
      <c r="S558" s="16"/>
      <c r="T558" s="16"/>
    </row>
    <row r="559" spans="15:20" ht="16" x14ac:dyDescent="0.2">
      <c r="O559" s="10"/>
      <c r="P559" s="10"/>
      <c r="Q559" s="12"/>
      <c r="S559" s="16"/>
      <c r="T559" s="16"/>
    </row>
    <row r="560" spans="15:20" ht="16" x14ac:dyDescent="0.2">
      <c r="O560" s="10"/>
      <c r="P560" s="10"/>
      <c r="Q560" s="12"/>
      <c r="S560" s="16"/>
      <c r="T560" s="16"/>
    </row>
    <row r="561" spans="15:20" ht="16" x14ac:dyDescent="0.2">
      <c r="O561" s="10"/>
      <c r="P561" s="10"/>
      <c r="Q561" s="12"/>
      <c r="S561" s="16"/>
      <c r="T561" s="16"/>
    </row>
    <row r="562" spans="15:20" ht="16" x14ac:dyDescent="0.2">
      <c r="O562" s="10"/>
      <c r="P562" s="10"/>
      <c r="Q562" s="12"/>
      <c r="S562" s="16"/>
      <c r="T562" s="16"/>
    </row>
    <row r="563" spans="15:20" ht="16" x14ac:dyDescent="0.2">
      <c r="O563" s="10"/>
      <c r="P563" s="10"/>
      <c r="Q563" s="12"/>
      <c r="S563" s="16"/>
      <c r="T563" s="16"/>
    </row>
    <row r="564" spans="15:20" ht="16" x14ac:dyDescent="0.2">
      <c r="O564" s="10"/>
      <c r="P564" s="10"/>
      <c r="Q564" s="12"/>
      <c r="S564" s="16"/>
      <c r="T564" s="16"/>
    </row>
    <row r="565" spans="15:20" ht="16" x14ac:dyDescent="0.2">
      <c r="O565" s="10"/>
      <c r="P565" s="10"/>
      <c r="Q565" s="12"/>
      <c r="S565" s="16"/>
      <c r="T565" s="16"/>
    </row>
    <row r="566" spans="15:20" ht="16" x14ac:dyDescent="0.2">
      <c r="O566" s="10"/>
      <c r="P566" s="10"/>
      <c r="Q566" s="12"/>
      <c r="S566" s="16"/>
      <c r="T566" s="16"/>
    </row>
    <row r="567" spans="15:20" ht="16" x14ac:dyDescent="0.2">
      <c r="O567" s="10"/>
      <c r="P567" s="10"/>
      <c r="Q567" s="12"/>
      <c r="S567" s="16"/>
      <c r="T567" s="16"/>
    </row>
    <row r="568" spans="15:20" ht="16" x14ac:dyDescent="0.2">
      <c r="O568" s="10"/>
      <c r="P568" s="10"/>
      <c r="Q568" s="12"/>
      <c r="S568" s="16"/>
      <c r="T568" s="16"/>
    </row>
    <row r="569" spans="15:20" ht="16" x14ac:dyDescent="0.2">
      <c r="O569" s="10"/>
      <c r="P569" s="10"/>
      <c r="Q569" s="12"/>
      <c r="S569" s="16"/>
      <c r="T569" s="16"/>
    </row>
    <row r="570" spans="15:20" ht="16" x14ac:dyDescent="0.2">
      <c r="O570" s="10"/>
      <c r="P570" s="10"/>
      <c r="Q570" s="12"/>
      <c r="S570" s="16"/>
      <c r="T570" s="16"/>
    </row>
    <row r="571" spans="15:20" ht="16" x14ac:dyDescent="0.2">
      <c r="O571" s="10"/>
      <c r="P571" s="10"/>
      <c r="Q571" s="12"/>
      <c r="S571" s="16"/>
      <c r="T571" s="16"/>
    </row>
    <row r="572" spans="15:20" ht="16" x14ac:dyDescent="0.2">
      <c r="O572" s="10"/>
      <c r="P572" s="10"/>
      <c r="Q572" s="12"/>
      <c r="S572" s="16"/>
      <c r="T572" s="16"/>
    </row>
    <row r="573" spans="15:20" ht="16" x14ac:dyDescent="0.2">
      <c r="O573" s="10"/>
      <c r="P573" s="10"/>
      <c r="Q573" s="12"/>
      <c r="S573" s="16"/>
      <c r="T573" s="16"/>
    </row>
    <row r="574" spans="15:20" ht="16" x14ac:dyDescent="0.2">
      <c r="O574" s="10"/>
      <c r="P574" s="10"/>
      <c r="Q574" s="12"/>
      <c r="S574" s="16"/>
      <c r="T574" s="16"/>
    </row>
    <row r="575" spans="15:20" ht="16" x14ac:dyDescent="0.2">
      <c r="O575" s="10"/>
      <c r="P575" s="10"/>
      <c r="Q575" s="12"/>
      <c r="S575" s="16"/>
      <c r="T575" s="16"/>
    </row>
    <row r="576" spans="15:20" ht="16" x14ac:dyDescent="0.2">
      <c r="O576" s="10"/>
      <c r="P576" s="10"/>
      <c r="Q576" s="12"/>
      <c r="S576" s="16"/>
      <c r="T576" s="16"/>
    </row>
    <row r="577" spans="15:20" ht="16" x14ac:dyDescent="0.2">
      <c r="O577" s="10"/>
      <c r="P577" s="10"/>
      <c r="Q577" s="12"/>
      <c r="S577" s="16"/>
      <c r="T577" s="16"/>
    </row>
    <row r="578" spans="15:20" ht="16" x14ac:dyDescent="0.2">
      <c r="O578" s="10"/>
      <c r="P578" s="10"/>
      <c r="Q578" s="12"/>
      <c r="S578" s="16"/>
      <c r="T578" s="16"/>
    </row>
    <row r="579" spans="15:20" ht="16" x14ac:dyDescent="0.2">
      <c r="O579" s="10"/>
      <c r="P579" s="10"/>
      <c r="Q579" s="12"/>
      <c r="S579" s="16"/>
      <c r="T579" s="16"/>
    </row>
    <row r="580" spans="15:20" ht="16" x14ac:dyDescent="0.2">
      <c r="O580" s="10"/>
      <c r="P580" s="10"/>
      <c r="Q580" s="12"/>
      <c r="S580" s="16"/>
      <c r="T580" s="16"/>
    </row>
    <row r="581" spans="15:20" ht="16" x14ac:dyDescent="0.2">
      <c r="O581" s="10"/>
      <c r="P581" s="10"/>
      <c r="Q581" s="12"/>
      <c r="S581" s="16"/>
      <c r="T581" s="16"/>
    </row>
    <row r="582" spans="15:20" ht="16" x14ac:dyDescent="0.2">
      <c r="O582" s="10"/>
      <c r="P582" s="10"/>
      <c r="Q582" s="12"/>
      <c r="S582" s="16"/>
      <c r="T582" s="16"/>
    </row>
    <row r="583" spans="15:20" ht="16" x14ac:dyDescent="0.2">
      <c r="O583" s="10"/>
      <c r="P583" s="10"/>
      <c r="Q583" s="12"/>
      <c r="S583" s="16"/>
      <c r="T583" s="16"/>
    </row>
    <row r="584" spans="15:20" ht="16" x14ac:dyDescent="0.2">
      <c r="O584" s="10"/>
      <c r="P584" s="10"/>
      <c r="Q584" s="12"/>
      <c r="S584" s="16"/>
      <c r="T584" s="16"/>
    </row>
    <row r="585" spans="15:20" ht="16" x14ac:dyDescent="0.2">
      <c r="O585" s="10"/>
      <c r="P585" s="10"/>
      <c r="Q585" s="12"/>
      <c r="S585" s="16"/>
      <c r="T585" s="16"/>
    </row>
    <row r="586" spans="15:20" ht="16" x14ac:dyDescent="0.2">
      <c r="O586" s="10"/>
      <c r="P586" s="10"/>
      <c r="Q586" s="12"/>
      <c r="S586" s="16"/>
      <c r="T586" s="16"/>
    </row>
    <row r="587" spans="15:20" ht="16" x14ac:dyDescent="0.2">
      <c r="O587" s="10"/>
      <c r="P587" s="10"/>
      <c r="Q587" s="12"/>
      <c r="S587" s="16"/>
      <c r="T587" s="16"/>
    </row>
    <row r="588" spans="15:20" ht="16" x14ac:dyDescent="0.2">
      <c r="O588" s="10"/>
      <c r="P588" s="10"/>
      <c r="Q588" s="12"/>
      <c r="S588" s="16"/>
      <c r="T588" s="16"/>
    </row>
    <row r="589" spans="15:20" ht="16" x14ac:dyDescent="0.2">
      <c r="O589" s="10"/>
      <c r="P589" s="10"/>
      <c r="Q589" s="12"/>
      <c r="S589" s="16"/>
      <c r="T589" s="16"/>
    </row>
    <row r="590" spans="15:20" ht="16" x14ac:dyDescent="0.2">
      <c r="O590" s="10"/>
      <c r="P590" s="10"/>
      <c r="Q590" s="12"/>
      <c r="S590" s="16"/>
      <c r="T590" s="16"/>
    </row>
    <row r="591" spans="15:20" ht="16" x14ac:dyDescent="0.2">
      <c r="O591" s="10"/>
      <c r="P591" s="10"/>
      <c r="Q591" s="12"/>
      <c r="S591" s="16"/>
      <c r="T591" s="16"/>
    </row>
    <row r="592" spans="15:20" ht="16" x14ac:dyDescent="0.2">
      <c r="O592" s="10"/>
      <c r="P592" s="10"/>
      <c r="Q592" s="12"/>
      <c r="S592" s="16"/>
      <c r="T592" s="16"/>
    </row>
    <row r="593" spans="15:20" ht="16" x14ac:dyDescent="0.2">
      <c r="O593" s="10"/>
      <c r="P593" s="10"/>
      <c r="Q593" s="12"/>
      <c r="S593" s="16"/>
      <c r="T593" s="16"/>
    </row>
    <row r="594" spans="15:20" ht="16" x14ac:dyDescent="0.2">
      <c r="O594" s="10"/>
      <c r="P594" s="10"/>
      <c r="Q594" s="12"/>
      <c r="S594" s="16"/>
      <c r="T594" s="16"/>
    </row>
    <row r="595" spans="15:20" ht="16" x14ac:dyDescent="0.2">
      <c r="O595" s="10"/>
      <c r="P595" s="10"/>
      <c r="Q595" s="12"/>
      <c r="S595" s="16"/>
      <c r="T595" s="16"/>
    </row>
    <row r="596" spans="15:20" ht="16" x14ac:dyDescent="0.2">
      <c r="O596" s="10"/>
      <c r="P596" s="10"/>
      <c r="Q596" s="12"/>
      <c r="S596" s="16"/>
      <c r="T596" s="16"/>
    </row>
    <row r="597" spans="15:20" ht="16" x14ac:dyDescent="0.2">
      <c r="O597" s="10"/>
      <c r="P597" s="10"/>
      <c r="Q597" s="12"/>
      <c r="S597" s="16"/>
      <c r="T597" s="16"/>
    </row>
    <row r="598" spans="15:20" ht="16" x14ac:dyDescent="0.2">
      <c r="O598" s="10"/>
      <c r="P598" s="10"/>
      <c r="Q598" s="12"/>
      <c r="S598" s="16"/>
      <c r="T598" s="16"/>
    </row>
    <row r="599" spans="15:20" ht="16" x14ac:dyDescent="0.2">
      <c r="O599" s="10"/>
      <c r="P599" s="10"/>
      <c r="Q599" s="12"/>
      <c r="S599" s="16"/>
      <c r="T599" s="16"/>
    </row>
    <row r="600" spans="15:20" ht="16" x14ac:dyDescent="0.2">
      <c r="O600" s="10"/>
      <c r="P600" s="10"/>
      <c r="Q600" s="12"/>
      <c r="S600" s="16"/>
      <c r="T600" s="16"/>
    </row>
    <row r="601" spans="15:20" ht="16" x14ac:dyDescent="0.2">
      <c r="O601" s="10"/>
      <c r="P601" s="10"/>
      <c r="Q601" s="12"/>
      <c r="S601" s="16"/>
      <c r="T601" s="16"/>
    </row>
    <row r="602" spans="15:20" ht="16" x14ac:dyDescent="0.2">
      <c r="O602" s="10"/>
      <c r="P602" s="10"/>
      <c r="Q602" s="12"/>
      <c r="S602" s="16"/>
      <c r="T602" s="16"/>
    </row>
    <row r="603" spans="15:20" ht="16" x14ac:dyDescent="0.2">
      <c r="O603" s="10"/>
      <c r="P603" s="10"/>
      <c r="Q603" s="12"/>
      <c r="S603" s="16"/>
      <c r="T603" s="16"/>
    </row>
    <row r="604" spans="15:20" ht="16" x14ac:dyDescent="0.2">
      <c r="O604" s="10"/>
      <c r="P604" s="10"/>
      <c r="Q604" s="12"/>
      <c r="S604" s="16"/>
      <c r="T604" s="16"/>
    </row>
    <row r="605" spans="15:20" ht="16" x14ac:dyDescent="0.2">
      <c r="O605" s="10"/>
      <c r="P605" s="10"/>
      <c r="Q605" s="12"/>
      <c r="S605" s="16"/>
      <c r="T605" s="16"/>
    </row>
    <row r="606" spans="15:20" ht="16" x14ac:dyDescent="0.2">
      <c r="O606" s="10"/>
      <c r="P606" s="10"/>
      <c r="Q606" s="12"/>
      <c r="S606" s="16"/>
      <c r="T606" s="16"/>
    </row>
    <row r="607" spans="15:20" ht="16" x14ac:dyDescent="0.2">
      <c r="O607" s="10"/>
      <c r="P607" s="10"/>
      <c r="Q607" s="12"/>
      <c r="S607" s="16"/>
      <c r="T607" s="16"/>
    </row>
    <row r="608" spans="15:20" ht="16" x14ac:dyDescent="0.2">
      <c r="O608" s="10"/>
      <c r="P608" s="10"/>
      <c r="Q608" s="12"/>
      <c r="S608" s="16"/>
      <c r="T608" s="16"/>
    </row>
    <row r="609" spans="15:20" ht="16" x14ac:dyDescent="0.2">
      <c r="O609" s="10"/>
      <c r="P609" s="10"/>
      <c r="Q609" s="12"/>
      <c r="S609" s="16"/>
      <c r="T609" s="16"/>
    </row>
    <row r="610" spans="15:20" ht="16" x14ac:dyDescent="0.2">
      <c r="O610" s="10"/>
      <c r="P610" s="10"/>
      <c r="Q610" s="12"/>
      <c r="S610" s="16"/>
      <c r="T610" s="16"/>
    </row>
    <row r="611" spans="15:20" ht="16" x14ac:dyDescent="0.2">
      <c r="O611" s="10"/>
      <c r="P611" s="10"/>
      <c r="Q611" s="12"/>
      <c r="S611" s="16"/>
      <c r="T611" s="16"/>
    </row>
    <row r="612" spans="15:20" ht="16" x14ac:dyDescent="0.2">
      <c r="O612" s="10"/>
      <c r="P612" s="10"/>
      <c r="Q612" s="12"/>
      <c r="S612" s="16"/>
      <c r="T612" s="16"/>
    </row>
    <row r="613" spans="15:20" ht="16" x14ac:dyDescent="0.2">
      <c r="O613" s="10"/>
      <c r="P613" s="10"/>
      <c r="Q613" s="12"/>
      <c r="S613" s="16"/>
      <c r="T613" s="16"/>
    </row>
    <row r="614" spans="15:20" ht="16" x14ac:dyDescent="0.2">
      <c r="O614" s="10"/>
      <c r="P614" s="10"/>
      <c r="Q614" s="12"/>
      <c r="S614" s="16"/>
      <c r="T614" s="16"/>
    </row>
    <row r="615" spans="15:20" ht="16" x14ac:dyDescent="0.2">
      <c r="O615" s="10"/>
      <c r="P615" s="10"/>
      <c r="Q615" s="12"/>
      <c r="S615" s="16"/>
      <c r="T615" s="16"/>
    </row>
    <row r="616" spans="15:20" ht="16" x14ac:dyDescent="0.2">
      <c r="O616" s="10"/>
      <c r="P616" s="10"/>
      <c r="Q616" s="12"/>
      <c r="S616" s="16"/>
      <c r="T616" s="16"/>
    </row>
    <row r="617" spans="15:20" ht="16" x14ac:dyDescent="0.2">
      <c r="O617" s="10"/>
      <c r="P617" s="10"/>
      <c r="Q617" s="12"/>
      <c r="S617" s="16"/>
      <c r="T617" s="16"/>
    </row>
    <row r="618" spans="15:20" ht="16" x14ac:dyDescent="0.2">
      <c r="O618" s="10"/>
      <c r="P618" s="10"/>
      <c r="Q618" s="12"/>
      <c r="S618" s="16"/>
      <c r="T618" s="16"/>
    </row>
    <row r="619" spans="15:20" ht="16" x14ac:dyDescent="0.2">
      <c r="O619" s="10"/>
      <c r="P619" s="10"/>
      <c r="Q619" s="12"/>
      <c r="S619" s="16"/>
      <c r="T619" s="16"/>
    </row>
    <row r="620" spans="15:20" ht="16" x14ac:dyDescent="0.2">
      <c r="O620" s="10"/>
      <c r="P620" s="10"/>
      <c r="Q620" s="12"/>
      <c r="S620" s="16"/>
      <c r="T620" s="16"/>
    </row>
    <row r="621" spans="15:20" ht="16" x14ac:dyDescent="0.2">
      <c r="O621" s="10"/>
      <c r="P621" s="10"/>
      <c r="Q621" s="12"/>
      <c r="S621" s="16"/>
      <c r="T621" s="16"/>
    </row>
    <row r="622" spans="15:20" ht="16" x14ac:dyDescent="0.2">
      <c r="O622" s="10"/>
      <c r="P622" s="10"/>
      <c r="Q622" s="12"/>
      <c r="S622" s="16"/>
      <c r="T622" s="16"/>
    </row>
    <row r="623" spans="15:20" ht="16" x14ac:dyDescent="0.2">
      <c r="O623" s="10"/>
      <c r="P623" s="10"/>
      <c r="Q623" s="12"/>
      <c r="S623" s="16"/>
      <c r="T623" s="16"/>
    </row>
    <row r="624" spans="15:20" ht="16" x14ac:dyDescent="0.2">
      <c r="O624" s="10"/>
      <c r="P624" s="10"/>
      <c r="Q624" s="12"/>
      <c r="S624" s="16"/>
      <c r="T624" s="16"/>
    </row>
    <row r="625" spans="15:20" ht="16" x14ac:dyDescent="0.2">
      <c r="O625" s="10"/>
      <c r="P625" s="10"/>
      <c r="Q625" s="12"/>
      <c r="S625" s="16"/>
      <c r="T625" s="16"/>
    </row>
    <row r="626" spans="15:20" ht="16" x14ac:dyDescent="0.2">
      <c r="O626" s="10"/>
      <c r="P626" s="10"/>
      <c r="Q626" s="12"/>
      <c r="S626" s="16"/>
      <c r="T626" s="16"/>
    </row>
    <row r="627" spans="15:20" ht="16" x14ac:dyDescent="0.2">
      <c r="O627" s="10"/>
      <c r="P627" s="10"/>
      <c r="Q627" s="12"/>
      <c r="S627" s="16"/>
      <c r="T627" s="16"/>
    </row>
    <row r="628" spans="15:20" ht="16" x14ac:dyDescent="0.2">
      <c r="O628" s="10"/>
      <c r="P628" s="10"/>
      <c r="Q628" s="12"/>
      <c r="S628" s="16"/>
      <c r="T628" s="16"/>
    </row>
    <row r="629" spans="15:20" ht="16" x14ac:dyDescent="0.2">
      <c r="O629" s="10"/>
      <c r="P629" s="10"/>
      <c r="Q629" s="12"/>
      <c r="S629" s="16"/>
      <c r="T629" s="16"/>
    </row>
    <row r="630" spans="15:20" ht="16" x14ac:dyDescent="0.2">
      <c r="O630" s="10"/>
      <c r="P630" s="10"/>
      <c r="Q630" s="12"/>
      <c r="S630" s="16"/>
      <c r="T630" s="16"/>
    </row>
    <row r="631" spans="15:20" ht="16" x14ac:dyDescent="0.2">
      <c r="O631" s="10"/>
      <c r="P631" s="10"/>
      <c r="Q631" s="12"/>
      <c r="S631" s="16"/>
      <c r="T631" s="16"/>
    </row>
    <row r="632" spans="15:20" ht="16" x14ac:dyDescent="0.2">
      <c r="O632" s="10"/>
      <c r="P632" s="10"/>
      <c r="Q632" s="12"/>
      <c r="S632" s="16"/>
      <c r="T632" s="16"/>
    </row>
    <row r="633" spans="15:20" ht="16" x14ac:dyDescent="0.2">
      <c r="O633" s="10"/>
      <c r="P633" s="10"/>
      <c r="Q633" s="12"/>
      <c r="S633" s="16"/>
      <c r="T633" s="16"/>
    </row>
    <row r="634" spans="15:20" ht="16" x14ac:dyDescent="0.2">
      <c r="O634" s="10"/>
      <c r="P634" s="10"/>
      <c r="Q634" s="12"/>
      <c r="S634" s="16"/>
      <c r="T634" s="16"/>
    </row>
    <row r="635" spans="15:20" ht="16" x14ac:dyDescent="0.2">
      <c r="O635" s="10"/>
      <c r="P635" s="10"/>
      <c r="Q635" s="12"/>
      <c r="S635" s="16"/>
      <c r="T635" s="16"/>
    </row>
    <row r="636" spans="15:20" ht="16" x14ac:dyDescent="0.2">
      <c r="O636" s="10"/>
      <c r="P636" s="10"/>
      <c r="Q636" s="12"/>
      <c r="S636" s="16"/>
      <c r="T636" s="16"/>
    </row>
    <row r="637" spans="15:20" ht="16" x14ac:dyDescent="0.2">
      <c r="O637" s="10"/>
      <c r="P637" s="10"/>
      <c r="Q637" s="12"/>
      <c r="S637" s="16"/>
      <c r="T637" s="16"/>
    </row>
    <row r="638" spans="15:20" ht="16" x14ac:dyDescent="0.2">
      <c r="O638" s="10"/>
      <c r="P638" s="10"/>
      <c r="Q638" s="12"/>
      <c r="S638" s="16"/>
      <c r="T638" s="16"/>
    </row>
    <row r="639" spans="15:20" ht="16" x14ac:dyDescent="0.2">
      <c r="O639" s="10"/>
      <c r="P639" s="10"/>
      <c r="Q639" s="12"/>
      <c r="S639" s="16"/>
      <c r="T639" s="16"/>
    </row>
    <row r="640" spans="15:20" ht="16" x14ac:dyDescent="0.2">
      <c r="O640" s="10"/>
      <c r="P640" s="10"/>
      <c r="Q640" s="12"/>
      <c r="S640" s="16"/>
      <c r="T640" s="16"/>
    </row>
    <row r="641" spans="15:20" ht="16" x14ac:dyDescent="0.2">
      <c r="O641" s="10"/>
      <c r="P641" s="10"/>
      <c r="Q641" s="12"/>
      <c r="S641" s="16"/>
      <c r="T641" s="16"/>
    </row>
    <row r="642" spans="15:20" ht="16" x14ac:dyDescent="0.2">
      <c r="O642" s="10"/>
      <c r="P642" s="10"/>
      <c r="Q642" s="12"/>
      <c r="S642" s="16"/>
      <c r="T642" s="16"/>
    </row>
    <row r="643" spans="15:20" ht="16" x14ac:dyDescent="0.2">
      <c r="O643" s="10"/>
      <c r="P643" s="10"/>
      <c r="Q643" s="12"/>
      <c r="S643" s="16"/>
      <c r="T643" s="16"/>
    </row>
    <row r="644" spans="15:20" ht="16" x14ac:dyDescent="0.2">
      <c r="O644" s="10"/>
      <c r="P644" s="10"/>
      <c r="Q644" s="12"/>
      <c r="S644" s="16"/>
      <c r="T644" s="16"/>
    </row>
    <row r="645" spans="15:20" ht="16" x14ac:dyDescent="0.2">
      <c r="O645" s="10"/>
      <c r="P645" s="10"/>
      <c r="Q645" s="12"/>
      <c r="S645" s="16"/>
      <c r="T645" s="16"/>
    </row>
    <row r="646" spans="15:20" ht="16" x14ac:dyDescent="0.2">
      <c r="O646" s="10"/>
      <c r="P646" s="10"/>
      <c r="Q646" s="12"/>
      <c r="S646" s="16"/>
      <c r="T646" s="16"/>
    </row>
    <row r="647" spans="15:20" ht="16" x14ac:dyDescent="0.2">
      <c r="O647" s="10"/>
      <c r="P647" s="10"/>
      <c r="Q647" s="12"/>
      <c r="S647" s="16"/>
      <c r="T647" s="16"/>
    </row>
    <row r="648" spans="15:20" ht="16" x14ac:dyDescent="0.2">
      <c r="O648" s="10"/>
      <c r="P648" s="10"/>
      <c r="Q648" s="12"/>
      <c r="S648" s="16"/>
      <c r="T648" s="16"/>
    </row>
    <row r="649" spans="15:20" ht="16" x14ac:dyDescent="0.2">
      <c r="O649" s="10"/>
      <c r="P649" s="10"/>
      <c r="Q649" s="12"/>
      <c r="S649" s="16"/>
      <c r="T649" s="16"/>
    </row>
    <row r="650" spans="15:20" ht="16" x14ac:dyDescent="0.2">
      <c r="O650" s="10"/>
      <c r="P650" s="10"/>
      <c r="Q650" s="12"/>
      <c r="S650" s="16"/>
      <c r="T650" s="16"/>
    </row>
    <row r="651" spans="15:20" ht="16" x14ac:dyDescent="0.2">
      <c r="O651" s="10"/>
      <c r="P651" s="10"/>
      <c r="Q651" s="12"/>
      <c r="S651" s="16"/>
      <c r="T651" s="16"/>
    </row>
    <row r="652" spans="15:20" ht="16" x14ac:dyDescent="0.2">
      <c r="O652" s="10"/>
      <c r="P652" s="10"/>
      <c r="Q652" s="12"/>
      <c r="S652" s="16"/>
      <c r="T652" s="16"/>
    </row>
    <row r="653" spans="15:20" ht="16" x14ac:dyDescent="0.2">
      <c r="O653" s="10"/>
      <c r="P653" s="10"/>
      <c r="Q653" s="12"/>
      <c r="S653" s="16"/>
      <c r="T653" s="16"/>
    </row>
    <row r="654" spans="15:20" ht="16" x14ac:dyDescent="0.2">
      <c r="O654" s="10"/>
      <c r="P654" s="10"/>
      <c r="Q654" s="12"/>
      <c r="S654" s="16"/>
      <c r="T654" s="16"/>
    </row>
    <row r="655" spans="15:20" ht="16" x14ac:dyDescent="0.2">
      <c r="O655" s="10"/>
      <c r="P655" s="10"/>
      <c r="Q655" s="12"/>
      <c r="S655" s="16"/>
      <c r="T655" s="16"/>
    </row>
    <row r="656" spans="15:20" ht="16" x14ac:dyDescent="0.2">
      <c r="O656" s="10"/>
      <c r="P656" s="10"/>
      <c r="Q656" s="12"/>
      <c r="S656" s="16"/>
      <c r="T656" s="16"/>
    </row>
    <row r="657" spans="15:20" ht="16" x14ac:dyDescent="0.2">
      <c r="O657" s="10"/>
      <c r="P657" s="10"/>
      <c r="Q657" s="12"/>
      <c r="S657" s="16"/>
      <c r="T657" s="16"/>
    </row>
    <row r="658" spans="15:20" ht="16" x14ac:dyDescent="0.2">
      <c r="O658" s="10"/>
      <c r="P658" s="10"/>
      <c r="Q658" s="12"/>
      <c r="S658" s="16"/>
      <c r="T658" s="16"/>
    </row>
    <row r="659" spans="15:20" ht="16" x14ac:dyDescent="0.2">
      <c r="O659" s="10"/>
      <c r="P659" s="10"/>
      <c r="Q659" s="12"/>
      <c r="S659" s="16"/>
      <c r="T659" s="16"/>
    </row>
    <row r="660" spans="15:20" ht="16" x14ac:dyDescent="0.2">
      <c r="O660" s="10"/>
      <c r="P660" s="10"/>
      <c r="Q660" s="12"/>
      <c r="S660" s="16"/>
      <c r="T660" s="16"/>
    </row>
    <row r="661" spans="15:20" ht="16" x14ac:dyDescent="0.2">
      <c r="O661" s="10"/>
      <c r="P661" s="10"/>
      <c r="Q661" s="12"/>
      <c r="S661" s="16"/>
      <c r="T661" s="16"/>
    </row>
    <row r="662" spans="15:20" ht="16" x14ac:dyDescent="0.2">
      <c r="O662" s="10"/>
      <c r="P662" s="10"/>
      <c r="Q662" s="12"/>
      <c r="S662" s="16"/>
      <c r="T662" s="16"/>
    </row>
    <row r="663" spans="15:20" ht="16" x14ac:dyDescent="0.2">
      <c r="O663" s="10"/>
      <c r="P663" s="10"/>
      <c r="Q663" s="12"/>
      <c r="S663" s="16"/>
      <c r="T663" s="16"/>
    </row>
    <row r="664" spans="15:20" ht="16" x14ac:dyDescent="0.2">
      <c r="O664" s="10"/>
      <c r="P664" s="10"/>
      <c r="Q664" s="12"/>
      <c r="S664" s="16"/>
      <c r="T664" s="16"/>
    </row>
    <row r="665" spans="15:20" ht="16" x14ac:dyDescent="0.2">
      <c r="O665" s="10"/>
      <c r="P665" s="10"/>
      <c r="Q665" s="12"/>
      <c r="S665" s="16"/>
      <c r="T665" s="16"/>
    </row>
    <row r="666" spans="15:20" ht="16" x14ac:dyDescent="0.2">
      <c r="O666" s="10"/>
      <c r="P666" s="10"/>
      <c r="Q666" s="12"/>
      <c r="S666" s="16"/>
      <c r="T666" s="16"/>
    </row>
    <row r="667" spans="15:20" ht="16" x14ac:dyDescent="0.2">
      <c r="O667" s="10"/>
      <c r="P667" s="10"/>
      <c r="Q667" s="12"/>
      <c r="S667" s="16"/>
      <c r="T667" s="16"/>
    </row>
    <row r="668" spans="15:20" ht="16" x14ac:dyDescent="0.2">
      <c r="O668" s="10"/>
      <c r="P668" s="10"/>
      <c r="Q668" s="12"/>
      <c r="S668" s="16"/>
      <c r="T668" s="16"/>
    </row>
    <row r="669" spans="15:20" ht="16" x14ac:dyDescent="0.2">
      <c r="O669" s="10"/>
      <c r="P669" s="10"/>
      <c r="Q669" s="12"/>
      <c r="S669" s="16"/>
      <c r="T669" s="16"/>
    </row>
    <row r="670" spans="15:20" ht="16" x14ac:dyDescent="0.2">
      <c r="O670" s="10"/>
      <c r="P670" s="10"/>
      <c r="Q670" s="12"/>
      <c r="S670" s="16"/>
      <c r="T670" s="16"/>
    </row>
    <row r="671" spans="15:20" ht="16" x14ac:dyDescent="0.2">
      <c r="O671" s="10"/>
      <c r="P671" s="10"/>
      <c r="Q671" s="12"/>
      <c r="S671" s="16"/>
      <c r="T671" s="16"/>
    </row>
    <row r="672" spans="15:20" ht="16" x14ac:dyDescent="0.2">
      <c r="O672" s="10"/>
      <c r="P672" s="10"/>
      <c r="Q672" s="12"/>
      <c r="S672" s="16"/>
      <c r="T672" s="16"/>
    </row>
    <row r="673" spans="15:20" ht="16" x14ac:dyDescent="0.2">
      <c r="O673" s="10"/>
      <c r="P673" s="10"/>
      <c r="Q673" s="12"/>
      <c r="S673" s="16"/>
      <c r="T673" s="16"/>
    </row>
    <row r="674" spans="15:20" ht="16" x14ac:dyDescent="0.2">
      <c r="O674" s="10"/>
      <c r="P674" s="10"/>
      <c r="Q674" s="12"/>
      <c r="S674" s="16"/>
      <c r="T674" s="16"/>
    </row>
    <row r="675" spans="15:20" ht="16" x14ac:dyDescent="0.2">
      <c r="O675" s="10"/>
      <c r="P675" s="10"/>
      <c r="Q675" s="12"/>
      <c r="S675" s="16"/>
      <c r="T675" s="16"/>
    </row>
    <row r="676" spans="15:20" ht="16" x14ac:dyDescent="0.2">
      <c r="O676" s="10"/>
      <c r="P676" s="10"/>
      <c r="Q676" s="12"/>
      <c r="S676" s="16"/>
      <c r="T676" s="16"/>
    </row>
    <row r="677" spans="15:20" ht="16" x14ac:dyDescent="0.2">
      <c r="O677" s="10"/>
      <c r="P677" s="10"/>
      <c r="Q677" s="12"/>
      <c r="S677" s="16"/>
      <c r="T677" s="16"/>
    </row>
    <row r="678" spans="15:20" ht="16" x14ac:dyDescent="0.2">
      <c r="O678" s="10"/>
      <c r="P678" s="10"/>
      <c r="Q678" s="12"/>
      <c r="S678" s="16"/>
      <c r="T678" s="16"/>
    </row>
    <row r="679" spans="15:20" ht="16" x14ac:dyDescent="0.2">
      <c r="O679" s="10"/>
      <c r="P679" s="10"/>
      <c r="Q679" s="12"/>
      <c r="S679" s="16"/>
      <c r="T679" s="16"/>
    </row>
    <row r="680" spans="15:20" ht="16" x14ac:dyDescent="0.2">
      <c r="O680" s="10"/>
      <c r="P680" s="10"/>
      <c r="Q680" s="12"/>
      <c r="S680" s="16"/>
      <c r="T680" s="16"/>
    </row>
    <row r="681" spans="15:20" ht="16" x14ac:dyDescent="0.2">
      <c r="O681" s="10"/>
      <c r="P681" s="10"/>
      <c r="Q681" s="12"/>
      <c r="S681" s="16"/>
      <c r="T681" s="16"/>
    </row>
    <row r="682" spans="15:20" ht="16" x14ac:dyDescent="0.2">
      <c r="O682" s="10"/>
      <c r="P682" s="10"/>
      <c r="Q682" s="12"/>
      <c r="S682" s="16"/>
      <c r="T682" s="16"/>
    </row>
    <row r="683" spans="15:20" ht="16" x14ac:dyDescent="0.2">
      <c r="O683" s="10"/>
      <c r="P683" s="10"/>
      <c r="Q683" s="12"/>
      <c r="S683" s="16"/>
      <c r="T683" s="16"/>
    </row>
    <row r="684" spans="15:20" ht="16" x14ac:dyDescent="0.2">
      <c r="O684" s="10"/>
      <c r="P684" s="10"/>
      <c r="Q684" s="12"/>
      <c r="S684" s="16"/>
      <c r="T684" s="16"/>
    </row>
    <row r="685" spans="15:20" ht="16" x14ac:dyDescent="0.2">
      <c r="O685" s="10"/>
      <c r="P685" s="10"/>
      <c r="Q685" s="12"/>
      <c r="S685" s="16"/>
      <c r="T685" s="16"/>
    </row>
    <row r="686" spans="15:20" ht="16" x14ac:dyDescent="0.2">
      <c r="O686" s="10"/>
      <c r="P686" s="10"/>
      <c r="Q686" s="12"/>
      <c r="S686" s="16"/>
      <c r="T686" s="16"/>
    </row>
    <row r="687" spans="15:20" ht="16" x14ac:dyDescent="0.2">
      <c r="O687" s="10"/>
      <c r="P687" s="10"/>
      <c r="Q687" s="12"/>
      <c r="S687" s="16"/>
      <c r="T687" s="16"/>
    </row>
    <row r="688" spans="15:20" ht="16" x14ac:dyDescent="0.2">
      <c r="O688" s="10"/>
      <c r="P688" s="10"/>
      <c r="Q688" s="12"/>
      <c r="S688" s="16"/>
      <c r="T688" s="16"/>
    </row>
    <row r="689" spans="15:20" ht="16" x14ac:dyDescent="0.2">
      <c r="O689" s="10"/>
      <c r="P689" s="10"/>
      <c r="Q689" s="12"/>
      <c r="S689" s="16"/>
      <c r="T689" s="16"/>
    </row>
    <row r="690" spans="15:20" ht="16" x14ac:dyDescent="0.2">
      <c r="O690" s="10"/>
      <c r="P690" s="10"/>
      <c r="Q690" s="12"/>
      <c r="S690" s="16"/>
      <c r="T690" s="16"/>
    </row>
    <row r="691" spans="15:20" ht="16" x14ac:dyDescent="0.2">
      <c r="O691" s="10"/>
      <c r="P691" s="10"/>
      <c r="Q691" s="12"/>
      <c r="S691" s="16"/>
      <c r="T691" s="16"/>
    </row>
    <row r="692" spans="15:20" ht="16" x14ac:dyDescent="0.2">
      <c r="O692" s="10"/>
      <c r="P692" s="10"/>
      <c r="Q692" s="12"/>
      <c r="S692" s="16"/>
      <c r="T692" s="16"/>
    </row>
    <row r="693" spans="15:20" ht="16" x14ac:dyDescent="0.2">
      <c r="O693" s="10"/>
      <c r="P693" s="10"/>
      <c r="Q693" s="12"/>
      <c r="S693" s="16"/>
      <c r="T693" s="16"/>
    </row>
    <row r="694" spans="15:20" ht="16" x14ac:dyDescent="0.2">
      <c r="O694" s="10"/>
      <c r="P694" s="10"/>
      <c r="Q694" s="12"/>
      <c r="S694" s="16"/>
      <c r="T694" s="16"/>
    </row>
    <row r="695" spans="15:20" ht="16" x14ac:dyDescent="0.2">
      <c r="O695" s="10"/>
      <c r="P695" s="10"/>
      <c r="Q695" s="12"/>
      <c r="S695" s="16"/>
      <c r="T695" s="16"/>
    </row>
    <row r="696" spans="15:20" ht="16" x14ac:dyDescent="0.2">
      <c r="O696" s="10"/>
      <c r="P696" s="10"/>
      <c r="Q696" s="12"/>
      <c r="S696" s="16"/>
      <c r="T696" s="16"/>
    </row>
    <row r="697" spans="15:20" ht="16" x14ac:dyDescent="0.2">
      <c r="O697" s="10"/>
      <c r="P697" s="10"/>
      <c r="Q697" s="12"/>
      <c r="S697" s="16"/>
      <c r="T697" s="16"/>
    </row>
    <row r="698" spans="15:20" ht="16" x14ac:dyDescent="0.2">
      <c r="O698" s="10"/>
      <c r="P698" s="10"/>
      <c r="Q698" s="12"/>
      <c r="S698" s="16"/>
      <c r="T698" s="16"/>
    </row>
    <row r="699" spans="15:20" ht="16" x14ac:dyDescent="0.2">
      <c r="O699" s="10"/>
      <c r="P699" s="10"/>
      <c r="Q699" s="12"/>
      <c r="S699" s="16"/>
      <c r="T699" s="16"/>
    </row>
    <row r="700" spans="15:20" ht="16" x14ac:dyDescent="0.2">
      <c r="O700" s="10"/>
      <c r="P700" s="10"/>
      <c r="Q700" s="12"/>
      <c r="S700" s="16"/>
      <c r="T700" s="16"/>
    </row>
    <row r="701" spans="15:20" ht="16" x14ac:dyDescent="0.2">
      <c r="O701" s="10"/>
      <c r="P701" s="10"/>
      <c r="Q701" s="12"/>
      <c r="S701" s="16"/>
      <c r="T701" s="16"/>
    </row>
    <row r="702" spans="15:20" ht="16" x14ac:dyDescent="0.2">
      <c r="O702" s="10"/>
      <c r="P702" s="10"/>
      <c r="Q702" s="12"/>
      <c r="S702" s="16"/>
      <c r="T702" s="16"/>
    </row>
    <row r="703" spans="15:20" ht="16" x14ac:dyDescent="0.2">
      <c r="O703" s="10"/>
      <c r="P703" s="10"/>
      <c r="Q703" s="12"/>
      <c r="S703" s="16"/>
      <c r="T703" s="16"/>
    </row>
    <row r="704" spans="15:20" ht="16" x14ac:dyDescent="0.2">
      <c r="O704" s="10"/>
      <c r="P704" s="10"/>
      <c r="Q704" s="12"/>
      <c r="S704" s="16"/>
      <c r="T704" s="16"/>
    </row>
    <row r="705" spans="15:20" ht="16" x14ac:dyDescent="0.2">
      <c r="O705" s="10"/>
      <c r="P705" s="10"/>
      <c r="Q705" s="12"/>
      <c r="S705" s="16"/>
      <c r="T705" s="16"/>
    </row>
    <row r="706" spans="15:20" ht="16" x14ac:dyDescent="0.2">
      <c r="O706" s="10"/>
      <c r="P706" s="10"/>
      <c r="Q706" s="12"/>
      <c r="S706" s="16"/>
      <c r="T706" s="16"/>
    </row>
    <row r="707" spans="15:20" ht="16" x14ac:dyDescent="0.2">
      <c r="O707" s="10"/>
      <c r="P707" s="10"/>
      <c r="Q707" s="12"/>
      <c r="S707" s="16"/>
      <c r="T707" s="16"/>
    </row>
    <row r="708" spans="15:20" ht="16" x14ac:dyDescent="0.2">
      <c r="O708" s="10"/>
      <c r="P708" s="10"/>
      <c r="Q708" s="12"/>
      <c r="S708" s="16"/>
      <c r="T708" s="16"/>
    </row>
    <row r="709" spans="15:20" ht="16" x14ac:dyDescent="0.2">
      <c r="O709" s="10"/>
      <c r="P709" s="10"/>
      <c r="Q709" s="12"/>
      <c r="S709" s="16"/>
      <c r="T709" s="16"/>
    </row>
    <row r="710" spans="15:20" ht="16" x14ac:dyDescent="0.2">
      <c r="O710" s="10"/>
      <c r="P710" s="10"/>
      <c r="Q710" s="12"/>
      <c r="S710" s="16"/>
      <c r="T710" s="16"/>
    </row>
    <row r="711" spans="15:20" ht="16" x14ac:dyDescent="0.2">
      <c r="O711" s="10"/>
      <c r="P711" s="10"/>
      <c r="Q711" s="12"/>
      <c r="S711" s="16"/>
      <c r="T711" s="16"/>
    </row>
    <row r="712" spans="15:20" ht="16" x14ac:dyDescent="0.2">
      <c r="O712" s="10"/>
      <c r="P712" s="10"/>
      <c r="Q712" s="12"/>
      <c r="S712" s="16"/>
      <c r="T712" s="16"/>
    </row>
    <row r="713" spans="15:20" ht="16" x14ac:dyDescent="0.2">
      <c r="O713" s="10"/>
      <c r="P713" s="10"/>
      <c r="Q713" s="12"/>
      <c r="S713" s="16"/>
      <c r="T713" s="16"/>
    </row>
    <row r="714" spans="15:20" ht="16" x14ac:dyDescent="0.2">
      <c r="O714" s="10"/>
      <c r="P714" s="10"/>
      <c r="Q714" s="12"/>
      <c r="S714" s="16"/>
      <c r="T714" s="16"/>
    </row>
    <row r="715" spans="15:20" ht="16" x14ac:dyDescent="0.2">
      <c r="O715" s="10"/>
      <c r="P715" s="10"/>
      <c r="Q715" s="12"/>
      <c r="S715" s="16"/>
      <c r="T715" s="16"/>
    </row>
    <row r="716" spans="15:20" ht="16" x14ac:dyDescent="0.2">
      <c r="O716" s="10"/>
      <c r="P716" s="10"/>
      <c r="Q716" s="12"/>
      <c r="S716" s="16"/>
      <c r="T716" s="16"/>
    </row>
    <row r="717" spans="15:20" ht="16" x14ac:dyDescent="0.2">
      <c r="O717" s="10"/>
      <c r="P717" s="10"/>
      <c r="Q717" s="12"/>
      <c r="S717" s="16"/>
      <c r="T717" s="16"/>
    </row>
    <row r="718" spans="15:20" ht="16" x14ac:dyDescent="0.2">
      <c r="O718" s="10"/>
      <c r="P718" s="10"/>
      <c r="Q718" s="12"/>
      <c r="S718" s="16"/>
      <c r="T718" s="16"/>
    </row>
    <row r="719" spans="15:20" ht="16" x14ac:dyDescent="0.2">
      <c r="O719" s="10"/>
      <c r="P719" s="10"/>
      <c r="Q719" s="12"/>
      <c r="S719" s="16"/>
      <c r="T719" s="16"/>
    </row>
    <row r="720" spans="15:20" ht="16" x14ac:dyDescent="0.2">
      <c r="O720" s="10"/>
      <c r="P720" s="10"/>
      <c r="Q720" s="12"/>
      <c r="S720" s="16"/>
      <c r="T720" s="16"/>
    </row>
    <row r="721" spans="15:20" ht="16" x14ac:dyDescent="0.2">
      <c r="O721" s="10"/>
      <c r="P721" s="10"/>
      <c r="Q721" s="12"/>
      <c r="S721" s="16"/>
      <c r="T721" s="16"/>
    </row>
    <row r="722" spans="15:20" ht="16" x14ac:dyDescent="0.2">
      <c r="O722" s="10"/>
      <c r="P722" s="10"/>
      <c r="Q722" s="12"/>
      <c r="S722" s="16"/>
      <c r="T722" s="16"/>
    </row>
    <row r="723" spans="15:20" ht="16" x14ac:dyDescent="0.2">
      <c r="O723" s="10"/>
      <c r="P723" s="10"/>
      <c r="Q723" s="12"/>
      <c r="S723" s="16"/>
      <c r="T723" s="16"/>
    </row>
    <row r="724" spans="15:20" ht="16" x14ac:dyDescent="0.2">
      <c r="O724" s="10"/>
      <c r="P724" s="10"/>
      <c r="Q724" s="12"/>
      <c r="S724" s="16"/>
      <c r="T724" s="16"/>
    </row>
    <row r="725" spans="15:20" ht="16" x14ac:dyDescent="0.2">
      <c r="O725" s="10"/>
      <c r="P725" s="10"/>
      <c r="Q725" s="12"/>
      <c r="S725" s="16"/>
      <c r="T725" s="16"/>
    </row>
    <row r="726" spans="15:20" ht="16" x14ac:dyDescent="0.2">
      <c r="O726" s="10"/>
      <c r="P726" s="10"/>
      <c r="Q726" s="12"/>
      <c r="S726" s="16"/>
      <c r="T726" s="16"/>
    </row>
    <row r="727" spans="15:20" ht="16" x14ac:dyDescent="0.2">
      <c r="O727" s="10"/>
      <c r="P727" s="10"/>
      <c r="Q727" s="12"/>
      <c r="S727" s="16"/>
      <c r="T727" s="16"/>
    </row>
    <row r="728" spans="15:20" ht="16" x14ac:dyDescent="0.2">
      <c r="O728" s="10"/>
      <c r="P728" s="10"/>
      <c r="Q728" s="12"/>
      <c r="S728" s="16"/>
      <c r="T728" s="16"/>
    </row>
    <row r="729" spans="15:20" ht="16" x14ac:dyDescent="0.2">
      <c r="O729" s="10"/>
      <c r="P729" s="10"/>
      <c r="Q729" s="12"/>
      <c r="S729" s="16"/>
      <c r="T729" s="16"/>
    </row>
    <row r="730" spans="15:20" ht="16" x14ac:dyDescent="0.2">
      <c r="O730" s="10"/>
      <c r="P730" s="10"/>
      <c r="Q730" s="12"/>
      <c r="S730" s="16"/>
      <c r="T730" s="16"/>
    </row>
    <row r="731" spans="15:20" ht="16" x14ac:dyDescent="0.2">
      <c r="O731" s="10"/>
      <c r="P731" s="10"/>
      <c r="Q731" s="12"/>
      <c r="S731" s="16"/>
      <c r="T731" s="16"/>
    </row>
    <row r="732" spans="15:20" ht="16" x14ac:dyDescent="0.2">
      <c r="O732" s="10"/>
      <c r="P732" s="10"/>
      <c r="Q732" s="12"/>
      <c r="S732" s="16"/>
      <c r="T732" s="16"/>
    </row>
    <row r="733" spans="15:20" ht="16" x14ac:dyDescent="0.2">
      <c r="O733" s="10"/>
      <c r="P733" s="10"/>
      <c r="Q733" s="12"/>
      <c r="S733" s="16"/>
      <c r="T733" s="16"/>
    </row>
    <row r="734" spans="15:20" ht="16" x14ac:dyDescent="0.2">
      <c r="O734" s="10"/>
      <c r="P734" s="10"/>
      <c r="Q734" s="12"/>
      <c r="S734" s="16"/>
      <c r="T734" s="16"/>
    </row>
    <row r="735" spans="15:20" ht="16" x14ac:dyDescent="0.2">
      <c r="O735" s="10"/>
      <c r="P735" s="10"/>
      <c r="Q735" s="12"/>
      <c r="S735" s="16"/>
      <c r="T735" s="16"/>
    </row>
    <row r="736" spans="15:20" ht="16" x14ac:dyDescent="0.2">
      <c r="O736" s="10"/>
      <c r="P736" s="10"/>
      <c r="Q736" s="12"/>
      <c r="S736" s="16"/>
      <c r="T736" s="16"/>
    </row>
    <row r="737" spans="15:20" ht="16" x14ac:dyDescent="0.2">
      <c r="O737" s="10"/>
      <c r="P737" s="10"/>
      <c r="Q737" s="12"/>
      <c r="S737" s="16"/>
      <c r="T737" s="16"/>
    </row>
    <row r="738" spans="15:20" ht="16" x14ac:dyDescent="0.2">
      <c r="O738" s="10"/>
      <c r="P738" s="10"/>
      <c r="Q738" s="12"/>
      <c r="S738" s="16"/>
      <c r="T738" s="16"/>
    </row>
    <row r="739" spans="15:20" ht="16" x14ac:dyDescent="0.2">
      <c r="O739" s="10"/>
      <c r="P739" s="10"/>
      <c r="Q739" s="12"/>
      <c r="S739" s="16"/>
      <c r="T739" s="16"/>
    </row>
    <row r="740" spans="15:20" ht="16" x14ac:dyDescent="0.2">
      <c r="O740" s="10"/>
      <c r="P740" s="10"/>
      <c r="Q740" s="12"/>
      <c r="S740" s="16"/>
      <c r="T740" s="16"/>
    </row>
    <row r="741" spans="15:20" ht="16" x14ac:dyDescent="0.2">
      <c r="O741" s="10"/>
      <c r="P741" s="10"/>
      <c r="Q741" s="12"/>
      <c r="S741" s="16"/>
      <c r="T741" s="16"/>
    </row>
    <row r="742" spans="15:20" ht="16" x14ac:dyDescent="0.2">
      <c r="O742" s="10"/>
      <c r="P742" s="10"/>
      <c r="Q742" s="12"/>
      <c r="S742" s="16"/>
      <c r="T742" s="16"/>
    </row>
    <row r="743" spans="15:20" ht="16" x14ac:dyDescent="0.2">
      <c r="O743" s="10"/>
      <c r="P743" s="10"/>
      <c r="Q743" s="12"/>
      <c r="S743" s="16"/>
      <c r="T743" s="16"/>
    </row>
    <row r="744" spans="15:20" ht="16" x14ac:dyDescent="0.2">
      <c r="O744" s="10"/>
      <c r="P744" s="10"/>
      <c r="Q744" s="12"/>
      <c r="S744" s="16"/>
      <c r="T744" s="16"/>
    </row>
    <row r="745" spans="15:20" ht="16" x14ac:dyDescent="0.2">
      <c r="O745" s="10"/>
      <c r="P745" s="10"/>
      <c r="Q745" s="12"/>
      <c r="S745" s="16"/>
      <c r="T745" s="16"/>
    </row>
    <row r="746" spans="15:20" ht="16" x14ac:dyDescent="0.2">
      <c r="O746" s="10"/>
      <c r="P746" s="10"/>
      <c r="Q746" s="12"/>
      <c r="S746" s="16"/>
      <c r="T746" s="16"/>
    </row>
    <row r="747" spans="15:20" ht="16" x14ac:dyDescent="0.2">
      <c r="O747" s="10"/>
      <c r="P747" s="10"/>
      <c r="Q747" s="12"/>
      <c r="S747" s="16"/>
      <c r="T747" s="16"/>
    </row>
    <row r="748" spans="15:20" ht="16" x14ac:dyDescent="0.2">
      <c r="O748" s="10"/>
      <c r="P748" s="10"/>
      <c r="Q748" s="12"/>
      <c r="S748" s="16"/>
      <c r="T748" s="16"/>
    </row>
    <row r="749" spans="15:20" ht="16" x14ac:dyDescent="0.2">
      <c r="O749" s="10"/>
      <c r="P749" s="10"/>
      <c r="Q749" s="12"/>
      <c r="S749" s="16"/>
      <c r="T749" s="16"/>
    </row>
    <row r="750" spans="15:20" ht="16" x14ac:dyDescent="0.2">
      <c r="O750" s="10"/>
      <c r="P750" s="10"/>
      <c r="Q750" s="12"/>
      <c r="S750" s="16"/>
      <c r="T750" s="16"/>
    </row>
    <row r="751" spans="15:20" ht="16" x14ac:dyDescent="0.2">
      <c r="O751" s="10"/>
      <c r="P751" s="10"/>
      <c r="Q751" s="12"/>
      <c r="S751" s="16"/>
      <c r="T751" s="16"/>
    </row>
    <row r="752" spans="15:20" ht="16" x14ac:dyDescent="0.2">
      <c r="O752" s="10"/>
      <c r="P752" s="10"/>
      <c r="Q752" s="12"/>
      <c r="S752" s="16"/>
      <c r="T752" s="16"/>
    </row>
    <row r="753" spans="15:20" ht="16" x14ac:dyDescent="0.2">
      <c r="O753" s="10"/>
      <c r="P753" s="10"/>
      <c r="Q753" s="12"/>
      <c r="S753" s="16"/>
      <c r="T753" s="16"/>
    </row>
    <row r="754" spans="15:20" ht="16" x14ac:dyDescent="0.2">
      <c r="O754" s="10"/>
      <c r="P754" s="10"/>
      <c r="Q754" s="12"/>
      <c r="S754" s="16"/>
      <c r="T754" s="16"/>
    </row>
    <row r="755" spans="15:20" ht="16" x14ac:dyDescent="0.2">
      <c r="O755" s="10"/>
      <c r="P755" s="10"/>
      <c r="Q755" s="12"/>
      <c r="S755" s="16"/>
      <c r="T755" s="16"/>
    </row>
    <row r="756" spans="15:20" ht="16" x14ac:dyDescent="0.2">
      <c r="O756" s="10"/>
      <c r="P756" s="10"/>
      <c r="Q756" s="12"/>
      <c r="S756" s="16"/>
      <c r="T756" s="16"/>
    </row>
    <row r="757" spans="15:20" ht="16" x14ac:dyDescent="0.2">
      <c r="O757" s="10"/>
      <c r="P757" s="10"/>
      <c r="Q757" s="12"/>
      <c r="S757" s="16"/>
      <c r="T757" s="16"/>
    </row>
    <row r="758" spans="15:20" ht="16" x14ac:dyDescent="0.2">
      <c r="O758" s="10"/>
      <c r="P758" s="10"/>
      <c r="Q758" s="12"/>
      <c r="S758" s="16"/>
      <c r="T758" s="16"/>
    </row>
    <row r="759" spans="15:20" ht="16" x14ac:dyDescent="0.2">
      <c r="O759" s="10"/>
      <c r="P759" s="10"/>
      <c r="Q759" s="12"/>
      <c r="S759" s="16"/>
      <c r="T759" s="16"/>
    </row>
    <row r="760" spans="15:20" ht="16" x14ac:dyDescent="0.2">
      <c r="O760" s="10"/>
      <c r="P760" s="10"/>
      <c r="Q760" s="12"/>
      <c r="S760" s="16"/>
      <c r="T760" s="16"/>
    </row>
    <row r="761" spans="15:20" ht="16" x14ac:dyDescent="0.2">
      <c r="O761" s="10"/>
      <c r="P761" s="10"/>
      <c r="Q761" s="12"/>
      <c r="S761" s="16"/>
      <c r="T761" s="16"/>
    </row>
    <row r="762" spans="15:20" ht="16" x14ac:dyDescent="0.2">
      <c r="O762" s="10"/>
      <c r="P762" s="10"/>
      <c r="Q762" s="12"/>
      <c r="S762" s="16"/>
      <c r="T762" s="16"/>
    </row>
    <row r="763" spans="15:20" ht="16" x14ac:dyDescent="0.2">
      <c r="O763" s="10"/>
      <c r="P763" s="10"/>
      <c r="Q763" s="12"/>
      <c r="S763" s="16"/>
      <c r="T763" s="16"/>
    </row>
    <row r="764" spans="15:20" ht="16" x14ac:dyDescent="0.2">
      <c r="O764" s="10"/>
      <c r="P764" s="10"/>
      <c r="Q764" s="12"/>
      <c r="S764" s="16"/>
      <c r="T764" s="16"/>
    </row>
    <row r="765" spans="15:20" ht="16" x14ac:dyDescent="0.2">
      <c r="O765" s="10"/>
      <c r="P765" s="10"/>
      <c r="Q765" s="12"/>
      <c r="S765" s="16"/>
      <c r="T765" s="16"/>
    </row>
    <row r="766" spans="15:20" ht="16" x14ac:dyDescent="0.2">
      <c r="O766" s="10"/>
      <c r="P766" s="10"/>
      <c r="Q766" s="12"/>
      <c r="S766" s="16"/>
      <c r="T766" s="16"/>
    </row>
    <row r="767" spans="15:20" ht="16" x14ac:dyDescent="0.2">
      <c r="O767" s="10"/>
      <c r="P767" s="10"/>
      <c r="Q767" s="12"/>
      <c r="S767" s="16"/>
      <c r="T767" s="16"/>
    </row>
    <row r="768" spans="15:20" ht="16" x14ac:dyDescent="0.2">
      <c r="O768" s="10"/>
      <c r="P768" s="10"/>
      <c r="Q768" s="12"/>
      <c r="S768" s="16"/>
      <c r="T768" s="16"/>
    </row>
    <row r="769" spans="15:20" ht="16" x14ac:dyDescent="0.2">
      <c r="O769" s="10"/>
      <c r="P769" s="10"/>
      <c r="Q769" s="12"/>
      <c r="S769" s="16"/>
      <c r="T769" s="16"/>
    </row>
    <row r="770" spans="15:20" ht="16" x14ac:dyDescent="0.2">
      <c r="O770" s="10"/>
      <c r="P770" s="10"/>
      <c r="Q770" s="12"/>
      <c r="S770" s="16"/>
      <c r="T770" s="16"/>
    </row>
    <row r="771" spans="15:20" ht="16" x14ac:dyDescent="0.2">
      <c r="O771" s="10"/>
      <c r="P771" s="10"/>
      <c r="Q771" s="12"/>
      <c r="S771" s="16"/>
      <c r="T771" s="16"/>
    </row>
    <row r="772" spans="15:20" ht="16" x14ac:dyDescent="0.2">
      <c r="O772" s="10"/>
      <c r="P772" s="10"/>
      <c r="Q772" s="12"/>
      <c r="S772" s="16"/>
      <c r="T772" s="16"/>
    </row>
    <row r="773" spans="15:20" ht="16" x14ac:dyDescent="0.2">
      <c r="O773" s="10"/>
      <c r="P773" s="10"/>
      <c r="Q773" s="12"/>
      <c r="S773" s="16"/>
      <c r="T773" s="16"/>
    </row>
    <row r="774" spans="15:20" ht="16" x14ac:dyDescent="0.2">
      <c r="O774" s="10"/>
      <c r="P774" s="10"/>
      <c r="Q774" s="12"/>
      <c r="S774" s="16"/>
      <c r="T774" s="16"/>
    </row>
    <row r="775" spans="15:20" ht="16" x14ac:dyDescent="0.2">
      <c r="O775" s="10"/>
      <c r="P775" s="10"/>
      <c r="Q775" s="12"/>
      <c r="S775" s="16"/>
      <c r="T775" s="16"/>
    </row>
    <row r="776" spans="15:20" ht="16" x14ac:dyDescent="0.2">
      <c r="O776" s="10"/>
      <c r="P776" s="10"/>
      <c r="Q776" s="12"/>
      <c r="S776" s="16"/>
      <c r="T776" s="16"/>
    </row>
    <row r="777" spans="15:20" ht="16" x14ac:dyDescent="0.2">
      <c r="O777" s="10"/>
      <c r="P777" s="10"/>
      <c r="Q777" s="12"/>
      <c r="S777" s="16"/>
      <c r="T777" s="16"/>
    </row>
    <row r="778" spans="15:20" ht="16" x14ac:dyDescent="0.2">
      <c r="O778" s="10"/>
      <c r="P778" s="10"/>
      <c r="Q778" s="12"/>
      <c r="S778" s="16"/>
      <c r="T778" s="16"/>
    </row>
    <row r="779" spans="15:20" ht="16" x14ac:dyDescent="0.2">
      <c r="O779" s="10"/>
      <c r="P779" s="10"/>
      <c r="Q779" s="12"/>
      <c r="S779" s="16"/>
      <c r="T779" s="16"/>
    </row>
    <row r="780" spans="15:20" ht="16" x14ac:dyDescent="0.2">
      <c r="O780" s="10"/>
      <c r="P780" s="10"/>
      <c r="Q780" s="12"/>
      <c r="S780" s="16"/>
      <c r="T780" s="16"/>
    </row>
    <row r="781" spans="15:20" ht="16" x14ac:dyDescent="0.2">
      <c r="O781" s="10"/>
      <c r="P781" s="10"/>
      <c r="Q781" s="12"/>
      <c r="S781" s="16"/>
      <c r="T781" s="16"/>
    </row>
    <row r="782" spans="15:20" ht="16" x14ac:dyDescent="0.2">
      <c r="O782" s="10"/>
      <c r="P782" s="10"/>
      <c r="Q782" s="12"/>
      <c r="S782" s="16"/>
      <c r="T782" s="16"/>
    </row>
    <row r="783" spans="15:20" ht="16" x14ac:dyDescent="0.2">
      <c r="O783" s="10"/>
      <c r="P783" s="10"/>
      <c r="Q783" s="12"/>
      <c r="S783" s="16"/>
      <c r="T783" s="16"/>
    </row>
    <row r="784" spans="15:20" ht="16" x14ac:dyDescent="0.2">
      <c r="O784" s="10"/>
      <c r="P784" s="10"/>
      <c r="Q784" s="12"/>
      <c r="S784" s="16"/>
      <c r="T784" s="16"/>
    </row>
    <row r="785" spans="15:20" ht="16" x14ac:dyDescent="0.2">
      <c r="O785" s="10"/>
      <c r="P785" s="10"/>
      <c r="Q785" s="12"/>
      <c r="S785" s="16"/>
      <c r="T785" s="16"/>
    </row>
    <row r="786" spans="15:20" ht="16" x14ac:dyDescent="0.2">
      <c r="O786" s="10"/>
      <c r="P786" s="10"/>
      <c r="Q786" s="12"/>
      <c r="S786" s="16"/>
      <c r="T786" s="16"/>
    </row>
    <row r="787" spans="15:20" ht="16" x14ac:dyDescent="0.2">
      <c r="O787" s="10"/>
      <c r="P787" s="10"/>
      <c r="Q787" s="12"/>
      <c r="S787" s="16"/>
      <c r="T787" s="16"/>
    </row>
    <row r="788" spans="15:20" ht="16" x14ac:dyDescent="0.2">
      <c r="O788" s="10"/>
      <c r="P788" s="10"/>
      <c r="Q788" s="12"/>
      <c r="S788" s="16"/>
      <c r="T788" s="16"/>
    </row>
    <row r="789" spans="15:20" ht="16" x14ac:dyDescent="0.2">
      <c r="O789" s="10"/>
      <c r="P789" s="10"/>
      <c r="Q789" s="12"/>
      <c r="S789" s="16"/>
      <c r="T789" s="16"/>
    </row>
    <row r="790" spans="15:20" ht="16" x14ac:dyDescent="0.2">
      <c r="O790" s="10"/>
      <c r="P790" s="10"/>
      <c r="Q790" s="12"/>
      <c r="S790" s="16"/>
      <c r="T790" s="16"/>
    </row>
    <row r="791" spans="15:20" ht="16" x14ac:dyDescent="0.2">
      <c r="O791" s="10"/>
      <c r="P791" s="10"/>
      <c r="Q791" s="12"/>
      <c r="S791" s="16"/>
      <c r="T791" s="16"/>
    </row>
    <row r="792" spans="15:20" ht="16" x14ac:dyDescent="0.2">
      <c r="O792" s="10"/>
      <c r="P792" s="10"/>
      <c r="Q792" s="12"/>
      <c r="S792" s="16"/>
      <c r="T792" s="16"/>
    </row>
    <row r="793" spans="15:20" ht="16" x14ac:dyDescent="0.2">
      <c r="O793" s="10"/>
      <c r="P793" s="10"/>
      <c r="Q793" s="12"/>
      <c r="S793" s="16"/>
      <c r="T793" s="16"/>
    </row>
    <row r="794" spans="15:20" ht="16" x14ac:dyDescent="0.2">
      <c r="O794" s="10"/>
      <c r="P794" s="10"/>
      <c r="Q794" s="12"/>
      <c r="S794" s="16"/>
      <c r="T794" s="16"/>
    </row>
    <row r="795" spans="15:20" ht="16" x14ac:dyDescent="0.2">
      <c r="O795" s="10"/>
      <c r="P795" s="10"/>
      <c r="Q795" s="12"/>
      <c r="S795" s="16"/>
      <c r="T795" s="16"/>
    </row>
    <row r="796" spans="15:20" ht="16" x14ac:dyDescent="0.2">
      <c r="O796" s="10"/>
      <c r="P796" s="10"/>
      <c r="Q796" s="12"/>
      <c r="S796" s="16"/>
      <c r="T796" s="16"/>
    </row>
    <row r="797" spans="15:20" ht="16" x14ac:dyDescent="0.2">
      <c r="O797" s="10"/>
      <c r="P797" s="10"/>
      <c r="Q797" s="12"/>
      <c r="S797" s="16"/>
      <c r="T797" s="16"/>
    </row>
    <row r="798" spans="15:20" ht="16" x14ac:dyDescent="0.2">
      <c r="O798" s="10"/>
      <c r="P798" s="10"/>
      <c r="Q798" s="12"/>
      <c r="S798" s="16"/>
      <c r="T798" s="16"/>
    </row>
    <row r="799" spans="15:20" ht="16" x14ac:dyDescent="0.2">
      <c r="O799" s="10"/>
      <c r="P799" s="10"/>
      <c r="Q799" s="12"/>
      <c r="S799" s="16"/>
      <c r="T799" s="16"/>
    </row>
    <row r="800" spans="15:20" ht="16" x14ac:dyDescent="0.2">
      <c r="O800" s="10"/>
      <c r="P800" s="10"/>
      <c r="Q800" s="12"/>
      <c r="S800" s="16"/>
      <c r="T800" s="16"/>
    </row>
    <row r="801" spans="15:20" ht="16" x14ac:dyDescent="0.2">
      <c r="O801" s="10"/>
      <c r="P801" s="10"/>
      <c r="Q801" s="12"/>
      <c r="S801" s="16"/>
      <c r="T801" s="16"/>
    </row>
    <row r="802" spans="15:20" ht="16" x14ac:dyDescent="0.2">
      <c r="O802" s="10"/>
      <c r="P802" s="10"/>
      <c r="Q802" s="12"/>
      <c r="S802" s="16"/>
      <c r="T802" s="16"/>
    </row>
    <row r="803" spans="15:20" ht="16" x14ac:dyDescent="0.2">
      <c r="O803" s="10"/>
      <c r="P803" s="10"/>
      <c r="Q803" s="12"/>
      <c r="S803" s="16"/>
      <c r="T803" s="16"/>
    </row>
    <row r="804" spans="15:20" ht="16" x14ac:dyDescent="0.2">
      <c r="O804" s="10"/>
      <c r="P804" s="10"/>
      <c r="Q804" s="12"/>
      <c r="S804" s="16"/>
      <c r="T804" s="16"/>
    </row>
    <row r="805" spans="15:20" ht="16" x14ac:dyDescent="0.2">
      <c r="O805" s="10"/>
      <c r="P805" s="10"/>
      <c r="Q805" s="12"/>
      <c r="S805" s="16"/>
      <c r="T805" s="16"/>
    </row>
    <row r="806" spans="15:20" ht="16" x14ac:dyDescent="0.2">
      <c r="O806" s="10"/>
      <c r="P806" s="10"/>
      <c r="Q806" s="12"/>
      <c r="S806" s="16"/>
      <c r="T806" s="16"/>
    </row>
    <row r="807" spans="15:20" ht="16" x14ac:dyDescent="0.2">
      <c r="O807" s="10"/>
      <c r="P807" s="10"/>
      <c r="Q807" s="12"/>
      <c r="S807" s="16"/>
      <c r="T807" s="16"/>
    </row>
    <row r="808" spans="15:20" ht="16" x14ac:dyDescent="0.2">
      <c r="O808" s="10"/>
      <c r="P808" s="10"/>
      <c r="Q808" s="12"/>
      <c r="S808" s="16"/>
      <c r="T808" s="16"/>
    </row>
    <row r="809" spans="15:20" ht="16" x14ac:dyDescent="0.2">
      <c r="O809" s="10"/>
      <c r="P809" s="10"/>
      <c r="Q809" s="12"/>
      <c r="S809" s="16"/>
      <c r="T809" s="16"/>
    </row>
    <row r="810" spans="15:20" ht="16" x14ac:dyDescent="0.2">
      <c r="O810" s="10"/>
      <c r="P810" s="10"/>
      <c r="Q810" s="12"/>
      <c r="S810" s="16"/>
      <c r="T810" s="16"/>
    </row>
    <row r="811" spans="15:20" ht="16" x14ac:dyDescent="0.2">
      <c r="O811" s="10"/>
      <c r="P811" s="10"/>
      <c r="Q811" s="12"/>
      <c r="S811" s="16"/>
      <c r="T811" s="16"/>
    </row>
    <row r="812" spans="15:20" ht="16" x14ac:dyDescent="0.2">
      <c r="O812" s="10"/>
      <c r="P812" s="10"/>
      <c r="Q812" s="12"/>
      <c r="S812" s="16"/>
      <c r="T812" s="16"/>
    </row>
    <row r="813" spans="15:20" ht="16" x14ac:dyDescent="0.2">
      <c r="O813" s="10"/>
      <c r="P813" s="10"/>
      <c r="Q813" s="12"/>
      <c r="S813" s="16"/>
      <c r="T813" s="16"/>
    </row>
    <row r="814" spans="15:20" ht="16" x14ac:dyDescent="0.2">
      <c r="O814" s="10"/>
      <c r="P814" s="10"/>
      <c r="Q814" s="12"/>
      <c r="S814" s="16"/>
      <c r="T814" s="16"/>
    </row>
    <row r="815" spans="15:20" ht="16" x14ac:dyDescent="0.2">
      <c r="O815" s="10"/>
      <c r="P815" s="10"/>
      <c r="Q815" s="12"/>
      <c r="S815" s="16"/>
      <c r="T815" s="16"/>
    </row>
    <row r="816" spans="15:20" ht="16" x14ac:dyDescent="0.2">
      <c r="O816" s="10"/>
      <c r="P816" s="10"/>
      <c r="Q816" s="12"/>
      <c r="S816" s="16"/>
      <c r="T816" s="16"/>
    </row>
    <row r="817" spans="15:20" ht="16" x14ac:dyDescent="0.2">
      <c r="O817" s="10"/>
      <c r="P817" s="10"/>
      <c r="Q817" s="12"/>
      <c r="S817" s="16"/>
      <c r="T817" s="16"/>
    </row>
    <row r="818" spans="15:20" ht="16" x14ac:dyDescent="0.2">
      <c r="O818" s="10"/>
      <c r="P818" s="10"/>
      <c r="Q818" s="12"/>
      <c r="S818" s="16"/>
      <c r="T818" s="16"/>
    </row>
    <row r="819" spans="15:20" ht="16" x14ac:dyDescent="0.2">
      <c r="O819" s="10"/>
      <c r="P819" s="10"/>
      <c r="Q819" s="12"/>
      <c r="S819" s="16"/>
      <c r="T819" s="16"/>
    </row>
    <row r="820" spans="15:20" ht="16" x14ac:dyDescent="0.2">
      <c r="O820" s="10"/>
      <c r="P820" s="10"/>
      <c r="Q820" s="12"/>
      <c r="S820" s="16"/>
      <c r="T820" s="16"/>
    </row>
    <row r="821" spans="15:20" ht="16" x14ac:dyDescent="0.2">
      <c r="O821" s="10"/>
      <c r="P821" s="10"/>
      <c r="Q821" s="12"/>
      <c r="S821" s="16"/>
      <c r="T821" s="16"/>
    </row>
    <row r="822" spans="15:20" ht="16" x14ac:dyDescent="0.2">
      <c r="O822" s="10"/>
      <c r="P822" s="10"/>
      <c r="Q822" s="12"/>
      <c r="S822" s="16"/>
      <c r="T822" s="16"/>
    </row>
    <row r="823" spans="15:20" ht="16" x14ac:dyDescent="0.2">
      <c r="O823" s="10"/>
      <c r="P823" s="10"/>
      <c r="Q823" s="12"/>
      <c r="S823" s="16"/>
      <c r="T823" s="16"/>
    </row>
    <row r="824" spans="15:20" ht="16" x14ac:dyDescent="0.2">
      <c r="O824" s="10"/>
      <c r="P824" s="10"/>
      <c r="Q824" s="12"/>
      <c r="S824" s="16"/>
      <c r="T824" s="16"/>
    </row>
    <row r="825" spans="15:20" ht="16" x14ac:dyDescent="0.2">
      <c r="O825" s="10"/>
      <c r="P825" s="10"/>
      <c r="Q825" s="12"/>
      <c r="S825" s="16"/>
      <c r="T825" s="16"/>
    </row>
    <row r="826" spans="15:20" ht="16" x14ac:dyDescent="0.2">
      <c r="O826" s="10"/>
      <c r="P826" s="10"/>
      <c r="Q826" s="12"/>
      <c r="S826" s="16"/>
      <c r="T826" s="16"/>
    </row>
    <row r="827" spans="15:20" ht="16" x14ac:dyDescent="0.2">
      <c r="O827" s="10"/>
      <c r="P827" s="10"/>
      <c r="Q827" s="12"/>
      <c r="S827" s="16"/>
      <c r="T827" s="16"/>
    </row>
    <row r="828" spans="15:20" ht="16" x14ac:dyDescent="0.2">
      <c r="O828" s="10"/>
      <c r="P828" s="10"/>
      <c r="Q828" s="12"/>
      <c r="S828" s="16"/>
      <c r="T828" s="16"/>
    </row>
    <row r="829" spans="15:20" ht="16" x14ac:dyDescent="0.2">
      <c r="O829" s="10"/>
      <c r="P829" s="10"/>
      <c r="Q829" s="12"/>
      <c r="S829" s="16"/>
      <c r="T829" s="16"/>
    </row>
    <row r="830" spans="15:20" ht="16" x14ac:dyDescent="0.2">
      <c r="O830" s="10"/>
      <c r="P830" s="10"/>
      <c r="Q830" s="12"/>
      <c r="S830" s="16"/>
      <c r="T830" s="16"/>
    </row>
    <row r="831" spans="15:20" ht="16" x14ac:dyDescent="0.2">
      <c r="O831" s="10"/>
      <c r="P831" s="10"/>
      <c r="Q831" s="12"/>
      <c r="S831" s="16"/>
      <c r="T831" s="16"/>
    </row>
    <row r="832" spans="15:20" ht="16" x14ac:dyDescent="0.2">
      <c r="O832" s="10"/>
      <c r="P832" s="10"/>
      <c r="Q832" s="12"/>
      <c r="S832" s="16"/>
      <c r="T832" s="16"/>
    </row>
    <row r="833" spans="15:20" ht="16" x14ac:dyDescent="0.2">
      <c r="O833" s="10"/>
      <c r="P833" s="10"/>
      <c r="Q833" s="12"/>
      <c r="S833" s="16"/>
      <c r="T833" s="16"/>
    </row>
    <row r="834" spans="15:20" ht="16" x14ac:dyDescent="0.2">
      <c r="O834" s="10"/>
      <c r="P834" s="10"/>
      <c r="Q834" s="12"/>
      <c r="S834" s="16"/>
      <c r="T834" s="16"/>
    </row>
    <row r="835" spans="15:20" ht="16" x14ac:dyDescent="0.2">
      <c r="O835" s="10"/>
      <c r="P835" s="10"/>
      <c r="Q835" s="12"/>
      <c r="S835" s="16"/>
      <c r="T835" s="16"/>
    </row>
    <row r="836" spans="15:20" ht="16" x14ac:dyDescent="0.2">
      <c r="O836" s="10"/>
      <c r="P836" s="10"/>
      <c r="Q836" s="12"/>
      <c r="S836" s="16"/>
      <c r="T836" s="16"/>
    </row>
    <row r="837" spans="15:20" ht="16" x14ac:dyDescent="0.2">
      <c r="O837" s="10"/>
      <c r="P837" s="10"/>
      <c r="Q837" s="12"/>
      <c r="S837" s="16"/>
      <c r="T837" s="16"/>
    </row>
    <row r="838" spans="15:20" ht="16" x14ac:dyDescent="0.2">
      <c r="O838" s="10"/>
      <c r="P838" s="10"/>
      <c r="Q838" s="12"/>
      <c r="S838" s="16"/>
      <c r="T838" s="16"/>
    </row>
    <row r="839" spans="15:20" ht="16" x14ac:dyDescent="0.2">
      <c r="O839" s="10"/>
      <c r="P839" s="10"/>
      <c r="Q839" s="12"/>
      <c r="S839" s="16"/>
      <c r="T839" s="16"/>
    </row>
    <row r="840" spans="15:20" ht="16" x14ac:dyDescent="0.2">
      <c r="O840" s="10"/>
      <c r="P840" s="10"/>
      <c r="Q840" s="12"/>
      <c r="S840" s="16"/>
      <c r="T840" s="16"/>
    </row>
    <row r="841" spans="15:20" ht="16" x14ac:dyDescent="0.2">
      <c r="O841" s="10"/>
      <c r="P841" s="10"/>
      <c r="Q841" s="12"/>
      <c r="S841" s="16"/>
      <c r="T841" s="16"/>
    </row>
    <row r="842" spans="15:20" ht="16" x14ac:dyDescent="0.2">
      <c r="O842" s="10"/>
      <c r="P842" s="10"/>
      <c r="Q842" s="12"/>
      <c r="S842" s="16"/>
      <c r="T842" s="16"/>
    </row>
    <row r="843" spans="15:20" ht="16" x14ac:dyDescent="0.2">
      <c r="O843" s="10"/>
      <c r="P843" s="10"/>
      <c r="Q843" s="12"/>
      <c r="S843" s="16"/>
      <c r="T843" s="16"/>
    </row>
    <row r="844" spans="15:20" ht="16" x14ac:dyDescent="0.2">
      <c r="O844" s="10"/>
      <c r="P844" s="10"/>
      <c r="Q844" s="12"/>
      <c r="S844" s="16"/>
      <c r="T844" s="16"/>
    </row>
    <row r="845" spans="15:20" ht="16" x14ac:dyDescent="0.2">
      <c r="O845" s="10"/>
      <c r="P845" s="10"/>
      <c r="Q845" s="12"/>
      <c r="S845" s="16"/>
      <c r="T845" s="16"/>
    </row>
    <row r="846" spans="15:20" ht="16" x14ac:dyDescent="0.2">
      <c r="O846" s="10"/>
      <c r="P846" s="10"/>
      <c r="Q846" s="12"/>
      <c r="S846" s="16"/>
      <c r="T846" s="16"/>
    </row>
    <row r="847" spans="15:20" ht="16" x14ac:dyDescent="0.2">
      <c r="O847" s="10"/>
      <c r="P847" s="10"/>
      <c r="Q847" s="12"/>
      <c r="S847" s="16"/>
      <c r="T847" s="16"/>
    </row>
    <row r="848" spans="15:20" ht="16" x14ac:dyDescent="0.2">
      <c r="O848" s="10"/>
      <c r="P848" s="10"/>
      <c r="Q848" s="12"/>
      <c r="S848" s="16"/>
      <c r="T848" s="16"/>
    </row>
    <row r="849" spans="15:20" ht="16" x14ac:dyDescent="0.2">
      <c r="O849" s="10"/>
      <c r="P849" s="10"/>
      <c r="Q849" s="12"/>
      <c r="S849" s="16"/>
      <c r="T849" s="16"/>
    </row>
    <row r="850" spans="15:20" ht="16" x14ac:dyDescent="0.2">
      <c r="O850" s="10"/>
      <c r="P850" s="10"/>
      <c r="Q850" s="12"/>
      <c r="S850" s="16"/>
      <c r="T850" s="16"/>
    </row>
    <row r="851" spans="15:20" ht="16" x14ac:dyDescent="0.2">
      <c r="O851" s="10"/>
      <c r="P851" s="10"/>
      <c r="Q851" s="12"/>
      <c r="S851" s="16"/>
      <c r="T851" s="16"/>
    </row>
    <row r="852" spans="15:20" ht="16" x14ac:dyDescent="0.2">
      <c r="O852" s="10"/>
      <c r="P852" s="10"/>
      <c r="Q852" s="12"/>
      <c r="S852" s="16"/>
      <c r="T852" s="16"/>
    </row>
    <row r="853" spans="15:20" ht="16" x14ac:dyDescent="0.2">
      <c r="O853" s="10"/>
      <c r="P853" s="10"/>
      <c r="Q853" s="12"/>
      <c r="S853" s="16"/>
      <c r="T853" s="16"/>
    </row>
    <row r="854" spans="15:20" ht="16" x14ac:dyDescent="0.2">
      <c r="O854" s="10"/>
      <c r="P854" s="10"/>
      <c r="Q854" s="12"/>
      <c r="S854" s="16"/>
      <c r="T854" s="16"/>
    </row>
    <row r="855" spans="15:20" ht="16" x14ac:dyDescent="0.2">
      <c r="O855" s="10"/>
      <c r="P855" s="10"/>
      <c r="Q855" s="12"/>
      <c r="S855" s="16"/>
      <c r="T855" s="16"/>
    </row>
    <row r="856" spans="15:20" ht="16" x14ac:dyDescent="0.2">
      <c r="O856" s="10"/>
      <c r="P856" s="10"/>
      <c r="Q856" s="12"/>
      <c r="S856" s="16"/>
      <c r="T856" s="16"/>
    </row>
    <row r="857" spans="15:20" ht="16" x14ac:dyDescent="0.2">
      <c r="O857" s="10"/>
      <c r="P857" s="10"/>
      <c r="Q857" s="12"/>
      <c r="S857" s="16"/>
      <c r="T857" s="16"/>
    </row>
    <row r="858" spans="15:20" ht="16" x14ac:dyDescent="0.2">
      <c r="O858" s="10"/>
      <c r="P858" s="10"/>
      <c r="Q858" s="12"/>
      <c r="S858" s="16"/>
      <c r="T858" s="16"/>
    </row>
    <row r="859" spans="15:20" ht="16" x14ac:dyDescent="0.2">
      <c r="O859" s="10"/>
      <c r="P859" s="10"/>
      <c r="Q859" s="12"/>
      <c r="S859" s="16"/>
      <c r="T859" s="16"/>
    </row>
    <row r="860" spans="15:20" ht="16" x14ac:dyDescent="0.2">
      <c r="O860" s="10"/>
      <c r="P860" s="10"/>
      <c r="Q860" s="12"/>
      <c r="S860" s="16"/>
      <c r="T860" s="16"/>
    </row>
    <row r="861" spans="15:20" ht="16" x14ac:dyDescent="0.2">
      <c r="O861" s="10"/>
      <c r="P861" s="10"/>
      <c r="Q861" s="12"/>
      <c r="S861" s="16"/>
      <c r="T861" s="16"/>
    </row>
    <row r="862" spans="15:20" ht="16" x14ac:dyDescent="0.2">
      <c r="O862" s="10"/>
      <c r="P862" s="10"/>
      <c r="Q862" s="12"/>
      <c r="S862" s="16"/>
      <c r="T862" s="16"/>
    </row>
    <row r="863" spans="15:20" ht="16" x14ac:dyDescent="0.2">
      <c r="O863" s="10"/>
      <c r="P863" s="10"/>
      <c r="Q863" s="12"/>
      <c r="S863" s="16"/>
      <c r="T863" s="16"/>
    </row>
    <row r="864" spans="15:20" ht="16" x14ac:dyDescent="0.2">
      <c r="O864" s="10"/>
      <c r="P864" s="10"/>
      <c r="Q864" s="12"/>
      <c r="S864" s="16"/>
      <c r="T864" s="16"/>
    </row>
    <row r="865" spans="15:20" ht="16" x14ac:dyDescent="0.2">
      <c r="O865" s="10"/>
      <c r="P865" s="10"/>
      <c r="Q865" s="12"/>
      <c r="S865" s="16"/>
      <c r="T865" s="16"/>
    </row>
    <row r="866" spans="15:20" ht="16" x14ac:dyDescent="0.2">
      <c r="O866" s="10"/>
      <c r="P866" s="10"/>
      <c r="Q866" s="12"/>
      <c r="S866" s="16"/>
      <c r="T866" s="16"/>
    </row>
    <row r="867" spans="15:20" ht="16" x14ac:dyDescent="0.2">
      <c r="O867" s="10"/>
      <c r="P867" s="10"/>
      <c r="Q867" s="12"/>
      <c r="S867" s="16"/>
      <c r="T867" s="16"/>
    </row>
    <row r="868" spans="15:20" ht="16" x14ac:dyDescent="0.2">
      <c r="O868" s="10"/>
      <c r="P868" s="10"/>
      <c r="Q868" s="12"/>
      <c r="S868" s="16"/>
      <c r="T868" s="16"/>
    </row>
    <row r="869" spans="15:20" ht="16" x14ac:dyDescent="0.2">
      <c r="O869" s="10"/>
      <c r="P869" s="10"/>
      <c r="Q869" s="12"/>
      <c r="S869" s="16"/>
      <c r="T869" s="16"/>
    </row>
    <row r="870" spans="15:20" ht="16" x14ac:dyDescent="0.2">
      <c r="O870" s="10"/>
      <c r="P870" s="10"/>
      <c r="Q870" s="12"/>
      <c r="S870" s="16"/>
      <c r="T870" s="16"/>
    </row>
    <row r="871" spans="15:20" ht="16" x14ac:dyDescent="0.2">
      <c r="O871" s="10"/>
      <c r="P871" s="10"/>
      <c r="Q871" s="12"/>
      <c r="S871" s="16"/>
      <c r="T871" s="16"/>
    </row>
    <row r="872" spans="15:20" ht="16" x14ac:dyDescent="0.2">
      <c r="O872" s="10"/>
      <c r="P872" s="10"/>
      <c r="Q872" s="12"/>
      <c r="S872" s="16"/>
      <c r="T872" s="16"/>
    </row>
    <row r="873" spans="15:20" ht="16" x14ac:dyDescent="0.2">
      <c r="O873" s="10"/>
      <c r="P873" s="10"/>
      <c r="Q873" s="12"/>
      <c r="S873" s="16"/>
      <c r="T873" s="16"/>
    </row>
    <row r="874" spans="15:20" ht="16" x14ac:dyDescent="0.2">
      <c r="O874" s="10"/>
      <c r="P874" s="10"/>
      <c r="Q874" s="12"/>
      <c r="S874" s="16"/>
      <c r="T874" s="16"/>
    </row>
    <row r="875" spans="15:20" ht="16" x14ac:dyDescent="0.2">
      <c r="O875" s="10"/>
      <c r="P875" s="10"/>
      <c r="Q875" s="12"/>
      <c r="S875" s="16"/>
      <c r="T875" s="16"/>
    </row>
    <row r="876" spans="15:20" ht="16" x14ac:dyDescent="0.2">
      <c r="O876" s="10"/>
      <c r="P876" s="10"/>
      <c r="Q876" s="12"/>
      <c r="S876" s="16"/>
      <c r="T876" s="16"/>
    </row>
    <row r="877" spans="15:20" ht="16" x14ac:dyDescent="0.2">
      <c r="O877" s="10"/>
      <c r="P877" s="10"/>
      <c r="Q877" s="12"/>
      <c r="S877" s="16"/>
      <c r="T877" s="16"/>
    </row>
    <row r="878" spans="15:20" ht="16" x14ac:dyDescent="0.2">
      <c r="O878" s="10"/>
      <c r="P878" s="10"/>
      <c r="Q878" s="12"/>
      <c r="S878" s="16"/>
      <c r="T878" s="16"/>
    </row>
    <row r="879" spans="15:20" ht="16" x14ac:dyDescent="0.2">
      <c r="O879" s="10"/>
      <c r="P879" s="10"/>
      <c r="Q879" s="12"/>
      <c r="S879" s="16"/>
      <c r="T879" s="16"/>
    </row>
    <row r="880" spans="15:20" ht="16" x14ac:dyDescent="0.2">
      <c r="O880" s="10"/>
      <c r="P880" s="10"/>
      <c r="Q880" s="12"/>
      <c r="S880" s="16"/>
      <c r="T880" s="16"/>
    </row>
    <row r="881" spans="15:20" ht="16" x14ac:dyDescent="0.2">
      <c r="O881" s="10"/>
      <c r="P881" s="10"/>
      <c r="Q881" s="12"/>
      <c r="S881" s="16"/>
      <c r="T881" s="16"/>
    </row>
    <row r="882" spans="15:20" ht="16" x14ac:dyDescent="0.2">
      <c r="O882" s="10"/>
      <c r="P882" s="10"/>
      <c r="Q882" s="12"/>
      <c r="S882" s="16"/>
      <c r="T882" s="16"/>
    </row>
    <row r="883" spans="15:20" ht="16" x14ac:dyDescent="0.2">
      <c r="O883" s="10"/>
      <c r="P883" s="10"/>
      <c r="Q883" s="12"/>
      <c r="S883" s="16"/>
      <c r="T883" s="16"/>
    </row>
    <row r="884" spans="15:20" ht="16" x14ac:dyDescent="0.2">
      <c r="O884" s="10"/>
      <c r="P884" s="10"/>
      <c r="Q884" s="12"/>
      <c r="S884" s="16"/>
      <c r="T884" s="16"/>
    </row>
    <row r="885" spans="15:20" ht="16" x14ac:dyDescent="0.2">
      <c r="O885" s="10"/>
      <c r="P885" s="10"/>
      <c r="Q885" s="12"/>
      <c r="S885" s="16"/>
      <c r="T885" s="16"/>
    </row>
    <row r="886" spans="15:20" ht="16" x14ac:dyDescent="0.2">
      <c r="O886" s="10"/>
      <c r="P886" s="10"/>
      <c r="Q886" s="12"/>
      <c r="S886" s="16"/>
      <c r="T886" s="16"/>
    </row>
    <row r="887" spans="15:20" ht="16" x14ac:dyDescent="0.2">
      <c r="O887" s="10"/>
      <c r="P887" s="10"/>
      <c r="Q887" s="12"/>
      <c r="S887" s="16"/>
      <c r="T887" s="16"/>
    </row>
    <row r="888" spans="15:20" ht="16" x14ac:dyDescent="0.2">
      <c r="O888" s="10"/>
      <c r="P888" s="10"/>
      <c r="Q888" s="12"/>
      <c r="S888" s="16"/>
      <c r="T888" s="16"/>
    </row>
    <row r="889" spans="15:20" ht="16" x14ac:dyDescent="0.2">
      <c r="O889" s="10"/>
      <c r="P889" s="10"/>
      <c r="Q889" s="12"/>
      <c r="S889" s="16"/>
      <c r="T889" s="16"/>
    </row>
    <row r="890" spans="15:20" ht="16" x14ac:dyDescent="0.2">
      <c r="O890" s="10"/>
      <c r="P890" s="10"/>
      <c r="Q890" s="12"/>
      <c r="S890" s="16"/>
      <c r="T890" s="16"/>
    </row>
    <row r="891" spans="15:20" ht="16" x14ac:dyDescent="0.2">
      <c r="O891" s="10"/>
      <c r="P891" s="10"/>
      <c r="Q891" s="12"/>
      <c r="S891" s="16"/>
      <c r="T891" s="16"/>
    </row>
    <row r="892" spans="15:20" ht="16" x14ac:dyDescent="0.2">
      <c r="O892" s="10"/>
      <c r="P892" s="10"/>
      <c r="Q892" s="12"/>
      <c r="S892" s="16"/>
      <c r="T892" s="16"/>
    </row>
    <row r="893" spans="15:20" ht="16" x14ac:dyDescent="0.2">
      <c r="O893" s="10"/>
      <c r="P893" s="10"/>
      <c r="Q893" s="12"/>
      <c r="S893" s="16"/>
      <c r="T893" s="16"/>
    </row>
    <row r="894" spans="15:20" ht="16" x14ac:dyDescent="0.2">
      <c r="O894" s="10"/>
      <c r="P894" s="10"/>
      <c r="Q894" s="12"/>
      <c r="S894" s="16"/>
      <c r="T894" s="16"/>
    </row>
    <row r="895" spans="15:20" ht="16" x14ac:dyDescent="0.2">
      <c r="O895" s="10"/>
      <c r="P895" s="10"/>
      <c r="Q895" s="12"/>
      <c r="S895" s="16"/>
      <c r="T895" s="16"/>
    </row>
    <row r="896" spans="15:20" ht="16" x14ac:dyDescent="0.2">
      <c r="O896" s="10"/>
      <c r="P896" s="10"/>
      <c r="Q896" s="12"/>
      <c r="S896" s="16"/>
      <c r="T896" s="16"/>
    </row>
    <row r="897" spans="15:20" ht="16" x14ac:dyDescent="0.2">
      <c r="O897" s="10"/>
      <c r="P897" s="10"/>
      <c r="Q897" s="12"/>
      <c r="S897" s="16"/>
      <c r="T897" s="16"/>
    </row>
    <row r="898" spans="15:20" ht="16" x14ac:dyDescent="0.2">
      <c r="O898" s="10"/>
      <c r="P898" s="10"/>
      <c r="Q898" s="12"/>
      <c r="S898" s="16"/>
      <c r="T898" s="16"/>
    </row>
    <row r="899" spans="15:20" ht="16" x14ac:dyDescent="0.2">
      <c r="O899" s="10"/>
      <c r="P899" s="10"/>
      <c r="Q899" s="12"/>
      <c r="S899" s="16"/>
      <c r="T899" s="16"/>
    </row>
    <row r="900" spans="15:20" ht="16" x14ac:dyDescent="0.2">
      <c r="O900" s="10"/>
      <c r="P900" s="10"/>
      <c r="Q900" s="12"/>
      <c r="S900" s="16"/>
      <c r="T900" s="16"/>
    </row>
    <row r="901" spans="15:20" ht="16" x14ac:dyDescent="0.2">
      <c r="O901" s="10"/>
      <c r="P901" s="10"/>
      <c r="Q901" s="12"/>
      <c r="S901" s="16"/>
      <c r="T901" s="16"/>
    </row>
    <row r="902" spans="15:20" ht="16" x14ac:dyDescent="0.2">
      <c r="O902" s="10"/>
      <c r="P902" s="10"/>
      <c r="Q902" s="12"/>
      <c r="S902" s="16"/>
      <c r="T902" s="16"/>
    </row>
    <row r="903" spans="15:20" ht="16" x14ac:dyDescent="0.2">
      <c r="O903" s="10"/>
      <c r="P903" s="10"/>
      <c r="Q903" s="12"/>
      <c r="S903" s="16"/>
      <c r="T903" s="16"/>
    </row>
    <row r="904" spans="15:20" ht="16" x14ac:dyDescent="0.2">
      <c r="O904" s="10"/>
      <c r="P904" s="10"/>
      <c r="Q904" s="12"/>
      <c r="S904" s="16"/>
      <c r="T904" s="16"/>
    </row>
    <row r="905" spans="15:20" ht="16" x14ac:dyDescent="0.2">
      <c r="O905" s="10"/>
      <c r="P905" s="10"/>
      <c r="Q905" s="12"/>
      <c r="S905" s="16"/>
      <c r="T905" s="16"/>
    </row>
    <row r="906" spans="15:20" ht="16" x14ac:dyDescent="0.2">
      <c r="O906" s="10"/>
      <c r="P906" s="10"/>
      <c r="Q906" s="12"/>
      <c r="S906" s="16"/>
      <c r="T906" s="16"/>
    </row>
    <row r="907" spans="15:20" ht="16" x14ac:dyDescent="0.2">
      <c r="O907" s="10"/>
      <c r="P907" s="10"/>
      <c r="Q907" s="12"/>
      <c r="S907" s="16"/>
      <c r="T907" s="16"/>
    </row>
    <row r="908" spans="15:20" ht="16" x14ac:dyDescent="0.2">
      <c r="O908" s="10"/>
      <c r="P908" s="10"/>
      <c r="Q908" s="12"/>
      <c r="S908" s="16"/>
      <c r="T908" s="16"/>
    </row>
    <row r="909" spans="15:20" ht="16" x14ac:dyDescent="0.2">
      <c r="O909" s="10"/>
      <c r="P909" s="10"/>
      <c r="Q909" s="12"/>
      <c r="S909" s="16"/>
      <c r="T909" s="16"/>
    </row>
    <row r="910" spans="15:20" ht="16" x14ac:dyDescent="0.2">
      <c r="O910" s="10"/>
      <c r="P910" s="10"/>
      <c r="Q910" s="12"/>
      <c r="S910" s="16"/>
      <c r="T910" s="16"/>
    </row>
    <row r="911" spans="15:20" ht="16" x14ac:dyDescent="0.2">
      <c r="O911" s="10"/>
      <c r="P911" s="10"/>
      <c r="Q911" s="12"/>
      <c r="S911" s="16"/>
      <c r="T911" s="16"/>
    </row>
    <row r="912" spans="15:20" ht="16" x14ac:dyDescent="0.2">
      <c r="O912" s="10"/>
      <c r="P912" s="10"/>
      <c r="Q912" s="12"/>
      <c r="S912" s="16"/>
      <c r="T912" s="16"/>
    </row>
    <row r="913" spans="15:20" ht="16" x14ac:dyDescent="0.2">
      <c r="O913" s="10"/>
      <c r="P913" s="10"/>
      <c r="Q913" s="12"/>
      <c r="S913" s="16"/>
      <c r="T913" s="16"/>
    </row>
    <row r="914" spans="15:20" ht="16" x14ac:dyDescent="0.2">
      <c r="O914" s="10"/>
      <c r="P914" s="10"/>
      <c r="Q914" s="12"/>
      <c r="S914" s="16"/>
      <c r="T914" s="16"/>
    </row>
    <row r="915" spans="15:20" ht="16" x14ac:dyDescent="0.2">
      <c r="O915" s="10"/>
      <c r="P915" s="10"/>
      <c r="Q915" s="12"/>
      <c r="S915" s="16"/>
      <c r="T915" s="16"/>
    </row>
    <row r="916" spans="15:20" ht="16" x14ac:dyDescent="0.2">
      <c r="O916" s="10"/>
      <c r="P916" s="10"/>
      <c r="Q916" s="12"/>
      <c r="S916" s="16"/>
      <c r="T916" s="16"/>
    </row>
    <row r="917" spans="15:20" ht="16" x14ac:dyDescent="0.2">
      <c r="O917" s="10"/>
      <c r="P917" s="10"/>
      <c r="Q917" s="12"/>
      <c r="S917" s="16"/>
      <c r="T917" s="16"/>
    </row>
    <row r="918" spans="15:20" ht="16" x14ac:dyDescent="0.2">
      <c r="O918" s="10"/>
      <c r="P918" s="10"/>
      <c r="Q918" s="12"/>
      <c r="S918" s="16"/>
      <c r="T918" s="16"/>
    </row>
    <row r="919" spans="15:20" ht="16" x14ac:dyDescent="0.2">
      <c r="O919" s="10"/>
      <c r="P919" s="10"/>
      <c r="Q919" s="12"/>
      <c r="S919" s="16"/>
      <c r="T919" s="16"/>
    </row>
    <row r="920" spans="15:20" ht="16" x14ac:dyDescent="0.2">
      <c r="O920" s="10"/>
      <c r="P920" s="10"/>
      <c r="Q920" s="12"/>
      <c r="S920" s="16"/>
      <c r="T920" s="16"/>
    </row>
    <row r="921" spans="15:20" ht="16" x14ac:dyDescent="0.2">
      <c r="O921" s="10"/>
      <c r="P921" s="10"/>
      <c r="Q921" s="12"/>
      <c r="S921" s="16"/>
      <c r="T921" s="16"/>
    </row>
    <row r="922" spans="15:20" ht="16" x14ac:dyDescent="0.2">
      <c r="O922" s="10"/>
      <c r="P922" s="10"/>
      <c r="Q922" s="12"/>
      <c r="S922" s="16"/>
      <c r="T922" s="16"/>
    </row>
    <row r="923" spans="15:20" ht="16" x14ac:dyDescent="0.2">
      <c r="O923" s="10"/>
      <c r="P923" s="10"/>
      <c r="Q923" s="12"/>
      <c r="S923" s="16"/>
      <c r="T923" s="16"/>
    </row>
    <row r="924" spans="15:20" ht="16" x14ac:dyDescent="0.2">
      <c r="O924" s="10"/>
      <c r="P924" s="10"/>
      <c r="Q924" s="12"/>
      <c r="S924" s="16"/>
      <c r="T924" s="16"/>
    </row>
    <row r="925" spans="15:20" ht="16" x14ac:dyDescent="0.2">
      <c r="O925" s="10"/>
      <c r="P925" s="10"/>
      <c r="Q925" s="12"/>
      <c r="S925" s="16"/>
      <c r="T925" s="16"/>
    </row>
    <row r="926" spans="15:20" ht="16" x14ac:dyDescent="0.2">
      <c r="O926" s="10"/>
      <c r="P926" s="10"/>
      <c r="Q926" s="12"/>
      <c r="S926" s="16"/>
      <c r="T926" s="16"/>
    </row>
    <row r="927" spans="15:20" ht="16" x14ac:dyDescent="0.2">
      <c r="O927" s="10"/>
      <c r="P927" s="10"/>
      <c r="Q927" s="12"/>
      <c r="S927" s="16"/>
      <c r="T927" s="16"/>
    </row>
    <row r="928" spans="15:20" ht="16" x14ac:dyDescent="0.2">
      <c r="O928" s="10"/>
      <c r="P928" s="10"/>
      <c r="Q928" s="12"/>
      <c r="S928" s="16"/>
      <c r="T928" s="16"/>
    </row>
    <row r="929" spans="15:20" ht="16" x14ac:dyDescent="0.2">
      <c r="O929" s="10"/>
      <c r="P929" s="10"/>
      <c r="Q929" s="12"/>
      <c r="S929" s="16"/>
      <c r="T929" s="16"/>
    </row>
    <row r="930" spans="15:20" ht="16" x14ac:dyDescent="0.2">
      <c r="O930" s="10"/>
      <c r="P930" s="10"/>
      <c r="Q930" s="12"/>
      <c r="S930" s="16"/>
      <c r="T930" s="16"/>
    </row>
    <row r="931" spans="15:20" ht="16" x14ac:dyDescent="0.2">
      <c r="O931" s="10"/>
      <c r="P931" s="10"/>
      <c r="Q931" s="12"/>
      <c r="S931" s="16"/>
      <c r="T931" s="16"/>
    </row>
    <row r="932" spans="15:20" ht="16" x14ac:dyDescent="0.2">
      <c r="O932" s="10"/>
      <c r="P932" s="10"/>
      <c r="Q932" s="12"/>
      <c r="S932" s="16"/>
      <c r="T932" s="16"/>
    </row>
    <row r="933" spans="15:20" ht="16" x14ac:dyDescent="0.2">
      <c r="O933" s="10"/>
      <c r="P933" s="10"/>
      <c r="Q933" s="12"/>
      <c r="S933" s="16"/>
      <c r="T933" s="16"/>
    </row>
    <row r="934" spans="15:20" ht="16" x14ac:dyDescent="0.2">
      <c r="O934" s="10"/>
      <c r="P934" s="10"/>
      <c r="Q934" s="12"/>
      <c r="S934" s="16"/>
      <c r="T934" s="16"/>
    </row>
    <row r="935" spans="15:20" ht="16" x14ac:dyDescent="0.2">
      <c r="O935" s="10"/>
      <c r="P935" s="10"/>
      <c r="Q935" s="12"/>
      <c r="S935" s="16"/>
      <c r="T935" s="16"/>
    </row>
    <row r="936" spans="15:20" ht="16" x14ac:dyDescent="0.2">
      <c r="O936" s="10"/>
      <c r="P936" s="10"/>
      <c r="Q936" s="12"/>
      <c r="S936" s="16"/>
      <c r="T936" s="16"/>
    </row>
    <row r="937" spans="15:20" ht="16" x14ac:dyDescent="0.2">
      <c r="O937" s="10"/>
      <c r="P937" s="10"/>
      <c r="Q937" s="12"/>
      <c r="S937" s="16"/>
      <c r="T937" s="16"/>
    </row>
    <row r="938" spans="15:20" ht="16" x14ac:dyDescent="0.2">
      <c r="O938" s="10"/>
      <c r="P938" s="10"/>
      <c r="Q938" s="12"/>
      <c r="S938" s="16"/>
      <c r="T938" s="16"/>
    </row>
    <row r="939" spans="15:20" ht="16" x14ac:dyDescent="0.2">
      <c r="O939" s="10"/>
      <c r="P939" s="10"/>
      <c r="Q939" s="12"/>
      <c r="S939" s="16"/>
      <c r="T939" s="16"/>
    </row>
    <row r="940" spans="15:20" ht="16" x14ac:dyDescent="0.2">
      <c r="O940" s="10"/>
      <c r="P940" s="10"/>
      <c r="Q940" s="12"/>
      <c r="S940" s="16"/>
      <c r="T940" s="16"/>
    </row>
    <row r="941" spans="15:20" ht="16" x14ac:dyDescent="0.2">
      <c r="O941" s="10"/>
      <c r="P941" s="10"/>
      <c r="Q941" s="12"/>
      <c r="S941" s="16"/>
      <c r="T941" s="16"/>
    </row>
    <row r="942" spans="15:20" ht="16" x14ac:dyDescent="0.2">
      <c r="O942" s="10"/>
      <c r="P942" s="10"/>
      <c r="Q942" s="12"/>
      <c r="S942" s="16"/>
      <c r="T942" s="16"/>
    </row>
    <row r="943" spans="15:20" ht="16" x14ac:dyDescent="0.2">
      <c r="O943" s="10"/>
      <c r="P943" s="10"/>
      <c r="Q943" s="12"/>
      <c r="S943" s="16"/>
      <c r="T943" s="16"/>
    </row>
    <row r="944" spans="15:20" ht="16" x14ac:dyDescent="0.2">
      <c r="O944" s="10"/>
      <c r="P944" s="10"/>
      <c r="Q944" s="12"/>
      <c r="S944" s="16"/>
      <c r="T944" s="16"/>
    </row>
    <row r="945" spans="15:20" ht="16" x14ac:dyDescent="0.2">
      <c r="O945" s="10"/>
      <c r="P945" s="10"/>
      <c r="Q945" s="12"/>
      <c r="S945" s="16"/>
      <c r="T945" s="16"/>
    </row>
    <row r="946" spans="15:20" ht="16" x14ac:dyDescent="0.2">
      <c r="O946" s="10"/>
      <c r="P946" s="10"/>
      <c r="Q946" s="12"/>
      <c r="S946" s="16"/>
      <c r="T946" s="16"/>
    </row>
    <row r="947" spans="15:20" ht="16" x14ac:dyDescent="0.2">
      <c r="O947" s="10"/>
      <c r="P947" s="10"/>
      <c r="Q947" s="12"/>
      <c r="S947" s="16"/>
      <c r="T947" s="16"/>
    </row>
    <row r="948" spans="15:20" ht="16" x14ac:dyDescent="0.2">
      <c r="O948" s="10"/>
      <c r="P948" s="10"/>
      <c r="Q948" s="12"/>
      <c r="S948" s="16"/>
      <c r="T948" s="16"/>
    </row>
    <row r="949" spans="15:20" ht="16" x14ac:dyDescent="0.2">
      <c r="O949" s="10"/>
      <c r="P949" s="10"/>
      <c r="Q949" s="12"/>
      <c r="S949" s="16"/>
      <c r="T949" s="16"/>
    </row>
    <row r="950" spans="15:20" ht="16" x14ac:dyDescent="0.2">
      <c r="O950" s="10"/>
      <c r="P950" s="10"/>
      <c r="Q950" s="12"/>
      <c r="S950" s="16"/>
      <c r="T950" s="16"/>
    </row>
    <row r="951" spans="15:20" ht="16" x14ac:dyDescent="0.2">
      <c r="O951" s="10"/>
      <c r="P951" s="10"/>
      <c r="Q951" s="12"/>
      <c r="S951" s="16"/>
      <c r="T951" s="16"/>
    </row>
    <row r="952" spans="15:20" ht="16" x14ac:dyDescent="0.2">
      <c r="O952" s="10"/>
      <c r="P952" s="10"/>
      <c r="Q952" s="12"/>
      <c r="S952" s="16"/>
      <c r="T952" s="16"/>
    </row>
    <row r="953" spans="15:20" ht="16" x14ac:dyDescent="0.2">
      <c r="O953" s="10"/>
      <c r="P953" s="10"/>
      <c r="Q953" s="12"/>
      <c r="S953" s="16"/>
      <c r="T953" s="16"/>
    </row>
    <row r="954" spans="15:20" ht="16" x14ac:dyDescent="0.2">
      <c r="O954" s="10"/>
      <c r="P954" s="10"/>
      <c r="Q954" s="12"/>
      <c r="S954" s="16"/>
      <c r="T954" s="16"/>
    </row>
    <row r="955" spans="15:20" ht="16" x14ac:dyDescent="0.2">
      <c r="O955" s="10"/>
      <c r="P955" s="10"/>
      <c r="Q955" s="12"/>
      <c r="S955" s="16"/>
      <c r="T955" s="16"/>
    </row>
    <row r="956" spans="15:20" ht="16" x14ac:dyDescent="0.2">
      <c r="O956" s="10"/>
      <c r="P956" s="10"/>
      <c r="Q956" s="12"/>
      <c r="S956" s="16"/>
      <c r="T956" s="16"/>
    </row>
    <row r="957" spans="15:20" ht="16" x14ac:dyDescent="0.2">
      <c r="O957" s="10"/>
      <c r="P957" s="10"/>
      <c r="Q957" s="12"/>
      <c r="S957" s="16"/>
      <c r="T957" s="16"/>
    </row>
    <row r="958" spans="15:20" ht="16" x14ac:dyDescent="0.2">
      <c r="O958" s="10"/>
      <c r="P958" s="10"/>
      <c r="Q958" s="12"/>
      <c r="S958" s="16"/>
      <c r="T958" s="16"/>
    </row>
    <row r="959" spans="15:20" ht="16" x14ac:dyDescent="0.2">
      <c r="O959" s="10"/>
      <c r="P959" s="10"/>
      <c r="Q959" s="12"/>
      <c r="S959" s="16"/>
      <c r="T959" s="16"/>
    </row>
    <row r="960" spans="15:20" ht="16" x14ac:dyDescent="0.2">
      <c r="O960" s="10"/>
      <c r="P960" s="10"/>
      <c r="Q960" s="12"/>
      <c r="S960" s="16"/>
      <c r="T960" s="16"/>
    </row>
    <row r="961" spans="15:20" ht="16" x14ac:dyDescent="0.2">
      <c r="O961" s="10"/>
      <c r="P961" s="10"/>
      <c r="Q961" s="12"/>
      <c r="S961" s="16"/>
      <c r="T961" s="16"/>
    </row>
    <row r="962" spans="15:20" ht="16" x14ac:dyDescent="0.2">
      <c r="O962" s="10"/>
      <c r="P962" s="10"/>
      <c r="Q962" s="12"/>
      <c r="S962" s="16"/>
      <c r="T962" s="16"/>
    </row>
    <row r="963" spans="15:20" ht="16" x14ac:dyDescent="0.2">
      <c r="O963" s="10"/>
      <c r="P963" s="10"/>
      <c r="Q963" s="12"/>
      <c r="S963" s="16"/>
      <c r="T963" s="16"/>
    </row>
    <row r="964" spans="15:20" ht="16" x14ac:dyDescent="0.2">
      <c r="O964" s="10"/>
      <c r="P964" s="10"/>
      <c r="Q964" s="12"/>
      <c r="S964" s="16"/>
      <c r="T964" s="16"/>
    </row>
    <row r="965" spans="15:20" ht="16" x14ac:dyDescent="0.2">
      <c r="O965" s="10"/>
      <c r="P965" s="10"/>
      <c r="Q965" s="12"/>
      <c r="S965" s="16"/>
      <c r="T965" s="16"/>
    </row>
    <row r="966" spans="15:20" ht="16" x14ac:dyDescent="0.2">
      <c r="O966" s="10"/>
      <c r="P966" s="10"/>
      <c r="Q966" s="12"/>
      <c r="S966" s="16"/>
      <c r="T966" s="16"/>
    </row>
    <row r="967" spans="15:20" ht="16" x14ac:dyDescent="0.2">
      <c r="O967" s="10"/>
      <c r="P967" s="10"/>
      <c r="Q967" s="12"/>
      <c r="S967" s="16"/>
      <c r="T967" s="16"/>
    </row>
    <row r="968" spans="15:20" ht="16" x14ac:dyDescent="0.2">
      <c r="O968" s="10"/>
      <c r="P968" s="10"/>
      <c r="Q968" s="12"/>
      <c r="S968" s="16"/>
      <c r="T968" s="16"/>
    </row>
    <row r="969" spans="15:20" ht="16" x14ac:dyDescent="0.2">
      <c r="O969" s="10"/>
      <c r="P969" s="10"/>
      <c r="Q969" s="12"/>
      <c r="S969" s="16"/>
      <c r="T969" s="16"/>
    </row>
    <row r="970" spans="15:20" ht="16" x14ac:dyDescent="0.2">
      <c r="O970" s="10"/>
      <c r="P970" s="10"/>
      <c r="Q970" s="12"/>
      <c r="S970" s="16"/>
      <c r="T970" s="16"/>
    </row>
    <row r="971" spans="15:20" ht="16" x14ac:dyDescent="0.2">
      <c r="O971" s="10"/>
      <c r="P971" s="10"/>
      <c r="Q971" s="12"/>
      <c r="S971" s="16"/>
      <c r="T971" s="16"/>
    </row>
    <row r="972" spans="15:20" ht="16" x14ac:dyDescent="0.2">
      <c r="O972" s="10"/>
      <c r="P972" s="10"/>
      <c r="Q972" s="12"/>
      <c r="S972" s="16"/>
      <c r="T972" s="16"/>
    </row>
    <row r="973" spans="15:20" ht="16" x14ac:dyDescent="0.2">
      <c r="O973" s="10"/>
      <c r="P973" s="10"/>
      <c r="Q973" s="12"/>
      <c r="S973" s="16"/>
      <c r="T973" s="16"/>
    </row>
    <row r="974" spans="15:20" ht="16" x14ac:dyDescent="0.2">
      <c r="O974" s="10"/>
      <c r="P974" s="10"/>
      <c r="Q974" s="12"/>
      <c r="S974" s="16"/>
      <c r="T974" s="16"/>
    </row>
    <row r="975" spans="15:20" ht="16" x14ac:dyDescent="0.2">
      <c r="O975" s="10"/>
      <c r="P975" s="10"/>
      <c r="Q975" s="12"/>
      <c r="S975" s="16"/>
      <c r="T975" s="16"/>
    </row>
    <row r="976" spans="15:20" ht="16" x14ac:dyDescent="0.2">
      <c r="O976" s="10"/>
      <c r="P976" s="10"/>
      <c r="Q976" s="12"/>
      <c r="S976" s="16"/>
      <c r="T976" s="16"/>
    </row>
    <row r="977" spans="15:20" ht="16" x14ac:dyDescent="0.2">
      <c r="O977" s="10"/>
      <c r="P977" s="10"/>
      <c r="Q977" s="12"/>
      <c r="S977" s="16"/>
      <c r="T977" s="16"/>
    </row>
    <row r="978" spans="15:20" ht="16" x14ac:dyDescent="0.2">
      <c r="O978" s="10"/>
      <c r="P978" s="10"/>
      <c r="Q978" s="12"/>
      <c r="S978" s="16"/>
      <c r="T978" s="16"/>
    </row>
    <row r="979" spans="15:20" ht="16" x14ac:dyDescent="0.2">
      <c r="O979" s="10"/>
      <c r="P979" s="10"/>
      <c r="Q979" s="12"/>
      <c r="S979" s="16"/>
      <c r="T979" s="16"/>
    </row>
    <row r="980" spans="15:20" ht="16" x14ac:dyDescent="0.2">
      <c r="O980" s="10"/>
      <c r="P980" s="10"/>
      <c r="Q980" s="12"/>
      <c r="S980" s="16"/>
      <c r="T980" s="16"/>
    </row>
    <row r="981" spans="15:20" ht="16" x14ac:dyDescent="0.2">
      <c r="O981" s="10"/>
      <c r="P981" s="10"/>
      <c r="Q981" s="12"/>
      <c r="S981" s="16"/>
      <c r="T981" s="16"/>
    </row>
    <row r="982" spans="15:20" ht="16" x14ac:dyDescent="0.2">
      <c r="O982" s="10"/>
      <c r="P982" s="10"/>
      <c r="Q982" s="12"/>
      <c r="S982" s="16"/>
      <c r="T982" s="16"/>
    </row>
    <row r="983" spans="15:20" ht="16" x14ac:dyDescent="0.2">
      <c r="O983" s="10"/>
      <c r="P983" s="10"/>
      <c r="Q983" s="12"/>
      <c r="S983" s="16"/>
      <c r="T983" s="16"/>
    </row>
    <row r="984" spans="15:20" ht="16" x14ac:dyDescent="0.2">
      <c r="O984" s="10"/>
      <c r="P984" s="10"/>
      <c r="Q984" s="12"/>
      <c r="S984" s="16"/>
      <c r="T984" s="16"/>
    </row>
    <row r="985" spans="15:20" ht="16" x14ac:dyDescent="0.2">
      <c r="O985" s="10"/>
      <c r="P985" s="10"/>
      <c r="Q985" s="12"/>
      <c r="S985" s="16"/>
      <c r="T985" s="16"/>
    </row>
    <row r="986" spans="15:20" ht="16" x14ac:dyDescent="0.2">
      <c r="O986" s="10"/>
      <c r="P986" s="10"/>
      <c r="Q986" s="12"/>
      <c r="S986" s="16"/>
      <c r="T986" s="16"/>
    </row>
    <row r="987" spans="15:20" ht="16" x14ac:dyDescent="0.2">
      <c r="O987" s="10"/>
      <c r="P987" s="10"/>
      <c r="Q987" s="12"/>
      <c r="S987" s="16"/>
      <c r="T987" s="16"/>
    </row>
    <row r="988" spans="15:20" ht="16" x14ac:dyDescent="0.2">
      <c r="O988" s="10"/>
      <c r="P988" s="10"/>
      <c r="Q988" s="12"/>
      <c r="S988" s="16"/>
      <c r="T988" s="16"/>
    </row>
    <row r="989" spans="15:20" ht="16" x14ac:dyDescent="0.2">
      <c r="O989" s="10"/>
      <c r="P989" s="10"/>
      <c r="Q989" s="12"/>
      <c r="S989" s="16"/>
      <c r="T989" s="16"/>
    </row>
    <row r="990" spans="15:20" ht="16" x14ac:dyDescent="0.2">
      <c r="O990" s="10"/>
      <c r="P990" s="10"/>
      <c r="Q990" s="12"/>
      <c r="S990" s="16"/>
      <c r="T990" s="16"/>
    </row>
    <row r="991" spans="15:20" ht="16" x14ac:dyDescent="0.2">
      <c r="O991" s="10"/>
      <c r="P991" s="10"/>
      <c r="Q991" s="12"/>
      <c r="S991" s="16"/>
      <c r="T991" s="16"/>
    </row>
    <row r="992" spans="15:20" ht="16" x14ac:dyDescent="0.2">
      <c r="O992" s="10"/>
      <c r="P992" s="10"/>
      <c r="Q992" s="12"/>
      <c r="S992" s="16"/>
      <c r="T992" s="16"/>
    </row>
    <row r="993" spans="15:20" ht="16" x14ac:dyDescent="0.2">
      <c r="O993" s="10"/>
      <c r="P993" s="10"/>
      <c r="Q993" s="12"/>
      <c r="S993" s="16"/>
      <c r="T993" s="16"/>
    </row>
    <row r="994" spans="15:20" ht="16" x14ac:dyDescent="0.2">
      <c r="O994" s="10"/>
      <c r="P994" s="10"/>
      <c r="Q994" s="12"/>
      <c r="S994" s="16"/>
      <c r="T994" s="16"/>
    </row>
    <row r="995" spans="15:20" ht="16" x14ac:dyDescent="0.2">
      <c r="O995" s="10"/>
      <c r="P995" s="10"/>
      <c r="Q995" s="12"/>
      <c r="S995" s="16"/>
      <c r="T995" s="16"/>
    </row>
    <row r="996" spans="15:20" ht="16" x14ac:dyDescent="0.2">
      <c r="O996" s="10"/>
      <c r="P996" s="10"/>
      <c r="Q996" s="12"/>
      <c r="S996" s="16"/>
      <c r="T996" s="16"/>
    </row>
    <row r="997" spans="15:20" ht="16" x14ac:dyDescent="0.2">
      <c r="O997" s="10"/>
      <c r="P997" s="10"/>
      <c r="Q997" s="12"/>
      <c r="S997" s="16"/>
      <c r="T997" s="16"/>
    </row>
    <row r="998" spans="15:20" ht="16" x14ac:dyDescent="0.2">
      <c r="O998" s="10"/>
      <c r="P998" s="10"/>
      <c r="Q998" s="12"/>
      <c r="S998" s="16"/>
      <c r="T998" s="16"/>
    </row>
    <row r="999" spans="15:20" ht="16" x14ac:dyDescent="0.2">
      <c r="O999" s="10"/>
      <c r="P999" s="10"/>
      <c r="Q999" s="12"/>
      <c r="S999" s="16"/>
      <c r="T999" s="16"/>
    </row>
    <row r="1000" spans="15:20" ht="16" x14ac:dyDescent="0.2">
      <c r="O1000" s="10"/>
      <c r="P1000" s="10"/>
      <c r="Q1000" s="12"/>
      <c r="S1000" s="16"/>
      <c r="T1000" s="16"/>
    </row>
    <row r="1001" spans="15:20" ht="16" x14ac:dyDescent="0.2">
      <c r="O1001" s="10"/>
      <c r="P1001" s="10"/>
      <c r="Q1001" s="12"/>
      <c r="S1001" s="16"/>
      <c r="T1001" s="16"/>
    </row>
    <row r="1002" spans="15:20" ht="16" x14ac:dyDescent="0.2">
      <c r="O1002" s="10"/>
      <c r="P1002" s="10"/>
      <c r="Q1002" s="12"/>
      <c r="S1002" s="16"/>
      <c r="T1002" s="16"/>
    </row>
    <row r="1003" spans="15:20" ht="16" x14ac:dyDescent="0.2">
      <c r="O1003" s="10"/>
      <c r="P1003" s="10"/>
      <c r="Q1003" s="12"/>
      <c r="S1003" s="16"/>
      <c r="T1003" s="16"/>
    </row>
    <row r="1004" spans="15:20" ht="16" x14ac:dyDescent="0.2">
      <c r="O1004" s="10"/>
      <c r="P1004" s="10"/>
      <c r="Q1004" s="12"/>
      <c r="S1004" s="16"/>
      <c r="T1004" s="16"/>
    </row>
    <row r="1005" spans="15:20" ht="16" x14ac:dyDescent="0.2">
      <c r="O1005" s="10"/>
      <c r="P1005" s="10"/>
      <c r="Q1005" s="12"/>
      <c r="S1005" s="16"/>
      <c r="T1005" s="16"/>
    </row>
    <row r="1006" spans="15:20" ht="16" x14ac:dyDescent="0.2">
      <c r="O1006" s="10"/>
      <c r="P1006" s="10"/>
      <c r="Q1006" s="12"/>
      <c r="S1006" s="16"/>
      <c r="T1006" s="16"/>
    </row>
    <row r="1007" spans="15:20" ht="16" x14ac:dyDescent="0.2">
      <c r="O1007" s="10"/>
      <c r="P1007" s="10"/>
      <c r="Q1007" s="12"/>
      <c r="S1007" s="16"/>
      <c r="T1007" s="16"/>
    </row>
    <row r="1008" spans="15:20" ht="16" x14ac:dyDescent="0.2">
      <c r="O1008" s="10"/>
      <c r="P1008" s="10"/>
      <c r="Q1008" s="12"/>
      <c r="S1008" s="16"/>
      <c r="T1008" s="16"/>
    </row>
    <row r="1009" spans="15:20" ht="16" x14ac:dyDescent="0.2">
      <c r="O1009" s="10"/>
      <c r="P1009" s="10"/>
      <c r="Q1009" s="12"/>
      <c r="S1009" s="16"/>
      <c r="T1009" s="16"/>
    </row>
    <row r="1010" spans="15:20" ht="16" x14ac:dyDescent="0.2">
      <c r="O1010" s="10"/>
      <c r="P1010" s="10"/>
      <c r="Q1010" s="12"/>
      <c r="S1010" s="16"/>
      <c r="T1010" s="16"/>
    </row>
    <row r="1011" spans="15:20" ht="16" x14ac:dyDescent="0.2">
      <c r="O1011" s="10"/>
      <c r="P1011" s="10"/>
      <c r="Q1011" s="12"/>
      <c r="S1011" s="16"/>
      <c r="T1011" s="16"/>
    </row>
    <row r="1012" spans="15:20" ht="16" x14ac:dyDescent="0.2">
      <c r="O1012" s="10"/>
      <c r="P1012" s="10"/>
      <c r="Q1012" s="12"/>
      <c r="S1012" s="16"/>
      <c r="T1012" s="16"/>
    </row>
    <row r="1013" spans="15:20" ht="16" x14ac:dyDescent="0.2">
      <c r="O1013" s="10"/>
      <c r="P1013" s="10"/>
      <c r="Q1013" s="12"/>
      <c r="S1013" s="16"/>
      <c r="T1013" s="16"/>
    </row>
    <row r="1014" spans="15:20" ht="16" x14ac:dyDescent="0.2">
      <c r="O1014" s="10"/>
      <c r="P1014" s="10"/>
      <c r="Q1014" s="12"/>
      <c r="S1014" s="16"/>
      <c r="T1014" s="16"/>
    </row>
    <row r="1015" spans="15:20" ht="16" x14ac:dyDescent="0.2">
      <c r="O1015" s="10"/>
      <c r="P1015" s="10"/>
      <c r="Q1015" s="12"/>
      <c r="S1015" s="16"/>
      <c r="T1015" s="16"/>
    </row>
    <row r="1016" spans="15:20" ht="16" x14ac:dyDescent="0.2">
      <c r="O1016" s="10"/>
      <c r="P1016" s="10"/>
      <c r="Q1016" s="12"/>
      <c r="S1016" s="16"/>
      <c r="T1016" s="16"/>
    </row>
    <row r="1017" spans="15:20" ht="16" x14ac:dyDescent="0.2">
      <c r="O1017" s="10"/>
      <c r="P1017" s="10"/>
      <c r="Q1017" s="12"/>
      <c r="S1017" s="16"/>
      <c r="T1017" s="16"/>
    </row>
    <row r="1018" spans="15:20" ht="16" x14ac:dyDescent="0.2">
      <c r="O1018" s="10"/>
      <c r="P1018" s="10"/>
      <c r="Q1018" s="12"/>
      <c r="S1018" s="16"/>
      <c r="T1018" s="16"/>
    </row>
    <row r="1019" spans="15:20" ht="16" x14ac:dyDescent="0.2">
      <c r="O1019" s="10"/>
      <c r="P1019" s="10"/>
      <c r="Q1019" s="12"/>
      <c r="S1019" s="16"/>
      <c r="T1019" s="16"/>
    </row>
    <row r="1020" spans="15:20" ht="16" x14ac:dyDescent="0.2">
      <c r="O1020" s="10"/>
      <c r="P1020" s="10"/>
      <c r="Q1020" s="12"/>
      <c r="S1020" s="16"/>
      <c r="T1020" s="16"/>
    </row>
    <row r="1021" spans="15:20" ht="16" x14ac:dyDescent="0.2">
      <c r="O1021" s="10"/>
      <c r="P1021" s="10"/>
      <c r="Q1021" s="12"/>
      <c r="S1021" s="16"/>
      <c r="T1021" s="16"/>
    </row>
    <row r="1022" spans="15:20" ht="16" x14ac:dyDescent="0.2">
      <c r="O1022" s="10"/>
      <c r="P1022" s="10"/>
      <c r="Q1022" s="12"/>
      <c r="S1022" s="16"/>
      <c r="T1022" s="16"/>
    </row>
    <row r="1023" spans="15:20" ht="16" x14ac:dyDescent="0.2">
      <c r="O1023" s="10"/>
      <c r="P1023" s="10"/>
      <c r="Q1023" s="12"/>
      <c r="S1023" s="16"/>
      <c r="T1023" s="16"/>
    </row>
    <row r="1024" spans="15:20" ht="16" x14ac:dyDescent="0.2">
      <c r="O1024" s="10"/>
      <c r="P1024" s="10"/>
      <c r="Q1024" s="12"/>
      <c r="S1024" s="16"/>
      <c r="T1024" s="16"/>
    </row>
    <row r="1025" spans="15:20" ht="16" x14ac:dyDescent="0.2">
      <c r="O1025" s="10"/>
      <c r="P1025" s="10"/>
      <c r="Q1025" s="12"/>
      <c r="S1025" s="16"/>
      <c r="T1025" s="16"/>
    </row>
    <row r="1026" spans="15:20" ht="16" x14ac:dyDescent="0.2">
      <c r="O1026" s="10"/>
      <c r="P1026" s="10"/>
      <c r="Q1026" s="12"/>
      <c r="S1026" s="16"/>
      <c r="T1026" s="16"/>
    </row>
    <row r="1027" spans="15:20" ht="16" x14ac:dyDescent="0.2">
      <c r="O1027" s="10"/>
      <c r="P1027" s="10"/>
      <c r="Q1027" s="12"/>
      <c r="S1027" s="16"/>
      <c r="T1027" s="16"/>
    </row>
    <row r="1028" spans="15:20" ht="16" x14ac:dyDescent="0.2">
      <c r="O1028" s="10"/>
      <c r="P1028" s="10"/>
      <c r="Q1028" s="12"/>
      <c r="S1028" s="16"/>
      <c r="T1028" s="16"/>
    </row>
    <row r="1029" spans="15:20" ht="16" x14ac:dyDescent="0.2">
      <c r="O1029" s="10"/>
      <c r="P1029" s="10"/>
      <c r="Q1029" s="12"/>
      <c r="S1029" s="16"/>
      <c r="T1029" s="16"/>
    </row>
    <row r="1030" spans="15:20" ht="16" x14ac:dyDescent="0.2">
      <c r="O1030" s="10"/>
      <c r="P1030" s="10"/>
      <c r="Q1030" s="12"/>
      <c r="S1030" s="16"/>
      <c r="T1030" s="16"/>
    </row>
    <row r="1031" spans="15:20" ht="16" x14ac:dyDescent="0.2">
      <c r="O1031" s="10"/>
      <c r="P1031" s="10"/>
      <c r="Q1031" s="12"/>
      <c r="S1031" s="16"/>
      <c r="T1031" s="16"/>
    </row>
    <row r="1032" spans="15:20" ht="16" x14ac:dyDescent="0.2">
      <c r="O1032" s="10"/>
      <c r="P1032" s="10"/>
      <c r="Q1032" s="12"/>
      <c r="S1032" s="16"/>
      <c r="T1032" s="16"/>
    </row>
    <row r="1033" spans="15:20" ht="16" x14ac:dyDescent="0.2">
      <c r="O1033" s="10"/>
      <c r="P1033" s="10"/>
      <c r="Q1033" s="12"/>
      <c r="S1033" s="16"/>
      <c r="T1033" s="16"/>
    </row>
    <row r="1034" spans="15:20" ht="16" x14ac:dyDescent="0.2">
      <c r="O1034" s="10"/>
      <c r="P1034" s="10"/>
      <c r="Q1034" s="12"/>
      <c r="S1034" s="16"/>
      <c r="T1034" s="16"/>
    </row>
    <row r="1035" spans="15:20" ht="16" x14ac:dyDescent="0.2">
      <c r="O1035" s="10"/>
      <c r="P1035" s="10"/>
      <c r="Q1035" s="12"/>
      <c r="S1035" s="16"/>
      <c r="T1035" s="16"/>
    </row>
    <row r="1036" spans="15:20" ht="16" x14ac:dyDescent="0.2">
      <c r="O1036" s="10"/>
      <c r="P1036" s="10"/>
      <c r="Q1036" s="12"/>
      <c r="S1036" s="16"/>
      <c r="T1036" s="16"/>
    </row>
    <row r="1037" spans="15:20" ht="16" x14ac:dyDescent="0.2">
      <c r="O1037" s="10"/>
      <c r="P1037" s="10"/>
      <c r="Q1037" s="12"/>
      <c r="S1037" s="16"/>
      <c r="T1037" s="16"/>
    </row>
    <row r="1038" spans="15:20" ht="16" x14ac:dyDescent="0.2">
      <c r="O1038" s="10"/>
      <c r="P1038" s="10"/>
      <c r="Q1038" s="12"/>
      <c r="S1038" s="16"/>
      <c r="T1038" s="16"/>
    </row>
    <row r="1039" spans="15:20" ht="16" x14ac:dyDescent="0.2">
      <c r="O1039" s="10"/>
      <c r="P1039" s="10"/>
      <c r="Q1039" s="12"/>
      <c r="S1039" s="16"/>
      <c r="T1039" s="16"/>
    </row>
    <row r="1040" spans="15:20" ht="16" x14ac:dyDescent="0.2">
      <c r="O1040" s="10"/>
      <c r="P1040" s="10"/>
      <c r="Q1040" s="12"/>
      <c r="S1040" s="16"/>
      <c r="T1040" s="16"/>
    </row>
    <row r="1041" spans="15:20" ht="16" x14ac:dyDescent="0.2">
      <c r="O1041" s="10"/>
      <c r="P1041" s="10"/>
      <c r="Q1041" s="12"/>
      <c r="S1041" s="16"/>
      <c r="T1041" s="16"/>
    </row>
    <row r="1042" spans="15:20" ht="16" x14ac:dyDescent="0.2">
      <c r="O1042" s="10"/>
      <c r="P1042" s="10"/>
      <c r="Q1042" s="12"/>
      <c r="S1042" s="16"/>
      <c r="T1042" s="16"/>
    </row>
    <row r="1043" spans="15:20" ht="16" x14ac:dyDescent="0.2">
      <c r="O1043" s="10"/>
      <c r="P1043" s="10"/>
      <c r="Q1043" s="12"/>
      <c r="S1043" s="16"/>
      <c r="T1043" s="16"/>
    </row>
    <row r="1044" spans="15:20" ht="16" x14ac:dyDescent="0.2">
      <c r="O1044" s="10"/>
      <c r="P1044" s="10"/>
      <c r="Q1044" s="12"/>
      <c r="S1044" s="16"/>
      <c r="T1044" s="16"/>
    </row>
    <row r="1045" spans="15:20" ht="16" x14ac:dyDescent="0.2">
      <c r="O1045" s="10"/>
      <c r="P1045" s="10"/>
      <c r="Q1045" s="12"/>
      <c r="S1045" s="16"/>
      <c r="T1045" s="16"/>
    </row>
    <row r="1046" spans="15:20" ht="16" x14ac:dyDescent="0.2">
      <c r="O1046" s="10"/>
      <c r="P1046" s="10"/>
      <c r="Q1046" s="12"/>
      <c r="S1046" s="16"/>
      <c r="T1046" s="16"/>
    </row>
    <row r="1047" spans="15:20" ht="16" x14ac:dyDescent="0.2">
      <c r="O1047" s="10"/>
      <c r="P1047" s="10"/>
      <c r="Q1047" s="12"/>
      <c r="S1047" s="16"/>
      <c r="T1047" s="16"/>
    </row>
    <row r="1048" spans="15:20" ht="16" x14ac:dyDescent="0.2">
      <c r="O1048" s="10"/>
      <c r="P1048" s="10"/>
      <c r="Q1048" s="12"/>
      <c r="S1048" s="16"/>
      <c r="T1048" s="16"/>
    </row>
    <row r="1049" spans="15:20" ht="16" x14ac:dyDescent="0.2">
      <c r="O1049" s="10"/>
      <c r="P1049" s="10"/>
      <c r="Q1049" s="12"/>
      <c r="S1049" s="16"/>
      <c r="T1049" s="16"/>
    </row>
    <row r="1050" spans="15:20" ht="16" x14ac:dyDescent="0.2">
      <c r="O1050" s="10"/>
      <c r="P1050" s="10"/>
      <c r="Q1050" s="12"/>
      <c r="S1050" s="16"/>
      <c r="T1050" s="16"/>
    </row>
    <row r="1051" spans="15:20" ht="16" x14ac:dyDescent="0.2">
      <c r="O1051" s="10"/>
      <c r="P1051" s="10"/>
      <c r="Q1051" s="12"/>
      <c r="S1051" s="16"/>
      <c r="T1051" s="16"/>
    </row>
    <row r="1052" spans="15:20" ht="16" x14ac:dyDescent="0.2">
      <c r="O1052" s="10"/>
      <c r="P1052" s="10"/>
      <c r="Q1052" s="12"/>
      <c r="S1052" s="16"/>
      <c r="T1052" s="16"/>
    </row>
    <row r="1053" spans="15:20" ht="16" x14ac:dyDescent="0.2">
      <c r="O1053" s="10"/>
      <c r="P1053" s="10"/>
      <c r="Q1053" s="12"/>
      <c r="S1053" s="16"/>
      <c r="T1053" s="16"/>
    </row>
    <row r="1054" spans="15:20" ht="16" x14ac:dyDescent="0.2">
      <c r="O1054" s="10"/>
      <c r="P1054" s="10"/>
      <c r="Q1054" s="12"/>
      <c r="S1054" s="16"/>
      <c r="T1054" s="16"/>
    </row>
    <row r="1055" spans="15:20" ht="16" x14ac:dyDescent="0.2">
      <c r="O1055" s="10"/>
      <c r="P1055" s="10"/>
      <c r="Q1055" s="12"/>
      <c r="S1055" s="16"/>
      <c r="T1055" s="16"/>
    </row>
    <row r="1056" spans="15:20" ht="16" x14ac:dyDescent="0.2">
      <c r="O1056" s="10"/>
      <c r="P1056" s="10"/>
      <c r="Q1056" s="12"/>
      <c r="S1056" s="16"/>
      <c r="T1056" s="16"/>
    </row>
    <row r="1057" spans="15:20" ht="16" x14ac:dyDescent="0.2">
      <c r="O1057" s="10"/>
      <c r="P1057" s="10"/>
      <c r="Q1057" s="12"/>
      <c r="S1057" s="16"/>
      <c r="T1057" s="16"/>
    </row>
    <row r="1058" spans="15:20" ht="16" x14ac:dyDescent="0.2">
      <c r="O1058" s="10"/>
      <c r="P1058" s="10"/>
      <c r="Q1058" s="12"/>
      <c r="S1058" s="16"/>
      <c r="T1058" s="16"/>
    </row>
    <row r="1059" spans="15:20" ht="16" x14ac:dyDescent="0.2">
      <c r="O1059" s="10"/>
      <c r="P1059" s="10"/>
      <c r="Q1059" s="12"/>
      <c r="S1059" s="16"/>
      <c r="T1059" s="16"/>
    </row>
    <row r="1060" spans="15:20" ht="16" x14ac:dyDescent="0.2">
      <c r="O1060" s="10"/>
      <c r="P1060" s="10"/>
      <c r="Q1060" s="12"/>
      <c r="S1060" s="16"/>
      <c r="T1060" s="16"/>
    </row>
    <row r="1061" spans="15:20" ht="16" x14ac:dyDescent="0.2">
      <c r="O1061" s="10"/>
      <c r="P1061" s="10"/>
      <c r="Q1061" s="12"/>
      <c r="S1061" s="16"/>
      <c r="T1061" s="16"/>
    </row>
    <row r="1062" spans="15:20" ht="16" x14ac:dyDescent="0.2">
      <c r="O1062" s="10"/>
      <c r="P1062" s="10"/>
      <c r="Q1062" s="12"/>
      <c r="S1062" s="16"/>
      <c r="T1062" s="16"/>
    </row>
    <row r="1063" spans="15:20" ht="16" x14ac:dyDescent="0.2">
      <c r="O1063" s="10"/>
      <c r="P1063" s="10"/>
      <c r="Q1063" s="12"/>
      <c r="S1063" s="16"/>
      <c r="T1063" s="16"/>
    </row>
    <row r="1064" spans="15:20" ht="16" x14ac:dyDescent="0.2">
      <c r="O1064" s="10"/>
      <c r="P1064" s="10"/>
      <c r="Q1064" s="12"/>
      <c r="S1064" s="16"/>
      <c r="T1064" s="16"/>
    </row>
    <row r="1065" spans="15:20" ht="16" x14ac:dyDescent="0.2">
      <c r="O1065" s="10"/>
      <c r="P1065" s="10"/>
      <c r="Q1065" s="12"/>
      <c r="S1065" s="16"/>
      <c r="T1065" s="16"/>
    </row>
    <row r="1066" spans="15:20" ht="16" x14ac:dyDescent="0.2">
      <c r="O1066" s="10"/>
      <c r="P1066" s="10"/>
      <c r="Q1066" s="12"/>
      <c r="S1066" s="16"/>
      <c r="T1066" s="16"/>
    </row>
    <row r="1067" spans="15:20" ht="16" x14ac:dyDescent="0.2">
      <c r="O1067" s="10"/>
      <c r="P1067" s="10"/>
      <c r="Q1067" s="12"/>
      <c r="S1067" s="16"/>
      <c r="T1067" s="16"/>
    </row>
    <row r="1068" spans="15:20" ht="16" x14ac:dyDescent="0.2">
      <c r="O1068" s="10"/>
      <c r="P1068" s="10"/>
      <c r="Q1068" s="12"/>
      <c r="S1068" s="16"/>
      <c r="T1068" s="16"/>
    </row>
    <row r="1069" spans="15:20" ht="16" x14ac:dyDescent="0.2">
      <c r="O1069" s="10"/>
      <c r="P1069" s="10"/>
      <c r="Q1069" s="12"/>
      <c r="S1069" s="16"/>
      <c r="T1069" s="16"/>
    </row>
    <row r="1070" spans="15:20" ht="16" x14ac:dyDescent="0.2">
      <c r="O1070" s="10"/>
      <c r="P1070" s="10"/>
      <c r="Q1070" s="12"/>
      <c r="S1070" s="16"/>
      <c r="T1070" s="16"/>
    </row>
    <row r="1071" spans="15:20" ht="16" x14ac:dyDescent="0.2">
      <c r="O1071" s="10"/>
      <c r="P1071" s="10"/>
      <c r="Q1071" s="12"/>
      <c r="S1071" s="16"/>
      <c r="T1071" s="16"/>
    </row>
    <row r="1072" spans="15:20" ht="16" x14ac:dyDescent="0.2">
      <c r="O1072" s="10"/>
      <c r="P1072" s="10"/>
      <c r="Q1072" s="12"/>
      <c r="S1072" s="16"/>
      <c r="T1072" s="16"/>
    </row>
    <row r="1073" spans="15:20" ht="16" x14ac:dyDescent="0.2">
      <c r="O1073" s="10"/>
      <c r="P1073" s="10"/>
      <c r="Q1073" s="12"/>
      <c r="S1073" s="16"/>
      <c r="T1073" s="16"/>
    </row>
    <row r="1074" spans="15:20" ht="16" x14ac:dyDescent="0.2">
      <c r="O1074" s="10"/>
      <c r="P1074" s="10"/>
      <c r="Q1074" s="12"/>
      <c r="S1074" s="16"/>
      <c r="T1074" s="16"/>
    </row>
    <row r="1075" spans="15:20" ht="16" x14ac:dyDescent="0.2">
      <c r="O1075" s="10"/>
      <c r="P1075" s="10"/>
      <c r="Q1075" s="12"/>
      <c r="S1075" s="16"/>
      <c r="T1075" s="16"/>
    </row>
    <row r="1076" spans="15:20" ht="16" x14ac:dyDescent="0.2">
      <c r="O1076" s="10"/>
      <c r="P1076" s="10"/>
      <c r="Q1076" s="12"/>
      <c r="S1076" s="16"/>
      <c r="T1076" s="16"/>
    </row>
    <row r="1077" spans="15:20" ht="16" x14ac:dyDescent="0.2">
      <c r="O1077" s="10"/>
      <c r="P1077" s="10"/>
      <c r="Q1077" s="12"/>
      <c r="S1077" s="16"/>
      <c r="T1077" s="16"/>
    </row>
    <row r="1078" spans="15:20" ht="16" x14ac:dyDescent="0.2">
      <c r="O1078" s="10"/>
      <c r="P1078" s="10"/>
      <c r="Q1078" s="12"/>
      <c r="S1078" s="16"/>
      <c r="T1078" s="16"/>
    </row>
    <row r="1079" spans="15:20" ht="16" x14ac:dyDescent="0.2">
      <c r="O1079" s="10"/>
      <c r="P1079" s="10"/>
      <c r="Q1079" s="12"/>
      <c r="S1079" s="16"/>
      <c r="T1079" s="16"/>
    </row>
    <row r="1080" spans="15:20" ht="16" x14ac:dyDescent="0.2">
      <c r="O1080" s="10"/>
      <c r="P1080" s="10"/>
      <c r="Q1080" s="12"/>
      <c r="S1080" s="16"/>
      <c r="T1080" s="16"/>
    </row>
    <row r="1081" spans="15:20" ht="16" x14ac:dyDescent="0.2">
      <c r="O1081" s="10"/>
      <c r="P1081" s="10"/>
      <c r="Q1081" s="12"/>
      <c r="S1081" s="16"/>
      <c r="T1081" s="16"/>
    </row>
    <row r="1082" spans="15:20" ht="16" x14ac:dyDescent="0.2">
      <c r="O1082" s="10"/>
      <c r="P1082" s="10"/>
      <c r="Q1082" s="12"/>
      <c r="S1082" s="16"/>
      <c r="T1082" s="16"/>
    </row>
    <row r="1083" spans="15:20" ht="16" x14ac:dyDescent="0.2">
      <c r="O1083" s="10"/>
      <c r="P1083" s="10"/>
      <c r="Q1083" s="12"/>
      <c r="S1083" s="16"/>
      <c r="T1083" s="16"/>
    </row>
    <row r="1084" spans="15:20" ht="16" x14ac:dyDescent="0.2">
      <c r="O1084" s="10"/>
      <c r="P1084" s="10"/>
      <c r="Q1084" s="12"/>
      <c r="S1084" s="16"/>
      <c r="T1084" s="16"/>
    </row>
    <row r="1085" spans="15:20" ht="16" x14ac:dyDescent="0.2">
      <c r="O1085" s="10"/>
      <c r="P1085" s="10"/>
      <c r="Q1085" s="12"/>
      <c r="S1085" s="16"/>
      <c r="T1085" s="16"/>
    </row>
    <row r="1086" spans="15:20" ht="16" x14ac:dyDescent="0.2">
      <c r="O1086" s="10"/>
      <c r="P1086" s="10"/>
      <c r="Q1086" s="12"/>
      <c r="S1086" s="16"/>
      <c r="T1086" s="16"/>
    </row>
    <row r="1087" spans="15:20" ht="16" x14ac:dyDescent="0.2">
      <c r="O1087" s="10"/>
      <c r="P1087" s="10"/>
      <c r="Q1087" s="12"/>
      <c r="S1087" s="16"/>
      <c r="T1087" s="16"/>
    </row>
    <row r="1088" spans="15:20" ht="16" x14ac:dyDescent="0.2">
      <c r="O1088" s="10"/>
      <c r="P1088" s="10"/>
      <c r="Q1088" s="12"/>
      <c r="S1088" s="16"/>
      <c r="T1088" s="16"/>
    </row>
    <row r="1089" spans="15:20" ht="16" x14ac:dyDescent="0.2">
      <c r="O1089" s="10"/>
      <c r="P1089" s="10"/>
      <c r="Q1089" s="12"/>
      <c r="S1089" s="16"/>
      <c r="T1089" s="16"/>
    </row>
    <row r="1090" spans="15:20" ht="16" x14ac:dyDescent="0.2">
      <c r="O1090" s="10"/>
      <c r="P1090" s="10"/>
      <c r="Q1090" s="12"/>
      <c r="S1090" s="16"/>
      <c r="T1090" s="16"/>
    </row>
    <row r="1091" spans="15:20" ht="16" x14ac:dyDescent="0.2">
      <c r="O1091" s="10"/>
      <c r="P1091" s="10"/>
      <c r="Q1091" s="12"/>
      <c r="S1091" s="16"/>
      <c r="T1091" s="16"/>
    </row>
    <row r="1092" spans="15:20" ht="16" x14ac:dyDescent="0.2">
      <c r="O1092" s="10"/>
      <c r="P1092" s="10"/>
      <c r="Q1092" s="12"/>
      <c r="S1092" s="16"/>
      <c r="T1092" s="16"/>
    </row>
    <row r="1093" spans="15:20" ht="16" x14ac:dyDescent="0.2">
      <c r="O1093" s="10"/>
      <c r="P1093" s="10"/>
      <c r="Q1093" s="12"/>
      <c r="S1093" s="16"/>
      <c r="T1093" s="16"/>
    </row>
    <row r="1094" spans="15:20" ht="16" x14ac:dyDescent="0.2">
      <c r="O1094" s="10"/>
      <c r="P1094" s="10"/>
      <c r="Q1094" s="12"/>
      <c r="S1094" s="16"/>
      <c r="T1094" s="16"/>
    </row>
    <row r="1095" spans="15:20" ht="16" x14ac:dyDescent="0.2">
      <c r="O1095" s="10"/>
      <c r="P1095" s="10"/>
      <c r="Q1095" s="12"/>
      <c r="S1095" s="16"/>
      <c r="T1095" s="16"/>
    </row>
    <row r="1096" spans="15:20" ht="16" x14ac:dyDescent="0.2">
      <c r="O1096" s="10"/>
      <c r="P1096" s="10"/>
      <c r="Q1096" s="12"/>
      <c r="S1096" s="16"/>
      <c r="T1096" s="16"/>
    </row>
    <row r="1097" spans="15:20" ht="16" x14ac:dyDescent="0.2">
      <c r="O1097" s="10"/>
      <c r="P1097" s="10"/>
      <c r="Q1097" s="12"/>
      <c r="S1097" s="16"/>
      <c r="T1097" s="16"/>
    </row>
    <row r="1098" spans="15:20" ht="16" x14ac:dyDescent="0.2">
      <c r="O1098" s="10"/>
      <c r="P1098" s="10"/>
      <c r="Q1098" s="12"/>
      <c r="S1098" s="16"/>
      <c r="T1098" s="16"/>
    </row>
    <row r="1099" spans="15:20" ht="16" x14ac:dyDescent="0.2">
      <c r="O1099" s="10"/>
      <c r="P1099" s="10"/>
      <c r="Q1099" s="12"/>
      <c r="S1099" s="16"/>
      <c r="T1099" s="16"/>
    </row>
    <row r="1100" spans="15:20" ht="16" x14ac:dyDescent="0.2">
      <c r="O1100" s="10"/>
      <c r="P1100" s="10"/>
      <c r="Q1100" s="12"/>
      <c r="S1100" s="16"/>
      <c r="T1100" s="16"/>
    </row>
    <row r="1101" spans="15:20" ht="16" x14ac:dyDescent="0.2">
      <c r="O1101" s="10"/>
      <c r="P1101" s="10"/>
      <c r="Q1101" s="12"/>
      <c r="S1101" s="16"/>
      <c r="T1101" s="16"/>
    </row>
    <row r="1102" spans="15:20" ht="16" x14ac:dyDescent="0.2">
      <c r="O1102" s="10"/>
      <c r="P1102" s="10"/>
      <c r="Q1102" s="12"/>
      <c r="S1102" s="16"/>
      <c r="T1102" s="16"/>
    </row>
    <row r="1103" spans="15:20" ht="16" x14ac:dyDescent="0.2">
      <c r="O1103" s="10"/>
      <c r="P1103" s="10"/>
      <c r="Q1103" s="12"/>
      <c r="S1103" s="16"/>
      <c r="T1103" s="16"/>
    </row>
    <row r="1104" spans="15:20" ht="16" x14ac:dyDescent="0.2">
      <c r="O1104" s="10"/>
      <c r="P1104" s="10"/>
      <c r="Q1104" s="12"/>
      <c r="S1104" s="16"/>
      <c r="T1104" s="16"/>
    </row>
    <row r="1105" spans="15:20" ht="16" x14ac:dyDescent="0.2">
      <c r="O1105" s="10"/>
      <c r="P1105" s="10"/>
      <c r="Q1105" s="12"/>
      <c r="S1105" s="16"/>
      <c r="T1105" s="16"/>
    </row>
    <row r="1106" spans="15:20" ht="16" x14ac:dyDescent="0.2">
      <c r="O1106" s="10"/>
      <c r="P1106" s="10"/>
      <c r="Q1106" s="12"/>
      <c r="S1106" s="16"/>
      <c r="T1106" s="16"/>
    </row>
    <row r="1107" spans="15:20" ht="16" x14ac:dyDescent="0.2">
      <c r="O1107" s="10"/>
      <c r="P1107" s="10"/>
      <c r="Q1107" s="12"/>
      <c r="S1107" s="16"/>
      <c r="T1107" s="16"/>
    </row>
    <row r="1108" spans="15:20" ht="16" x14ac:dyDescent="0.2">
      <c r="O1108" s="10"/>
      <c r="P1108" s="10"/>
      <c r="Q1108" s="12"/>
      <c r="S1108" s="16"/>
      <c r="T1108" s="16"/>
    </row>
    <row r="1109" spans="15:20" ht="16" x14ac:dyDescent="0.2">
      <c r="O1109" s="10"/>
      <c r="P1109" s="10"/>
      <c r="Q1109" s="12"/>
      <c r="S1109" s="16"/>
      <c r="T1109" s="16"/>
    </row>
    <row r="1110" spans="15:20" ht="16" x14ac:dyDescent="0.2">
      <c r="O1110" s="10"/>
      <c r="P1110" s="10"/>
      <c r="Q1110" s="12"/>
      <c r="S1110" s="16"/>
      <c r="T1110" s="16"/>
    </row>
    <row r="1111" spans="15:20" ht="16" x14ac:dyDescent="0.2">
      <c r="O1111" s="10"/>
      <c r="P1111" s="10"/>
      <c r="Q1111" s="12"/>
      <c r="S1111" s="16"/>
      <c r="T1111" s="16"/>
    </row>
    <row r="1112" spans="15:20" ht="16" x14ac:dyDescent="0.2">
      <c r="O1112" s="10"/>
      <c r="P1112" s="10"/>
      <c r="Q1112" s="12"/>
      <c r="S1112" s="16"/>
      <c r="T1112" s="16"/>
    </row>
    <row r="1113" spans="15:20" ht="16" x14ac:dyDescent="0.2">
      <c r="O1113" s="10"/>
      <c r="P1113" s="10"/>
      <c r="Q1113" s="12"/>
      <c r="S1113" s="16"/>
      <c r="T1113" s="16"/>
    </row>
    <row r="1114" spans="15:20" ht="16" x14ac:dyDescent="0.2">
      <c r="O1114" s="10"/>
      <c r="P1114" s="10"/>
      <c r="Q1114" s="12"/>
      <c r="S1114" s="16"/>
      <c r="T1114" s="16"/>
    </row>
    <row r="1115" spans="15:20" ht="16" x14ac:dyDescent="0.2">
      <c r="O1115" s="10"/>
      <c r="P1115" s="10"/>
      <c r="Q1115" s="12"/>
      <c r="S1115" s="16"/>
      <c r="T1115" s="16"/>
    </row>
    <row r="1116" spans="15:20" ht="16" x14ac:dyDescent="0.2">
      <c r="O1116" s="10"/>
      <c r="P1116" s="10"/>
      <c r="Q1116" s="12"/>
      <c r="S1116" s="16"/>
      <c r="T1116" s="16"/>
    </row>
    <row r="1117" spans="15:20" ht="16" x14ac:dyDescent="0.2">
      <c r="O1117" s="10"/>
      <c r="P1117" s="10"/>
      <c r="Q1117" s="12"/>
      <c r="S1117" s="16"/>
      <c r="T1117" s="16"/>
    </row>
    <row r="1118" spans="15:20" ht="16" x14ac:dyDescent="0.2">
      <c r="O1118" s="10"/>
      <c r="P1118" s="10"/>
      <c r="Q1118" s="12"/>
      <c r="S1118" s="16"/>
      <c r="T1118" s="16"/>
    </row>
    <row r="1119" spans="15:20" ht="16" x14ac:dyDescent="0.2">
      <c r="O1119" s="10"/>
      <c r="P1119" s="10"/>
      <c r="Q1119" s="12"/>
      <c r="S1119" s="16"/>
      <c r="T1119" s="16"/>
    </row>
    <row r="1120" spans="15:20" ht="16" x14ac:dyDescent="0.2">
      <c r="O1120" s="10"/>
      <c r="P1120" s="10"/>
      <c r="Q1120" s="12"/>
      <c r="S1120" s="16"/>
      <c r="T1120" s="16"/>
    </row>
    <row r="1121" spans="15:20" ht="16" x14ac:dyDescent="0.2">
      <c r="O1121" s="10"/>
      <c r="P1121" s="10"/>
      <c r="Q1121" s="12"/>
      <c r="S1121" s="16"/>
      <c r="T1121" s="16"/>
    </row>
    <row r="1122" spans="15:20" ht="16" x14ac:dyDescent="0.2">
      <c r="O1122" s="10"/>
      <c r="P1122" s="10"/>
      <c r="Q1122" s="12"/>
      <c r="S1122" s="16"/>
      <c r="T1122" s="16"/>
    </row>
    <row r="1123" spans="15:20" ht="16" x14ac:dyDescent="0.2">
      <c r="O1123" s="10"/>
      <c r="P1123" s="10"/>
      <c r="Q1123" s="12"/>
      <c r="S1123" s="16"/>
      <c r="T1123" s="16"/>
    </row>
    <row r="1124" spans="15:20" ht="16" x14ac:dyDescent="0.2">
      <c r="O1124" s="10"/>
      <c r="P1124" s="10"/>
      <c r="Q1124" s="12"/>
      <c r="S1124" s="16"/>
      <c r="T1124" s="16"/>
    </row>
    <row r="1125" spans="15:20" ht="16" x14ac:dyDescent="0.2">
      <c r="O1125" s="10"/>
      <c r="P1125" s="10"/>
      <c r="Q1125" s="12"/>
      <c r="S1125" s="16"/>
      <c r="T1125" s="16"/>
    </row>
    <row r="1126" spans="15:20" ht="16" x14ac:dyDescent="0.2">
      <c r="O1126" s="10"/>
      <c r="P1126" s="10"/>
      <c r="Q1126" s="12"/>
      <c r="S1126" s="16"/>
      <c r="T1126" s="16"/>
    </row>
    <row r="1127" spans="15:20" ht="16" x14ac:dyDescent="0.2">
      <c r="O1127" s="10"/>
      <c r="P1127" s="10"/>
      <c r="Q1127" s="12"/>
      <c r="S1127" s="16"/>
      <c r="T1127" s="16"/>
    </row>
    <row r="1128" spans="15:20" ht="16" x14ac:dyDescent="0.2">
      <c r="O1128" s="10"/>
      <c r="P1128" s="10"/>
      <c r="Q1128" s="12"/>
      <c r="S1128" s="16"/>
      <c r="T1128" s="16"/>
    </row>
    <row r="1129" spans="15:20" ht="16" x14ac:dyDescent="0.2">
      <c r="O1129" s="10"/>
      <c r="P1129" s="10"/>
      <c r="Q1129" s="12"/>
      <c r="S1129" s="16"/>
      <c r="T1129" s="16"/>
    </row>
    <row r="1130" spans="15:20" ht="16" x14ac:dyDescent="0.2">
      <c r="O1130" s="10"/>
      <c r="P1130" s="10"/>
      <c r="Q1130" s="12"/>
      <c r="S1130" s="16"/>
      <c r="T1130" s="16"/>
    </row>
    <row r="1131" spans="15:20" ht="16" x14ac:dyDescent="0.2">
      <c r="O1131" s="10"/>
      <c r="P1131" s="10"/>
      <c r="Q1131" s="12"/>
      <c r="S1131" s="16"/>
      <c r="T1131" s="16"/>
    </row>
    <row r="1132" spans="15:20" ht="16" x14ac:dyDescent="0.2">
      <c r="O1132" s="10"/>
      <c r="P1132" s="10"/>
      <c r="Q1132" s="12"/>
      <c r="S1132" s="16"/>
      <c r="T1132" s="16"/>
    </row>
    <row r="1133" spans="15:20" ht="16" x14ac:dyDescent="0.2">
      <c r="O1133" s="10"/>
      <c r="P1133" s="10"/>
      <c r="Q1133" s="12"/>
      <c r="S1133" s="16"/>
      <c r="T1133" s="16"/>
    </row>
    <row r="1134" spans="15:20" ht="16" x14ac:dyDescent="0.2">
      <c r="O1134" s="10"/>
      <c r="P1134" s="10"/>
      <c r="Q1134" s="12"/>
      <c r="S1134" s="16"/>
      <c r="T1134" s="16"/>
    </row>
    <row r="1135" spans="15:20" ht="16" x14ac:dyDescent="0.2">
      <c r="O1135" s="10"/>
      <c r="P1135" s="10"/>
      <c r="Q1135" s="12"/>
      <c r="S1135" s="16"/>
      <c r="T1135" s="16"/>
    </row>
    <row r="1136" spans="15:20" ht="16" x14ac:dyDescent="0.2">
      <c r="O1136" s="10"/>
      <c r="P1136" s="10"/>
      <c r="Q1136" s="12"/>
      <c r="S1136" s="16"/>
      <c r="T1136" s="16"/>
    </row>
    <row r="1137" spans="15:20" ht="16" x14ac:dyDescent="0.2">
      <c r="O1137" s="10"/>
      <c r="P1137" s="10"/>
      <c r="Q1137" s="12"/>
      <c r="S1137" s="16"/>
      <c r="T1137" s="16"/>
    </row>
    <row r="1138" spans="15:20" ht="16" x14ac:dyDescent="0.2">
      <c r="O1138" s="10"/>
      <c r="P1138" s="10"/>
      <c r="Q1138" s="12"/>
      <c r="S1138" s="16"/>
      <c r="T1138" s="16"/>
    </row>
    <row r="1139" spans="15:20" ht="16" x14ac:dyDescent="0.2">
      <c r="O1139" s="10"/>
      <c r="P1139" s="10"/>
      <c r="Q1139" s="12"/>
      <c r="S1139" s="16"/>
      <c r="T1139" s="16"/>
    </row>
    <row r="1140" spans="15:20" ht="16" x14ac:dyDescent="0.2">
      <c r="O1140" s="10"/>
      <c r="P1140" s="10"/>
      <c r="Q1140" s="12"/>
      <c r="S1140" s="16"/>
      <c r="T1140" s="16"/>
    </row>
    <row r="1141" spans="15:20" ht="16" x14ac:dyDescent="0.2">
      <c r="O1141" s="10"/>
      <c r="P1141" s="10"/>
      <c r="Q1141" s="12"/>
      <c r="S1141" s="16"/>
      <c r="T1141" s="16"/>
    </row>
    <row r="1142" spans="15:20" ht="16" x14ac:dyDescent="0.2">
      <c r="O1142" s="10"/>
      <c r="P1142" s="10"/>
      <c r="Q1142" s="12"/>
      <c r="S1142" s="16"/>
      <c r="T1142" s="16"/>
    </row>
    <row r="1143" spans="15:20" ht="16" x14ac:dyDescent="0.2">
      <c r="O1143" s="10"/>
      <c r="P1143" s="10"/>
      <c r="Q1143" s="12"/>
      <c r="S1143" s="16"/>
      <c r="T1143" s="16"/>
    </row>
    <row r="1144" spans="15:20" ht="16" x14ac:dyDescent="0.2">
      <c r="O1144" s="10"/>
      <c r="P1144" s="10"/>
      <c r="Q1144" s="12"/>
      <c r="S1144" s="16"/>
      <c r="T1144" s="16"/>
    </row>
    <row r="1145" spans="15:20" ht="16" x14ac:dyDescent="0.2">
      <c r="O1145" s="10"/>
      <c r="P1145" s="10"/>
      <c r="Q1145" s="12"/>
      <c r="S1145" s="16"/>
      <c r="T1145" s="16"/>
    </row>
    <row r="1146" spans="15:20" ht="16" x14ac:dyDescent="0.2">
      <c r="O1146" s="10"/>
      <c r="P1146" s="10"/>
      <c r="Q1146" s="12"/>
      <c r="S1146" s="16"/>
      <c r="T1146" s="16"/>
    </row>
    <row r="1147" spans="15:20" ht="16" x14ac:dyDescent="0.2">
      <c r="O1147" s="10"/>
      <c r="P1147" s="10"/>
      <c r="Q1147" s="12"/>
      <c r="S1147" s="16"/>
      <c r="T1147" s="16"/>
    </row>
    <row r="1148" spans="15:20" ht="16" x14ac:dyDescent="0.2">
      <c r="O1148" s="10"/>
      <c r="P1148" s="10"/>
      <c r="Q1148" s="12"/>
      <c r="S1148" s="16"/>
      <c r="T1148" s="16"/>
    </row>
    <row r="1149" spans="15:20" ht="16" x14ac:dyDescent="0.2">
      <c r="O1149" s="10"/>
      <c r="P1149" s="10"/>
      <c r="Q1149" s="12"/>
      <c r="S1149" s="16"/>
      <c r="T1149" s="16"/>
    </row>
    <row r="1150" spans="15:20" ht="16" x14ac:dyDescent="0.2">
      <c r="O1150" s="10"/>
      <c r="P1150" s="10"/>
      <c r="Q1150" s="12"/>
      <c r="S1150" s="16"/>
      <c r="T1150" s="16"/>
    </row>
    <row r="1151" spans="15:20" ht="16" x14ac:dyDescent="0.2">
      <c r="O1151" s="10"/>
      <c r="P1151" s="10"/>
      <c r="Q1151" s="12"/>
      <c r="S1151" s="16"/>
      <c r="T1151" s="16"/>
    </row>
    <row r="1152" spans="15:20" ht="16" x14ac:dyDescent="0.2">
      <c r="O1152" s="10"/>
      <c r="P1152" s="10"/>
      <c r="Q1152" s="12"/>
      <c r="S1152" s="16"/>
      <c r="T1152" s="16"/>
    </row>
    <row r="1153" spans="15:20" ht="16" x14ac:dyDescent="0.2">
      <c r="O1153" s="10"/>
      <c r="P1153" s="10"/>
      <c r="Q1153" s="12"/>
      <c r="S1153" s="16"/>
      <c r="T1153" s="16"/>
    </row>
    <row r="1154" spans="15:20" ht="16" x14ac:dyDescent="0.2">
      <c r="O1154" s="10"/>
      <c r="P1154" s="10"/>
      <c r="Q1154" s="12"/>
      <c r="S1154" s="16"/>
      <c r="T1154" s="16"/>
    </row>
    <row r="1155" spans="15:20" ht="16" x14ac:dyDescent="0.2">
      <c r="O1155" s="10"/>
      <c r="P1155" s="10"/>
      <c r="Q1155" s="12"/>
      <c r="S1155" s="16"/>
      <c r="T1155" s="16"/>
    </row>
    <row r="1156" spans="15:20" ht="16" x14ac:dyDescent="0.2">
      <c r="O1156" s="10"/>
      <c r="P1156" s="10"/>
      <c r="Q1156" s="12"/>
      <c r="S1156" s="16"/>
      <c r="T1156" s="16"/>
    </row>
    <row r="1157" spans="15:20" ht="16" x14ac:dyDescent="0.2">
      <c r="O1157" s="10"/>
      <c r="P1157" s="10"/>
      <c r="Q1157" s="12"/>
      <c r="S1157" s="16"/>
      <c r="T1157" s="16"/>
    </row>
    <row r="1158" spans="15:20" ht="16" x14ac:dyDescent="0.2">
      <c r="O1158" s="10"/>
      <c r="P1158" s="10"/>
      <c r="Q1158" s="12"/>
      <c r="S1158" s="16"/>
      <c r="T1158" s="16"/>
    </row>
    <row r="1159" spans="15:20" ht="16" x14ac:dyDescent="0.2">
      <c r="O1159" s="10"/>
      <c r="P1159" s="10"/>
      <c r="Q1159" s="12"/>
      <c r="S1159" s="16"/>
      <c r="T1159" s="16"/>
    </row>
    <row r="1160" spans="15:20" ht="16" x14ac:dyDescent="0.2">
      <c r="O1160" s="10"/>
      <c r="P1160" s="10"/>
      <c r="Q1160" s="12"/>
      <c r="S1160" s="16"/>
      <c r="T1160" s="16"/>
    </row>
    <row r="1161" spans="15:20" ht="16" x14ac:dyDescent="0.2">
      <c r="O1161" s="10"/>
      <c r="P1161" s="10"/>
      <c r="Q1161" s="12"/>
      <c r="S1161" s="16"/>
      <c r="T1161" s="16"/>
    </row>
    <row r="1162" spans="15:20" ht="16" x14ac:dyDescent="0.2">
      <c r="O1162" s="10"/>
      <c r="P1162" s="10"/>
      <c r="Q1162" s="12"/>
      <c r="S1162" s="16"/>
      <c r="T1162" s="16"/>
    </row>
    <row r="1163" spans="15:20" ht="16" x14ac:dyDescent="0.2">
      <c r="O1163" s="10"/>
      <c r="P1163" s="10"/>
      <c r="Q1163" s="12"/>
      <c r="S1163" s="16"/>
      <c r="T1163" s="16"/>
    </row>
    <row r="1164" spans="15:20" ht="16" x14ac:dyDescent="0.2">
      <c r="O1164" s="10"/>
      <c r="P1164" s="10"/>
      <c r="Q1164" s="12"/>
      <c r="S1164" s="16"/>
      <c r="T1164" s="16"/>
    </row>
    <row r="1165" spans="15:20" ht="16" x14ac:dyDescent="0.2">
      <c r="O1165" s="10"/>
      <c r="P1165" s="10"/>
      <c r="Q1165" s="12"/>
      <c r="S1165" s="16"/>
      <c r="T1165" s="16"/>
    </row>
    <row r="1166" spans="15:20" ht="16" x14ac:dyDescent="0.2">
      <c r="O1166" s="10"/>
      <c r="P1166" s="10"/>
      <c r="Q1166" s="12"/>
      <c r="S1166" s="16"/>
      <c r="T1166" s="16"/>
    </row>
    <row r="1167" spans="15:20" ht="16" x14ac:dyDescent="0.2">
      <c r="O1167" s="10"/>
      <c r="P1167" s="10"/>
      <c r="Q1167" s="12"/>
      <c r="S1167" s="16"/>
      <c r="T1167" s="16"/>
    </row>
    <row r="1168" spans="15:20" ht="16" x14ac:dyDescent="0.2">
      <c r="O1168" s="10"/>
      <c r="P1168" s="10"/>
      <c r="Q1168" s="12"/>
      <c r="S1168" s="16"/>
      <c r="T1168" s="16"/>
    </row>
    <row r="1169" spans="15:20" ht="16" x14ac:dyDescent="0.2">
      <c r="O1169" s="10"/>
      <c r="P1169" s="10"/>
      <c r="Q1169" s="12"/>
      <c r="S1169" s="16"/>
      <c r="T1169" s="16"/>
    </row>
    <row r="1170" spans="15:20" ht="16" x14ac:dyDescent="0.2">
      <c r="O1170" s="10"/>
      <c r="P1170" s="10"/>
      <c r="Q1170" s="12"/>
      <c r="S1170" s="16"/>
      <c r="T1170" s="16"/>
    </row>
    <row r="1171" spans="15:20" ht="16" x14ac:dyDescent="0.2">
      <c r="O1171" s="10"/>
      <c r="P1171" s="10"/>
      <c r="Q1171" s="12"/>
      <c r="S1171" s="16"/>
      <c r="T1171" s="16"/>
    </row>
    <row r="1172" spans="15:20" ht="16" x14ac:dyDescent="0.2">
      <c r="O1172" s="10"/>
      <c r="P1172" s="10"/>
      <c r="Q1172" s="12"/>
      <c r="S1172" s="16"/>
      <c r="T1172" s="16"/>
    </row>
    <row r="1173" spans="15:20" ht="16" x14ac:dyDescent="0.2">
      <c r="O1173" s="10"/>
      <c r="P1173" s="10"/>
      <c r="Q1173" s="12"/>
      <c r="S1173" s="16"/>
      <c r="T1173" s="16"/>
    </row>
    <row r="1174" spans="15:20" ht="16" x14ac:dyDescent="0.2">
      <c r="O1174" s="10"/>
      <c r="P1174" s="10"/>
      <c r="Q1174" s="12"/>
      <c r="S1174" s="16"/>
      <c r="T1174" s="16"/>
    </row>
    <row r="1175" spans="15:20" ht="16" x14ac:dyDescent="0.2">
      <c r="O1175" s="10"/>
      <c r="P1175" s="10"/>
      <c r="Q1175" s="12"/>
      <c r="S1175" s="16"/>
      <c r="T1175" s="16"/>
    </row>
    <row r="1176" spans="15:20" ht="16" x14ac:dyDescent="0.2">
      <c r="O1176" s="10"/>
      <c r="P1176" s="10"/>
      <c r="Q1176" s="12"/>
      <c r="S1176" s="16"/>
      <c r="T1176" s="16"/>
    </row>
    <row r="1177" spans="15:20" ht="16" x14ac:dyDescent="0.2">
      <c r="O1177" s="10"/>
      <c r="P1177" s="10"/>
      <c r="Q1177" s="12"/>
      <c r="S1177" s="16"/>
      <c r="T1177" s="16"/>
    </row>
    <row r="1178" spans="15:20" ht="16" x14ac:dyDescent="0.2">
      <c r="O1178" s="10"/>
      <c r="P1178" s="10"/>
      <c r="Q1178" s="12"/>
      <c r="S1178" s="16"/>
      <c r="T1178" s="16"/>
    </row>
    <row r="1179" spans="15:20" ht="16" x14ac:dyDescent="0.2">
      <c r="O1179" s="10"/>
      <c r="P1179" s="10"/>
      <c r="Q1179" s="12"/>
      <c r="S1179" s="16"/>
      <c r="T1179" s="16"/>
    </row>
    <row r="1180" spans="15:20" ht="16" x14ac:dyDescent="0.2">
      <c r="O1180" s="10"/>
      <c r="P1180" s="10"/>
      <c r="Q1180" s="12"/>
      <c r="S1180" s="16"/>
      <c r="T1180" s="16"/>
    </row>
    <row r="1181" spans="15:20" ht="16" x14ac:dyDescent="0.2">
      <c r="O1181" s="10"/>
      <c r="P1181" s="10"/>
      <c r="Q1181" s="12"/>
      <c r="S1181" s="16"/>
      <c r="T1181" s="16"/>
    </row>
    <row r="1182" spans="15:20" ht="16" x14ac:dyDescent="0.2">
      <c r="O1182" s="10"/>
      <c r="P1182" s="10"/>
      <c r="Q1182" s="12"/>
      <c r="S1182" s="16"/>
      <c r="T1182" s="16"/>
    </row>
    <row r="1183" spans="15:20" ht="16" x14ac:dyDescent="0.2">
      <c r="O1183" s="10"/>
      <c r="P1183" s="10"/>
      <c r="Q1183" s="12"/>
      <c r="S1183" s="16"/>
      <c r="T1183" s="16"/>
    </row>
    <row r="1184" spans="15:20" ht="16" x14ac:dyDescent="0.2">
      <c r="O1184" s="10"/>
      <c r="P1184" s="10"/>
      <c r="Q1184" s="12"/>
      <c r="S1184" s="16"/>
      <c r="T1184" s="16"/>
    </row>
    <row r="1185" spans="15:20" ht="16" x14ac:dyDescent="0.2">
      <c r="O1185" s="10"/>
      <c r="P1185" s="10"/>
      <c r="Q1185" s="12"/>
      <c r="S1185" s="16"/>
      <c r="T1185" s="16"/>
    </row>
    <row r="1186" spans="15:20" ht="16" x14ac:dyDescent="0.2">
      <c r="O1186" s="10"/>
      <c r="P1186" s="10"/>
      <c r="Q1186" s="12"/>
      <c r="S1186" s="16"/>
      <c r="T1186" s="16"/>
    </row>
    <row r="1187" spans="15:20" ht="16" x14ac:dyDescent="0.2">
      <c r="O1187" s="10"/>
      <c r="P1187" s="10"/>
      <c r="Q1187" s="12"/>
      <c r="S1187" s="16"/>
      <c r="T1187" s="16"/>
    </row>
    <row r="1188" spans="15:20" ht="16" x14ac:dyDescent="0.2">
      <c r="O1188" s="10"/>
      <c r="P1188" s="10"/>
      <c r="Q1188" s="12"/>
      <c r="S1188" s="16"/>
      <c r="T1188" s="16"/>
    </row>
    <row r="1189" spans="15:20" ht="16" x14ac:dyDescent="0.2">
      <c r="O1189" s="10"/>
      <c r="P1189" s="10"/>
      <c r="Q1189" s="12"/>
      <c r="S1189" s="16"/>
      <c r="T1189" s="16"/>
    </row>
    <row r="1190" spans="15:20" ht="16" x14ac:dyDescent="0.2">
      <c r="O1190" s="10"/>
      <c r="P1190" s="10"/>
      <c r="Q1190" s="12"/>
      <c r="S1190" s="16"/>
      <c r="T1190" s="16"/>
    </row>
    <row r="1191" spans="15:20" ht="16" x14ac:dyDescent="0.2">
      <c r="O1191" s="10"/>
      <c r="P1191" s="10"/>
      <c r="Q1191" s="12"/>
      <c r="S1191" s="16"/>
      <c r="T1191" s="16"/>
    </row>
    <row r="1192" spans="15:20" ht="16" x14ac:dyDescent="0.2">
      <c r="O1192" s="10"/>
      <c r="P1192" s="10"/>
      <c r="Q1192" s="12"/>
      <c r="S1192" s="16"/>
      <c r="T1192" s="16"/>
    </row>
    <row r="1193" spans="15:20" ht="16" x14ac:dyDescent="0.2">
      <c r="O1193" s="10"/>
      <c r="P1193" s="10"/>
      <c r="Q1193" s="12"/>
      <c r="S1193" s="16"/>
      <c r="T1193" s="16"/>
    </row>
    <row r="1194" spans="15:20" ht="16" x14ac:dyDescent="0.2">
      <c r="O1194" s="10"/>
      <c r="P1194" s="10"/>
      <c r="Q1194" s="12"/>
      <c r="S1194" s="16"/>
      <c r="T1194" s="16"/>
    </row>
    <row r="1195" spans="15:20" ht="16" x14ac:dyDescent="0.2">
      <c r="O1195" s="10"/>
      <c r="P1195" s="10"/>
      <c r="Q1195" s="12"/>
      <c r="S1195" s="16"/>
      <c r="T1195" s="16"/>
    </row>
    <row r="1196" spans="15:20" ht="16" x14ac:dyDescent="0.2">
      <c r="O1196" s="10"/>
      <c r="P1196" s="10"/>
      <c r="Q1196" s="12"/>
      <c r="S1196" s="16"/>
      <c r="T1196" s="16"/>
    </row>
    <row r="1197" spans="15:20" ht="16" x14ac:dyDescent="0.2">
      <c r="O1197" s="10"/>
      <c r="P1197" s="10"/>
      <c r="Q1197" s="12"/>
      <c r="S1197" s="16"/>
      <c r="T1197" s="16"/>
    </row>
    <row r="1198" spans="15:20" ht="16" x14ac:dyDescent="0.2">
      <c r="O1198" s="10"/>
      <c r="P1198" s="10"/>
      <c r="Q1198" s="12"/>
      <c r="S1198" s="16"/>
      <c r="T1198" s="16"/>
    </row>
    <row r="1199" spans="15:20" ht="16" x14ac:dyDescent="0.2">
      <c r="O1199" s="10"/>
      <c r="P1199" s="10"/>
      <c r="Q1199" s="12"/>
      <c r="S1199" s="16"/>
      <c r="T1199" s="16"/>
    </row>
    <row r="1200" spans="15:20" ht="16" x14ac:dyDescent="0.2">
      <c r="O1200" s="10"/>
      <c r="P1200" s="10"/>
      <c r="Q1200" s="12"/>
      <c r="S1200" s="16"/>
      <c r="T1200" s="16"/>
    </row>
    <row r="1201" spans="15:20" ht="16" x14ac:dyDescent="0.2">
      <c r="O1201" s="10"/>
      <c r="P1201" s="10"/>
      <c r="Q1201" s="12"/>
      <c r="S1201" s="16"/>
      <c r="T1201" s="16"/>
    </row>
    <row r="1202" spans="15:20" ht="16" x14ac:dyDescent="0.2">
      <c r="O1202" s="10"/>
      <c r="P1202" s="10"/>
      <c r="Q1202" s="12"/>
      <c r="S1202" s="16"/>
      <c r="T1202" s="16"/>
    </row>
    <row r="1203" spans="15:20" ht="16" x14ac:dyDescent="0.2">
      <c r="O1203" s="10"/>
      <c r="P1203" s="10"/>
      <c r="Q1203" s="12"/>
      <c r="S1203" s="16"/>
      <c r="T1203" s="16"/>
    </row>
    <row r="1204" spans="15:20" ht="16" x14ac:dyDescent="0.2">
      <c r="O1204" s="10"/>
      <c r="P1204" s="10"/>
      <c r="Q1204" s="12"/>
      <c r="S1204" s="16"/>
      <c r="T1204" s="16"/>
    </row>
    <row r="1205" spans="15:20" ht="16" x14ac:dyDescent="0.2">
      <c r="O1205" s="10"/>
      <c r="P1205" s="10"/>
      <c r="Q1205" s="12"/>
      <c r="S1205" s="16"/>
      <c r="T1205" s="16"/>
    </row>
    <row r="1206" spans="15:20" ht="16" x14ac:dyDescent="0.2">
      <c r="O1206" s="10"/>
      <c r="P1206" s="10"/>
      <c r="Q1206" s="12"/>
      <c r="S1206" s="16"/>
      <c r="T1206" s="16"/>
    </row>
    <row r="1207" spans="15:20" ht="16" x14ac:dyDescent="0.2">
      <c r="O1207" s="10"/>
      <c r="P1207" s="10"/>
      <c r="Q1207" s="12"/>
      <c r="S1207" s="16"/>
      <c r="T1207" s="16"/>
    </row>
    <row r="1208" spans="15:20" ht="16" x14ac:dyDescent="0.2">
      <c r="O1208" s="10"/>
      <c r="P1208" s="10"/>
      <c r="Q1208" s="12"/>
      <c r="S1208" s="16"/>
      <c r="T1208" s="16"/>
    </row>
    <row r="1209" spans="15:20" ht="16" x14ac:dyDescent="0.2">
      <c r="O1209" s="10"/>
      <c r="P1209" s="10"/>
      <c r="Q1209" s="12"/>
      <c r="S1209" s="16"/>
      <c r="T1209" s="16"/>
    </row>
    <row r="1210" spans="15:20" ht="16" x14ac:dyDescent="0.2">
      <c r="O1210" s="10"/>
      <c r="P1210" s="10"/>
      <c r="Q1210" s="12"/>
      <c r="S1210" s="16"/>
      <c r="T1210" s="16"/>
    </row>
    <row r="1211" spans="15:20" ht="16" x14ac:dyDescent="0.2">
      <c r="O1211" s="10"/>
      <c r="P1211" s="10"/>
      <c r="Q1211" s="12"/>
      <c r="S1211" s="16"/>
      <c r="T1211" s="16"/>
    </row>
    <row r="1212" spans="15:20" ht="16" x14ac:dyDescent="0.2">
      <c r="O1212" s="10"/>
      <c r="P1212" s="10"/>
      <c r="Q1212" s="12"/>
      <c r="S1212" s="16"/>
      <c r="T1212" s="16"/>
    </row>
    <row r="1213" spans="15:20" ht="16" x14ac:dyDescent="0.2">
      <c r="O1213" s="10"/>
      <c r="P1213" s="10"/>
      <c r="Q1213" s="12"/>
      <c r="S1213" s="16"/>
      <c r="T1213" s="16"/>
    </row>
    <row r="1214" spans="15:20" ht="16" x14ac:dyDescent="0.2">
      <c r="O1214" s="10"/>
      <c r="P1214" s="10"/>
      <c r="Q1214" s="12"/>
      <c r="S1214" s="16"/>
      <c r="T1214" s="16"/>
    </row>
    <row r="1215" spans="15:20" ht="16" x14ac:dyDescent="0.2">
      <c r="O1215" s="10"/>
      <c r="P1215" s="10"/>
      <c r="Q1215" s="12"/>
      <c r="S1215" s="16"/>
      <c r="T1215" s="16"/>
    </row>
    <row r="1216" spans="15:20" ht="16" x14ac:dyDescent="0.2">
      <c r="O1216" s="10"/>
      <c r="P1216" s="10"/>
      <c r="Q1216" s="12"/>
      <c r="S1216" s="16"/>
      <c r="T1216" s="16"/>
    </row>
    <row r="1217" spans="15:20" ht="16" x14ac:dyDescent="0.2">
      <c r="O1217" s="10"/>
      <c r="P1217" s="10"/>
      <c r="Q1217" s="12"/>
      <c r="S1217" s="16"/>
      <c r="T1217" s="16"/>
    </row>
    <row r="1218" spans="15:20" ht="16" x14ac:dyDescent="0.2">
      <c r="O1218" s="10"/>
      <c r="P1218" s="10"/>
      <c r="Q1218" s="12"/>
      <c r="S1218" s="16"/>
      <c r="T1218" s="16"/>
    </row>
    <row r="1219" spans="15:20" ht="16" x14ac:dyDescent="0.2">
      <c r="O1219" s="10"/>
      <c r="P1219" s="10"/>
      <c r="Q1219" s="12"/>
      <c r="S1219" s="16"/>
      <c r="T1219" s="16"/>
    </row>
    <row r="1220" spans="15:20" ht="16" x14ac:dyDescent="0.2">
      <c r="O1220" s="10"/>
      <c r="P1220" s="10"/>
      <c r="Q1220" s="12"/>
      <c r="S1220" s="16"/>
      <c r="T1220" s="16"/>
    </row>
    <row r="1221" spans="15:20" ht="16" x14ac:dyDescent="0.2">
      <c r="O1221" s="10"/>
      <c r="P1221" s="10"/>
      <c r="Q1221" s="12"/>
      <c r="S1221" s="16"/>
      <c r="T1221" s="16"/>
    </row>
    <row r="1222" spans="15:20" ht="16" x14ac:dyDescent="0.2">
      <c r="O1222" s="10"/>
      <c r="P1222" s="10"/>
      <c r="Q1222" s="12"/>
      <c r="S1222" s="16"/>
      <c r="T1222" s="16"/>
    </row>
    <row r="1223" spans="15:20" ht="16" x14ac:dyDescent="0.2">
      <c r="O1223" s="10"/>
      <c r="P1223" s="10"/>
      <c r="Q1223" s="12"/>
      <c r="S1223" s="16"/>
      <c r="T1223" s="16"/>
    </row>
    <row r="1224" spans="15:20" ht="16" x14ac:dyDescent="0.2">
      <c r="O1224" s="10"/>
      <c r="P1224" s="10"/>
      <c r="Q1224" s="12"/>
      <c r="S1224" s="16"/>
      <c r="T1224" s="16"/>
    </row>
    <row r="1225" spans="15:20" ht="16" x14ac:dyDescent="0.2">
      <c r="O1225" s="10"/>
      <c r="P1225" s="10"/>
      <c r="Q1225" s="12"/>
      <c r="S1225" s="16"/>
      <c r="T1225" s="16"/>
    </row>
    <row r="1226" spans="15:20" ht="16" x14ac:dyDescent="0.2">
      <c r="O1226" s="10"/>
      <c r="P1226" s="10"/>
      <c r="Q1226" s="12"/>
      <c r="S1226" s="16"/>
      <c r="T1226" s="16"/>
    </row>
    <row r="1227" spans="15:20" ht="16" x14ac:dyDescent="0.2">
      <c r="O1227" s="10"/>
      <c r="P1227" s="10"/>
      <c r="Q1227" s="12"/>
      <c r="S1227" s="16"/>
      <c r="T1227" s="16"/>
    </row>
    <row r="1228" spans="15:20" ht="16" x14ac:dyDescent="0.2">
      <c r="O1228" s="10"/>
      <c r="P1228" s="10"/>
      <c r="Q1228" s="12"/>
      <c r="S1228" s="16"/>
      <c r="T1228" s="16"/>
    </row>
    <row r="1229" spans="15:20" ht="16" x14ac:dyDescent="0.2">
      <c r="O1229" s="10"/>
      <c r="P1229" s="10"/>
      <c r="Q1229" s="12"/>
      <c r="S1229" s="16"/>
      <c r="T1229" s="16"/>
    </row>
    <row r="1230" spans="15:20" ht="16" x14ac:dyDescent="0.2">
      <c r="O1230" s="10"/>
      <c r="P1230" s="10"/>
      <c r="Q1230" s="12"/>
      <c r="S1230" s="16"/>
      <c r="T1230" s="16"/>
    </row>
    <row r="1231" spans="15:20" ht="16" x14ac:dyDescent="0.2">
      <c r="O1231" s="10"/>
      <c r="P1231" s="10"/>
      <c r="Q1231" s="12"/>
      <c r="S1231" s="16"/>
      <c r="T1231" s="16"/>
    </row>
    <row r="1232" spans="15:20" ht="16" x14ac:dyDescent="0.2">
      <c r="O1232" s="10"/>
      <c r="P1232" s="10"/>
      <c r="Q1232" s="12"/>
      <c r="S1232" s="16"/>
      <c r="T1232" s="16"/>
    </row>
    <row r="1233" spans="15:20" ht="16" x14ac:dyDescent="0.2">
      <c r="O1233" s="10"/>
      <c r="P1233" s="10"/>
      <c r="Q1233" s="12"/>
      <c r="S1233" s="16"/>
      <c r="T1233" s="16"/>
    </row>
    <row r="1234" spans="15:20" ht="16" x14ac:dyDescent="0.2">
      <c r="O1234" s="10"/>
      <c r="P1234" s="10"/>
      <c r="Q1234" s="12"/>
      <c r="S1234" s="16"/>
      <c r="T1234" s="16"/>
    </row>
    <row r="1235" spans="15:20" ht="16" x14ac:dyDescent="0.2">
      <c r="O1235" s="10"/>
      <c r="P1235" s="10"/>
      <c r="Q1235" s="12"/>
      <c r="S1235" s="16"/>
      <c r="T1235" s="16"/>
    </row>
    <row r="1236" spans="15:20" ht="16" x14ac:dyDescent="0.2">
      <c r="O1236" s="10"/>
      <c r="P1236" s="10"/>
      <c r="Q1236" s="12"/>
      <c r="S1236" s="16"/>
      <c r="T1236" s="16"/>
    </row>
    <row r="1237" spans="15:20" ht="16" x14ac:dyDescent="0.2">
      <c r="O1237" s="10"/>
      <c r="P1237" s="10"/>
      <c r="Q1237" s="12"/>
      <c r="S1237" s="16"/>
      <c r="T1237" s="16"/>
    </row>
    <row r="1238" spans="15:20" ht="16" x14ac:dyDescent="0.2">
      <c r="O1238" s="10"/>
      <c r="P1238" s="10"/>
      <c r="Q1238" s="12"/>
      <c r="S1238" s="16"/>
      <c r="T1238" s="16"/>
    </row>
    <row r="1239" spans="15:20" ht="16" x14ac:dyDescent="0.2">
      <c r="O1239" s="10"/>
      <c r="P1239" s="10"/>
      <c r="Q1239" s="12"/>
      <c r="S1239" s="16"/>
      <c r="T1239" s="16"/>
    </row>
    <row r="1240" spans="15:20" ht="16" x14ac:dyDescent="0.2">
      <c r="O1240" s="10"/>
      <c r="P1240" s="10"/>
      <c r="Q1240" s="12"/>
      <c r="S1240" s="16"/>
      <c r="T1240" s="16"/>
    </row>
    <row r="1241" spans="15:20" ht="16" x14ac:dyDescent="0.2">
      <c r="O1241" s="10"/>
      <c r="P1241" s="10"/>
      <c r="Q1241" s="12"/>
      <c r="S1241" s="16"/>
      <c r="T1241" s="16"/>
    </row>
    <row r="1242" spans="15:20" ht="16" x14ac:dyDescent="0.2">
      <c r="O1242" s="10"/>
      <c r="P1242" s="10"/>
      <c r="Q1242" s="12"/>
      <c r="S1242" s="16"/>
      <c r="T1242" s="16"/>
    </row>
    <row r="1243" spans="15:20" ht="16" x14ac:dyDescent="0.2">
      <c r="O1243" s="10"/>
      <c r="P1243" s="10"/>
      <c r="Q1243" s="12"/>
      <c r="S1243" s="16"/>
      <c r="T1243" s="16"/>
    </row>
    <row r="1244" spans="15:20" ht="16" x14ac:dyDescent="0.2">
      <c r="O1244" s="10"/>
      <c r="P1244" s="10"/>
      <c r="Q1244" s="12"/>
      <c r="S1244" s="16"/>
      <c r="T1244" s="16"/>
    </row>
    <row r="1245" spans="15:20" ht="16" x14ac:dyDescent="0.2">
      <c r="O1245" s="10"/>
      <c r="P1245" s="10"/>
      <c r="Q1245" s="12"/>
      <c r="S1245" s="16"/>
      <c r="T1245" s="16"/>
    </row>
    <row r="1246" spans="15:20" ht="16" x14ac:dyDescent="0.2">
      <c r="O1246" s="10"/>
      <c r="P1246" s="10"/>
      <c r="Q1246" s="12"/>
      <c r="S1246" s="16"/>
      <c r="T1246" s="16"/>
    </row>
    <row r="1247" spans="15:20" ht="16" x14ac:dyDescent="0.2">
      <c r="O1247" s="10"/>
      <c r="P1247" s="10"/>
      <c r="Q1247" s="12"/>
      <c r="S1247" s="16"/>
      <c r="T1247" s="16"/>
    </row>
    <row r="1248" spans="15:20" ht="16" x14ac:dyDescent="0.2">
      <c r="O1248" s="10"/>
      <c r="P1248" s="10"/>
      <c r="Q1248" s="12"/>
      <c r="S1248" s="16"/>
      <c r="T1248" s="16"/>
    </row>
    <row r="1249" spans="15:20" ht="16" x14ac:dyDescent="0.2">
      <c r="O1249" s="10"/>
      <c r="P1249" s="10"/>
      <c r="Q1249" s="12"/>
      <c r="S1249" s="16"/>
      <c r="T1249" s="16"/>
    </row>
    <row r="1250" spans="15:20" ht="16" x14ac:dyDescent="0.2">
      <c r="O1250" s="10"/>
      <c r="P1250" s="10"/>
      <c r="Q1250" s="12"/>
      <c r="S1250" s="16"/>
      <c r="T1250" s="16"/>
    </row>
    <row r="1251" spans="15:20" ht="16" x14ac:dyDescent="0.2">
      <c r="O1251" s="10"/>
      <c r="P1251" s="10"/>
      <c r="Q1251" s="12"/>
      <c r="S1251" s="16"/>
      <c r="T1251" s="16"/>
    </row>
    <row r="1252" spans="15:20" ht="16" x14ac:dyDescent="0.2">
      <c r="O1252" s="10"/>
      <c r="P1252" s="10"/>
      <c r="Q1252" s="12"/>
      <c r="S1252" s="16"/>
      <c r="T1252" s="16"/>
    </row>
    <row r="1253" spans="15:20" ht="16" x14ac:dyDescent="0.2">
      <c r="O1253" s="10"/>
      <c r="P1253" s="10"/>
      <c r="Q1253" s="12"/>
      <c r="S1253" s="16"/>
      <c r="T1253" s="16"/>
    </row>
    <row r="1254" spans="15:20" ht="16" x14ac:dyDescent="0.2">
      <c r="O1254" s="10"/>
      <c r="P1254" s="10"/>
      <c r="Q1254" s="12"/>
      <c r="S1254" s="16"/>
      <c r="T1254" s="16"/>
    </row>
    <row r="1255" spans="15:20" ht="16" x14ac:dyDescent="0.2">
      <c r="O1255" s="10"/>
      <c r="P1255" s="10"/>
      <c r="Q1255" s="12"/>
      <c r="S1255" s="16"/>
      <c r="T1255" s="16"/>
    </row>
    <row r="1256" spans="15:20" ht="16" x14ac:dyDescent="0.2">
      <c r="O1256" s="10"/>
      <c r="P1256" s="10"/>
      <c r="Q1256" s="12"/>
      <c r="S1256" s="16"/>
      <c r="T1256" s="16"/>
    </row>
    <row r="1257" spans="15:20" ht="16" x14ac:dyDescent="0.2">
      <c r="O1257" s="10"/>
      <c r="P1257" s="10"/>
      <c r="Q1257" s="12"/>
      <c r="S1257" s="16"/>
      <c r="T1257" s="16"/>
    </row>
    <row r="1258" spans="15:20" ht="16" x14ac:dyDescent="0.2">
      <c r="O1258" s="10"/>
      <c r="P1258" s="10"/>
      <c r="Q1258" s="12"/>
      <c r="S1258" s="16"/>
      <c r="T1258" s="16"/>
    </row>
    <row r="1259" spans="15:20" ht="16" x14ac:dyDescent="0.2">
      <c r="O1259" s="10"/>
      <c r="P1259" s="10"/>
      <c r="Q1259" s="12"/>
      <c r="S1259" s="16"/>
      <c r="T1259" s="16"/>
    </row>
    <row r="1260" spans="15:20" ht="16" x14ac:dyDescent="0.2">
      <c r="O1260" s="10"/>
      <c r="P1260" s="10"/>
      <c r="Q1260" s="12"/>
      <c r="S1260" s="16"/>
      <c r="T1260" s="16"/>
    </row>
    <row r="1261" spans="15:20" ht="16" x14ac:dyDescent="0.2">
      <c r="O1261" s="10"/>
      <c r="P1261" s="10"/>
      <c r="Q1261" s="12"/>
      <c r="S1261" s="16"/>
      <c r="T1261" s="16"/>
    </row>
    <row r="1262" spans="15:20" ht="16" x14ac:dyDescent="0.2">
      <c r="O1262" s="10"/>
      <c r="P1262" s="10"/>
      <c r="Q1262" s="12"/>
      <c r="S1262" s="16"/>
      <c r="T1262" s="16"/>
    </row>
    <row r="1263" spans="15:20" ht="16" x14ac:dyDescent="0.2">
      <c r="O1263" s="10"/>
      <c r="P1263" s="10"/>
      <c r="Q1263" s="12"/>
      <c r="S1263" s="16"/>
      <c r="T1263" s="16"/>
    </row>
    <row r="1264" spans="15:20" ht="16" x14ac:dyDescent="0.2">
      <c r="O1264" s="10"/>
      <c r="P1264" s="10"/>
      <c r="Q1264" s="12"/>
      <c r="S1264" s="16"/>
      <c r="T1264" s="16"/>
    </row>
    <row r="1265" spans="15:20" ht="16" x14ac:dyDescent="0.2">
      <c r="O1265" s="10"/>
      <c r="P1265" s="10"/>
      <c r="Q1265" s="12"/>
      <c r="S1265" s="16"/>
      <c r="T1265" s="16"/>
    </row>
    <row r="1266" spans="15:20" ht="16" x14ac:dyDescent="0.2">
      <c r="O1266" s="10"/>
      <c r="P1266" s="10"/>
      <c r="Q1266" s="12"/>
      <c r="S1266" s="16"/>
      <c r="T1266" s="16"/>
    </row>
    <row r="1267" spans="15:20" ht="16" x14ac:dyDescent="0.2">
      <c r="O1267" s="10"/>
      <c r="P1267" s="10"/>
      <c r="Q1267" s="12"/>
      <c r="S1267" s="16"/>
      <c r="T1267" s="16"/>
    </row>
    <row r="1268" spans="15:20" ht="16" x14ac:dyDescent="0.2">
      <c r="O1268" s="10"/>
      <c r="P1268" s="10"/>
      <c r="Q1268" s="12"/>
      <c r="S1268" s="16"/>
      <c r="T1268" s="16"/>
    </row>
    <row r="1269" spans="15:20" ht="16" x14ac:dyDescent="0.2">
      <c r="O1269" s="10"/>
      <c r="P1269" s="10"/>
      <c r="Q1269" s="12"/>
      <c r="S1269" s="16"/>
      <c r="T1269" s="16"/>
    </row>
    <row r="1270" spans="15:20" ht="16" x14ac:dyDescent="0.2">
      <c r="O1270" s="10"/>
      <c r="P1270" s="10"/>
      <c r="Q1270" s="12"/>
      <c r="S1270" s="16"/>
      <c r="T1270" s="16"/>
    </row>
    <row r="1271" spans="15:20" ht="16" x14ac:dyDescent="0.2">
      <c r="O1271" s="10"/>
      <c r="P1271" s="10"/>
      <c r="Q1271" s="12"/>
      <c r="S1271" s="16"/>
      <c r="T1271" s="16"/>
    </row>
    <row r="1272" spans="15:20" ht="16" x14ac:dyDescent="0.2">
      <c r="O1272" s="10"/>
      <c r="P1272" s="10"/>
      <c r="Q1272" s="12"/>
      <c r="S1272" s="16"/>
      <c r="T1272" s="16"/>
    </row>
    <row r="1273" spans="15:20" ht="16" x14ac:dyDescent="0.2">
      <c r="O1273" s="10"/>
      <c r="P1273" s="10"/>
      <c r="Q1273" s="12"/>
      <c r="S1273" s="16"/>
      <c r="T1273" s="16"/>
    </row>
    <row r="1274" spans="15:20" ht="16" x14ac:dyDescent="0.2">
      <c r="O1274" s="10"/>
      <c r="P1274" s="10"/>
      <c r="Q1274" s="12"/>
      <c r="S1274" s="16"/>
      <c r="T1274" s="16"/>
    </row>
    <row r="1275" spans="15:20" ht="16" x14ac:dyDescent="0.2">
      <c r="O1275" s="10"/>
      <c r="P1275" s="10"/>
      <c r="Q1275" s="12"/>
      <c r="S1275" s="16"/>
      <c r="T1275" s="16"/>
    </row>
    <row r="1276" spans="15:20" ht="16" x14ac:dyDescent="0.2">
      <c r="O1276" s="10"/>
      <c r="P1276" s="10"/>
      <c r="Q1276" s="12"/>
      <c r="S1276" s="16"/>
      <c r="T1276" s="16"/>
    </row>
    <row r="1277" spans="15:20" ht="16" x14ac:dyDescent="0.2">
      <c r="O1277" s="10"/>
      <c r="P1277" s="10"/>
      <c r="Q1277" s="12"/>
      <c r="S1277" s="16"/>
      <c r="T1277" s="16"/>
    </row>
    <row r="1278" spans="15:20" ht="16" x14ac:dyDescent="0.2">
      <c r="O1278" s="10"/>
      <c r="P1278" s="10"/>
      <c r="Q1278" s="12"/>
      <c r="S1278" s="16"/>
      <c r="T1278" s="16"/>
    </row>
    <row r="1279" spans="15:20" ht="16" x14ac:dyDescent="0.2">
      <c r="O1279" s="10"/>
      <c r="P1279" s="10"/>
      <c r="Q1279" s="12"/>
      <c r="S1279" s="16"/>
      <c r="T1279" s="16"/>
    </row>
    <row r="1280" spans="15:20" ht="16" x14ac:dyDescent="0.2">
      <c r="O1280" s="10"/>
      <c r="P1280" s="10"/>
      <c r="Q1280" s="12"/>
      <c r="S1280" s="16"/>
      <c r="T1280" s="16"/>
    </row>
    <row r="1281" spans="15:20" ht="16" x14ac:dyDescent="0.2">
      <c r="O1281" s="10"/>
      <c r="P1281" s="10"/>
      <c r="Q1281" s="12"/>
      <c r="S1281" s="16"/>
      <c r="T1281" s="16"/>
    </row>
    <row r="1282" spans="15:20" ht="16" x14ac:dyDescent="0.2">
      <c r="O1282" s="10"/>
      <c r="P1282" s="10"/>
      <c r="Q1282" s="12"/>
      <c r="S1282" s="16"/>
      <c r="T1282" s="16"/>
    </row>
    <row r="1283" spans="15:20" ht="16" x14ac:dyDescent="0.2">
      <c r="O1283" s="10"/>
      <c r="P1283" s="10"/>
      <c r="Q1283" s="12"/>
      <c r="S1283" s="16"/>
      <c r="T1283" s="16"/>
    </row>
    <row r="1284" spans="15:20" ht="16" x14ac:dyDescent="0.2">
      <c r="O1284" s="10"/>
      <c r="P1284" s="10"/>
      <c r="Q1284" s="12"/>
      <c r="S1284" s="16"/>
      <c r="T1284" s="16"/>
    </row>
    <row r="1285" spans="15:20" ht="16" x14ac:dyDescent="0.2">
      <c r="O1285" s="10"/>
      <c r="P1285" s="10"/>
      <c r="Q1285" s="12"/>
      <c r="S1285" s="16"/>
      <c r="T1285" s="16"/>
    </row>
    <row r="1286" spans="15:20" ht="16" x14ac:dyDescent="0.2">
      <c r="O1286" s="10"/>
      <c r="P1286" s="10"/>
      <c r="Q1286" s="12"/>
      <c r="S1286" s="16"/>
      <c r="T1286" s="16"/>
    </row>
    <row r="1287" spans="15:20" ht="16" x14ac:dyDescent="0.2">
      <c r="O1287" s="10"/>
      <c r="P1287" s="10"/>
      <c r="Q1287" s="12"/>
      <c r="S1287" s="16"/>
      <c r="T1287" s="16"/>
    </row>
    <row r="1288" spans="15:20" ht="16" x14ac:dyDescent="0.2">
      <c r="O1288" s="10"/>
      <c r="P1288" s="10"/>
      <c r="Q1288" s="12"/>
      <c r="S1288" s="16"/>
      <c r="T1288" s="16"/>
    </row>
    <row r="1289" spans="15:20" ht="16" x14ac:dyDescent="0.2">
      <c r="O1289" s="10"/>
      <c r="P1289" s="10"/>
      <c r="Q1289" s="12"/>
      <c r="S1289" s="16"/>
      <c r="T1289" s="16"/>
    </row>
    <row r="1290" spans="15:20" ht="16" x14ac:dyDescent="0.2">
      <c r="O1290" s="10"/>
      <c r="P1290" s="10"/>
      <c r="Q1290" s="12"/>
      <c r="S1290" s="16"/>
      <c r="T1290" s="16"/>
    </row>
    <row r="1291" spans="15:20" ht="16" x14ac:dyDescent="0.2">
      <c r="O1291" s="10"/>
      <c r="P1291" s="10"/>
      <c r="Q1291" s="12"/>
      <c r="S1291" s="16"/>
      <c r="T1291" s="16"/>
    </row>
    <row r="1292" spans="15:20" ht="16" x14ac:dyDescent="0.2">
      <c r="O1292" s="10"/>
      <c r="P1292" s="10"/>
      <c r="Q1292" s="12"/>
      <c r="S1292" s="16"/>
      <c r="T1292" s="16"/>
    </row>
    <row r="1293" spans="15:20" ht="16" x14ac:dyDescent="0.2">
      <c r="O1293" s="10"/>
      <c r="P1293" s="10"/>
      <c r="Q1293" s="12"/>
      <c r="S1293" s="16"/>
      <c r="T1293" s="16"/>
    </row>
    <row r="1294" spans="15:20" ht="16" x14ac:dyDescent="0.2">
      <c r="O1294" s="10"/>
      <c r="P1294" s="10"/>
      <c r="Q1294" s="12"/>
      <c r="S1294" s="16"/>
      <c r="T1294" s="16"/>
    </row>
    <row r="1295" spans="15:20" ht="16" x14ac:dyDescent="0.2">
      <c r="O1295" s="10"/>
      <c r="P1295" s="10"/>
      <c r="Q1295" s="12"/>
      <c r="S1295" s="16"/>
      <c r="T1295" s="16"/>
    </row>
    <row r="1296" spans="15:20" ht="16" x14ac:dyDescent="0.2">
      <c r="O1296" s="10"/>
      <c r="P1296" s="10"/>
      <c r="Q1296" s="12"/>
      <c r="S1296" s="16"/>
      <c r="T1296" s="16"/>
    </row>
    <row r="1297" spans="15:20" ht="16" x14ac:dyDescent="0.2">
      <c r="O1297" s="10"/>
      <c r="P1297" s="10"/>
      <c r="Q1297" s="12"/>
      <c r="S1297" s="16"/>
      <c r="T1297" s="16"/>
    </row>
    <row r="1298" spans="15:20" ht="16" x14ac:dyDescent="0.2">
      <c r="O1298" s="10"/>
      <c r="P1298" s="10"/>
      <c r="Q1298" s="12"/>
      <c r="S1298" s="16"/>
      <c r="T1298" s="16"/>
    </row>
    <row r="1299" spans="15:20" ht="16" x14ac:dyDescent="0.2">
      <c r="O1299" s="10"/>
      <c r="P1299" s="10"/>
      <c r="Q1299" s="12"/>
      <c r="S1299" s="16"/>
      <c r="T1299" s="16"/>
    </row>
    <row r="1300" spans="15:20" ht="16" x14ac:dyDescent="0.2">
      <c r="O1300" s="10"/>
      <c r="P1300" s="10"/>
      <c r="Q1300" s="12"/>
      <c r="S1300" s="16"/>
      <c r="T1300" s="16"/>
    </row>
    <row r="1301" spans="15:20" ht="16" x14ac:dyDescent="0.2">
      <c r="O1301" s="10"/>
      <c r="P1301" s="10"/>
      <c r="Q1301" s="12"/>
      <c r="S1301" s="16"/>
      <c r="T1301" s="16"/>
    </row>
    <row r="1302" spans="15:20" ht="16" x14ac:dyDescent="0.2">
      <c r="O1302" s="10"/>
      <c r="P1302" s="10"/>
      <c r="Q1302" s="12"/>
      <c r="S1302" s="16"/>
      <c r="T1302" s="16"/>
    </row>
    <row r="1303" spans="15:20" ht="16" x14ac:dyDescent="0.2">
      <c r="O1303" s="10"/>
      <c r="P1303" s="10"/>
      <c r="Q1303" s="12"/>
      <c r="S1303" s="16"/>
      <c r="T1303" s="16"/>
    </row>
    <row r="1304" spans="15:20" ht="16" x14ac:dyDescent="0.2">
      <c r="O1304" s="10"/>
      <c r="P1304" s="10"/>
      <c r="Q1304" s="12"/>
      <c r="S1304" s="16"/>
      <c r="T1304" s="16"/>
    </row>
    <row r="1305" spans="15:20" ht="16" x14ac:dyDescent="0.2">
      <c r="O1305" s="10"/>
      <c r="P1305" s="10"/>
      <c r="Q1305" s="12"/>
      <c r="S1305" s="16"/>
      <c r="T1305" s="16"/>
    </row>
    <row r="1306" spans="15:20" ht="16" x14ac:dyDescent="0.2">
      <c r="O1306" s="10"/>
      <c r="P1306" s="10"/>
      <c r="Q1306" s="12"/>
      <c r="S1306" s="16"/>
      <c r="T1306" s="16"/>
    </row>
    <row r="1307" spans="15:20" ht="16" x14ac:dyDescent="0.2">
      <c r="O1307" s="10"/>
      <c r="P1307" s="10"/>
      <c r="Q1307" s="12"/>
      <c r="S1307" s="16"/>
      <c r="T1307" s="16"/>
    </row>
    <row r="1308" spans="15:20" ht="16" x14ac:dyDescent="0.2">
      <c r="O1308" s="10"/>
      <c r="P1308" s="10"/>
      <c r="Q1308" s="12"/>
      <c r="S1308" s="16"/>
      <c r="T1308" s="16"/>
    </row>
    <row r="1309" spans="15:20" ht="16" x14ac:dyDescent="0.2">
      <c r="O1309" s="10"/>
      <c r="P1309" s="10"/>
      <c r="Q1309" s="12"/>
      <c r="S1309" s="16"/>
      <c r="T1309" s="16"/>
    </row>
    <row r="1310" spans="15:20" ht="16" x14ac:dyDescent="0.2">
      <c r="O1310" s="10"/>
      <c r="P1310" s="10"/>
      <c r="Q1310" s="12"/>
      <c r="S1310" s="16"/>
      <c r="T1310" s="16"/>
    </row>
    <row r="1311" spans="15:20" ht="16" x14ac:dyDescent="0.2">
      <c r="O1311" s="10"/>
      <c r="P1311" s="10"/>
      <c r="Q1311" s="12"/>
      <c r="S1311" s="16"/>
      <c r="T1311" s="16"/>
    </row>
    <row r="1312" spans="15:20" ht="16" x14ac:dyDescent="0.2">
      <c r="O1312" s="10"/>
      <c r="P1312" s="10"/>
      <c r="Q1312" s="12"/>
      <c r="S1312" s="16"/>
      <c r="T1312" s="16"/>
    </row>
    <row r="1313" spans="15:20" ht="16" x14ac:dyDescent="0.2">
      <c r="O1313" s="10"/>
      <c r="P1313" s="10"/>
      <c r="Q1313" s="12"/>
      <c r="S1313" s="16"/>
      <c r="T1313" s="16"/>
    </row>
    <row r="1314" spans="15:20" ht="16" x14ac:dyDescent="0.2">
      <c r="O1314" s="10"/>
      <c r="P1314" s="10"/>
      <c r="Q1314" s="12"/>
      <c r="S1314" s="16"/>
      <c r="T1314" s="16"/>
    </row>
    <row r="1315" spans="15:20" ht="16" x14ac:dyDescent="0.2">
      <c r="O1315" s="10"/>
      <c r="P1315" s="10"/>
      <c r="Q1315" s="12"/>
      <c r="S1315" s="16"/>
      <c r="T1315" s="16"/>
    </row>
    <row r="1316" spans="15:20" ht="16" x14ac:dyDescent="0.2">
      <c r="O1316" s="10"/>
      <c r="P1316" s="10"/>
      <c r="Q1316" s="12"/>
      <c r="S1316" s="16"/>
      <c r="T1316" s="16"/>
    </row>
    <row r="1317" spans="15:20" ht="16" x14ac:dyDescent="0.2">
      <c r="O1317" s="10"/>
      <c r="P1317" s="10"/>
      <c r="Q1317" s="12"/>
      <c r="S1317" s="16"/>
      <c r="T1317" s="16"/>
    </row>
    <row r="1318" spans="15:20" ht="16" x14ac:dyDescent="0.2">
      <c r="O1318" s="10"/>
      <c r="P1318" s="10"/>
      <c r="Q1318" s="12"/>
      <c r="S1318" s="16"/>
      <c r="T1318" s="16"/>
    </row>
    <row r="1319" spans="15:20" ht="16" x14ac:dyDescent="0.2">
      <c r="O1319" s="10"/>
      <c r="P1319" s="10"/>
      <c r="Q1319" s="12"/>
      <c r="S1319" s="16"/>
      <c r="T1319" s="16"/>
    </row>
    <row r="1320" spans="15:20" ht="16" x14ac:dyDescent="0.2">
      <c r="O1320" s="10"/>
      <c r="P1320" s="10"/>
      <c r="Q1320" s="12"/>
      <c r="S1320" s="16"/>
      <c r="T1320" s="16"/>
    </row>
    <row r="1321" spans="15:20" ht="16" x14ac:dyDescent="0.2">
      <c r="O1321" s="10"/>
      <c r="P1321" s="10"/>
      <c r="Q1321" s="12"/>
      <c r="S1321" s="16"/>
      <c r="T1321" s="16"/>
    </row>
    <row r="1322" spans="15:20" ht="16" x14ac:dyDescent="0.2">
      <c r="O1322" s="10"/>
      <c r="P1322" s="10"/>
      <c r="Q1322" s="12"/>
      <c r="S1322" s="16"/>
      <c r="T1322" s="16"/>
    </row>
    <row r="1323" spans="15:20" ht="16" x14ac:dyDescent="0.2">
      <c r="O1323" s="10"/>
      <c r="P1323" s="10"/>
      <c r="Q1323" s="12"/>
      <c r="S1323" s="16"/>
      <c r="T1323" s="16"/>
    </row>
    <row r="1324" spans="15:20" ht="16" x14ac:dyDescent="0.2">
      <c r="O1324" s="10"/>
      <c r="P1324" s="10"/>
      <c r="Q1324" s="12"/>
      <c r="S1324" s="16"/>
      <c r="T1324" s="16"/>
    </row>
    <row r="1325" spans="15:20" ht="16" x14ac:dyDescent="0.2">
      <c r="O1325" s="10"/>
      <c r="P1325" s="10"/>
      <c r="Q1325" s="12"/>
      <c r="S1325" s="16"/>
      <c r="T1325" s="16"/>
    </row>
    <row r="1326" spans="15:20" ht="16" x14ac:dyDescent="0.2">
      <c r="O1326" s="10"/>
      <c r="P1326" s="10"/>
      <c r="Q1326" s="12"/>
      <c r="S1326" s="16"/>
      <c r="T1326" s="16"/>
    </row>
    <row r="1327" spans="15:20" ht="16" x14ac:dyDescent="0.2">
      <c r="O1327" s="10"/>
      <c r="P1327" s="10"/>
      <c r="Q1327" s="12"/>
      <c r="S1327" s="16"/>
      <c r="T1327" s="16"/>
    </row>
    <row r="1328" spans="15:20" ht="16" x14ac:dyDescent="0.2">
      <c r="O1328" s="10"/>
      <c r="P1328" s="10"/>
      <c r="Q1328" s="12"/>
      <c r="S1328" s="16"/>
      <c r="T1328" s="16"/>
    </row>
    <row r="1329" spans="15:20" ht="16" x14ac:dyDescent="0.2">
      <c r="O1329" s="10"/>
      <c r="P1329" s="10"/>
      <c r="Q1329" s="12"/>
      <c r="S1329" s="16"/>
      <c r="T1329" s="16"/>
    </row>
    <row r="1330" spans="15:20" ht="16" x14ac:dyDescent="0.2">
      <c r="O1330" s="10"/>
      <c r="P1330" s="10"/>
      <c r="Q1330" s="12"/>
      <c r="S1330" s="16"/>
      <c r="T1330" s="16"/>
    </row>
    <row r="1331" spans="15:20" ht="16" x14ac:dyDescent="0.2">
      <c r="O1331" s="10"/>
      <c r="P1331" s="10"/>
      <c r="Q1331" s="12"/>
      <c r="S1331" s="16"/>
      <c r="T1331" s="16"/>
    </row>
    <row r="1332" spans="15:20" ht="16" x14ac:dyDescent="0.2">
      <c r="O1332" s="10"/>
      <c r="P1332" s="10"/>
      <c r="Q1332" s="12"/>
      <c r="S1332" s="16"/>
      <c r="T1332" s="16"/>
    </row>
    <row r="1333" spans="15:20" ht="16" x14ac:dyDescent="0.2">
      <c r="O1333" s="10"/>
      <c r="P1333" s="10"/>
      <c r="Q1333" s="12"/>
      <c r="S1333" s="16"/>
      <c r="T1333" s="16"/>
    </row>
    <row r="1334" spans="15:20" ht="16" x14ac:dyDescent="0.2">
      <c r="O1334" s="10"/>
      <c r="P1334" s="10"/>
      <c r="Q1334" s="12"/>
      <c r="S1334" s="16"/>
      <c r="T1334" s="16"/>
    </row>
    <row r="1335" spans="15:20" ht="16" x14ac:dyDescent="0.2">
      <c r="O1335" s="10"/>
      <c r="P1335" s="10"/>
      <c r="Q1335" s="12"/>
      <c r="S1335" s="16"/>
      <c r="T1335" s="16"/>
    </row>
    <row r="1336" spans="15:20" ht="16" x14ac:dyDescent="0.2">
      <c r="O1336" s="10"/>
      <c r="P1336" s="10"/>
      <c r="Q1336" s="12"/>
      <c r="S1336" s="16"/>
      <c r="T1336" s="16"/>
    </row>
    <row r="1337" spans="15:20" ht="16" x14ac:dyDescent="0.2">
      <c r="O1337" s="10"/>
      <c r="P1337" s="10"/>
      <c r="Q1337" s="12"/>
      <c r="S1337" s="16"/>
      <c r="T1337" s="16"/>
    </row>
    <row r="1338" spans="15:20" ht="16" x14ac:dyDescent="0.2">
      <c r="O1338" s="10"/>
      <c r="P1338" s="10"/>
      <c r="Q1338" s="12"/>
      <c r="S1338" s="16"/>
      <c r="T1338" s="16"/>
    </row>
    <row r="1339" spans="15:20" ht="16" x14ac:dyDescent="0.2">
      <c r="O1339" s="10"/>
      <c r="P1339" s="10"/>
      <c r="Q1339" s="12"/>
      <c r="S1339" s="16"/>
      <c r="T1339" s="16"/>
    </row>
    <row r="1340" spans="15:20" ht="16" x14ac:dyDescent="0.2">
      <c r="O1340" s="10"/>
      <c r="P1340" s="10"/>
      <c r="Q1340" s="12"/>
      <c r="S1340" s="16"/>
      <c r="T1340" s="16"/>
    </row>
    <row r="1341" spans="15:20" ht="16" x14ac:dyDescent="0.2">
      <c r="O1341" s="10"/>
      <c r="P1341" s="10"/>
      <c r="Q1341" s="12"/>
      <c r="S1341" s="16"/>
      <c r="T1341" s="16"/>
    </row>
    <row r="1342" spans="15:20" ht="16" x14ac:dyDescent="0.2">
      <c r="O1342" s="10"/>
      <c r="P1342" s="10"/>
      <c r="Q1342" s="12"/>
      <c r="S1342" s="16"/>
      <c r="T1342" s="16"/>
    </row>
    <row r="1343" spans="15:20" ht="16" x14ac:dyDescent="0.2">
      <c r="O1343" s="10"/>
      <c r="P1343" s="10"/>
      <c r="Q1343" s="12"/>
      <c r="S1343" s="16"/>
      <c r="T1343" s="16"/>
    </row>
    <row r="1344" spans="15:20" ht="16" x14ac:dyDescent="0.2">
      <c r="O1344" s="10"/>
      <c r="P1344" s="10"/>
      <c r="Q1344" s="12"/>
      <c r="S1344" s="16"/>
      <c r="T1344" s="16"/>
    </row>
    <row r="1345" spans="15:20" ht="16" x14ac:dyDescent="0.2">
      <c r="O1345" s="10"/>
      <c r="P1345" s="10"/>
      <c r="Q1345" s="12"/>
      <c r="S1345" s="16"/>
      <c r="T1345" s="16"/>
    </row>
    <row r="1346" spans="15:20" ht="16" x14ac:dyDescent="0.2">
      <c r="O1346" s="10"/>
      <c r="P1346" s="10"/>
      <c r="Q1346" s="12"/>
      <c r="S1346" s="16"/>
      <c r="T1346" s="16"/>
    </row>
    <row r="1347" spans="15:20" ht="16" x14ac:dyDescent="0.2">
      <c r="O1347" s="10"/>
      <c r="P1347" s="10"/>
      <c r="Q1347" s="12"/>
      <c r="S1347" s="16"/>
      <c r="T1347" s="16"/>
    </row>
    <row r="1348" spans="15:20" ht="16" x14ac:dyDescent="0.2">
      <c r="O1348" s="10"/>
      <c r="P1348" s="10"/>
      <c r="Q1348" s="12"/>
      <c r="S1348" s="16"/>
      <c r="T1348" s="16"/>
    </row>
    <row r="1349" spans="15:20" ht="16" x14ac:dyDescent="0.2">
      <c r="O1349" s="10"/>
      <c r="P1349" s="10"/>
      <c r="Q1349" s="12"/>
      <c r="S1349" s="16"/>
      <c r="T1349" s="16"/>
    </row>
    <row r="1350" spans="15:20" ht="16" x14ac:dyDescent="0.2">
      <c r="O1350" s="10"/>
      <c r="P1350" s="10"/>
      <c r="Q1350" s="12"/>
      <c r="S1350" s="16"/>
      <c r="T1350" s="16"/>
    </row>
    <row r="1351" spans="15:20" ht="16" x14ac:dyDescent="0.2">
      <c r="O1351" s="10"/>
      <c r="P1351" s="10"/>
      <c r="Q1351" s="12"/>
      <c r="S1351" s="16"/>
      <c r="T1351" s="16"/>
    </row>
    <row r="1352" spans="15:20" ht="16" x14ac:dyDescent="0.2">
      <c r="O1352" s="10"/>
      <c r="P1352" s="10"/>
      <c r="Q1352" s="12"/>
      <c r="S1352" s="16"/>
      <c r="T1352" s="16"/>
    </row>
    <row r="1353" spans="15:20" ht="16" x14ac:dyDescent="0.2">
      <c r="O1353" s="10"/>
      <c r="P1353" s="10"/>
      <c r="Q1353" s="12"/>
      <c r="S1353" s="16"/>
      <c r="T1353" s="16"/>
    </row>
    <row r="1354" spans="15:20" ht="16" x14ac:dyDescent="0.2">
      <c r="O1354" s="10"/>
      <c r="P1354" s="10"/>
      <c r="Q1354" s="12"/>
      <c r="S1354" s="16"/>
      <c r="T1354" s="16"/>
    </row>
    <row r="1355" spans="15:20" ht="16" x14ac:dyDescent="0.2">
      <c r="O1355" s="10"/>
      <c r="P1355" s="10"/>
      <c r="Q1355" s="12"/>
      <c r="S1355" s="16"/>
      <c r="T1355" s="16"/>
    </row>
    <row r="1356" spans="15:20" ht="16" x14ac:dyDescent="0.2">
      <c r="O1356" s="10"/>
      <c r="P1356" s="10"/>
      <c r="Q1356" s="12"/>
      <c r="S1356" s="16"/>
      <c r="T1356" s="16"/>
    </row>
    <row r="1357" spans="15:20" ht="16" x14ac:dyDescent="0.2">
      <c r="O1357" s="10"/>
      <c r="P1357" s="10"/>
      <c r="Q1357" s="12"/>
      <c r="S1357" s="16"/>
      <c r="T1357" s="16"/>
    </row>
    <row r="1358" spans="15:20" ht="16" x14ac:dyDescent="0.2">
      <c r="O1358" s="10"/>
      <c r="P1358" s="10"/>
      <c r="Q1358" s="12"/>
      <c r="S1358" s="16"/>
      <c r="T1358" s="16"/>
    </row>
    <row r="1359" spans="15:20" ht="16" x14ac:dyDescent="0.2">
      <c r="O1359" s="10"/>
      <c r="P1359" s="10"/>
      <c r="Q1359" s="12"/>
      <c r="S1359" s="16"/>
      <c r="T1359" s="16"/>
    </row>
    <row r="1360" spans="15:20" ht="16" x14ac:dyDescent="0.2">
      <c r="O1360" s="10"/>
      <c r="P1360" s="10"/>
      <c r="Q1360" s="12"/>
      <c r="S1360" s="16"/>
      <c r="T1360" s="16"/>
    </row>
    <row r="1361" spans="15:20" ht="16" x14ac:dyDescent="0.2">
      <c r="O1361" s="10"/>
      <c r="P1361" s="10"/>
      <c r="Q1361" s="12"/>
      <c r="S1361" s="16"/>
      <c r="T1361" s="16"/>
    </row>
    <row r="1362" spans="15:20" ht="16" x14ac:dyDescent="0.2">
      <c r="O1362" s="10"/>
      <c r="P1362" s="10"/>
      <c r="Q1362" s="12"/>
      <c r="S1362" s="16"/>
      <c r="T1362" s="16"/>
    </row>
    <row r="1363" spans="15:20" ht="16" x14ac:dyDescent="0.2">
      <c r="O1363" s="10"/>
      <c r="P1363" s="10"/>
      <c r="Q1363" s="12"/>
      <c r="S1363" s="16"/>
      <c r="T1363" s="16"/>
    </row>
    <row r="1364" spans="15:20" ht="16" x14ac:dyDescent="0.2">
      <c r="O1364" s="10"/>
      <c r="P1364" s="10"/>
      <c r="Q1364" s="12"/>
      <c r="S1364" s="16"/>
      <c r="T1364" s="16"/>
    </row>
    <row r="1365" spans="15:20" ht="16" x14ac:dyDescent="0.2">
      <c r="O1365" s="10"/>
      <c r="P1365" s="10"/>
      <c r="Q1365" s="12"/>
      <c r="S1365" s="16"/>
      <c r="T1365" s="16"/>
    </row>
    <row r="1366" spans="15:20" ht="16" x14ac:dyDescent="0.2">
      <c r="O1366" s="10"/>
      <c r="P1366" s="10"/>
      <c r="Q1366" s="12"/>
      <c r="S1366" s="16"/>
      <c r="T1366" s="16"/>
    </row>
    <row r="1367" spans="15:20" ht="16" x14ac:dyDescent="0.2">
      <c r="O1367" s="10"/>
      <c r="P1367" s="10"/>
      <c r="Q1367" s="12"/>
      <c r="S1367" s="16"/>
      <c r="T1367" s="16"/>
    </row>
    <row r="1368" spans="15:20" ht="16" x14ac:dyDescent="0.2">
      <c r="O1368" s="10"/>
      <c r="P1368" s="10"/>
      <c r="Q1368" s="12"/>
      <c r="S1368" s="16"/>
      <c r="T1368" s="16"/>
    </row>
    <row r="1369" spans="15:20" ht="16" x14ac:dyDescent="0.2">
      <c r="O1369" s="10"/>
      <c r="P1369" s="10"/>
      <c r="Q1369" s="12"/>
      <c r="S1369" s="16"/>
      <c r="T1369" s="16"/>
    </row>
    <row r="1370" spans="15:20" ht="16" x14ac:dyDescent="0.2">
      <c r="O1370" s="10"/>
      <c r="P1370" s="10"/>
      <c r="Q1370" s="12"/>
      <c r="S1370" s="16"/>
      <c r="T1370" s="16"/>
    </row>
    <row r="1371" spans="15:20" ht="16" x14ac:dyDescent="0.2">
      <c r="O1371" s="10"/>
      <c r="P1371" s="10"/>
      <c r="Q1371" s="12"/>
      <c r="S1371" s="16"/>
      <c r="T1371" s="16"/>
    </row>
    <row r="1372" spans="15:20" ht="16" x14ac:dyDescent="0.2">
      <c r="O1372" s="10"/>
      <c r="P1372" s="10"/>
      <c r="Q1372" s="12"/>
      <c r="S1372" s="16"/>
      <c r="T1372" s="16"/>
    </row>
    <row r="1373" spans="15:20" ht="16" x14ac:dyDescent="0.2">
      <c r="O1373" s="10"/>
      <c r="P1373" s="10"/>
      <c r="Q1373" s="12"/>
      <c r="S1373" s="16"/>
      <c r="T1373" s="16"/>
    </row>
    <row r="1374" spans="15:20" ht="16" x14ac:dyDescent="0.2">
      <c r="O1374" s="10"/>
      <c r="P1374" s="10"/>
      <c r="Q1374" s="12"/>
      <c r="S1374" s="16"/>
      <c r="T1374" s="16"/>
    </row>
    <row r="1375" spans="15:20" ht="16" x14ac:dyDescent="0.2">
      <c r="O1375" s="10"/>
      <c r="P1375" s="10"/>
      <c r="Q1375" s="12"/>
      <c r="S1375" s="16"/>
      <c r="T1375" s="16"/>
    </row>
    <row r="1376" spans="15:20" ht="16" x14ac:dyDescent="0.2">
      <c r="O1376" s="10"/>
      <c r="P1376" s="10"/>
      <c r="Q1376" s="12"/>
      <c r="S1376" s="16"/>
      <c r="T1376" s="16"/>
    </row>
    <row r="1377" spans="15:20" ht="16" x14ac:dyDescent="0.2">
      <c r="O1377" s="10"/>
      <c r="P1377" s="10"/>
      <c r="Q1377" s="12"/>
      <c r="S1377" s="16"/>
      <c r="T1377" s="16"/>
    </row>
    <row r="1378" spans="15:20" ht="16" x14ac:dyDescent="0.2">
      <c r="O1378" s="10"/>
      <c r="P1378" s="10"/>
      <c r="Q1378" s="12"/>
      <c r="S1378" s="16"/>
      <c r="T1378" s="16"/>
    </row>
    <row r="1379" spans="15:20" ht="16" x14ac:dyDescent="0.2">
      <c r="O1379" s="10"/>
      <c r="P1379" s="10"/>
      <c r="Q1379" s="12"/>
      <c r="S1379" s="16"/>
      <c r="T1379" s="16"/>
    </row>
    <row r="1380" spans="15:20" ht="16" x14ac:dyDescent="0.2">
      <c r="O1380" s="10"/>
      <c r="P1380" s="10"/>
      <c r="Q1380" s="12"/>
      <c r="S1380" s="16"/>
      <c r="T1380" s="16"/>
    </row>
    <row r="1381" spans="15:20" ht="16" x14ac:dyDescent="0.2">
      <c r="O1381" s="10"/>
      <c r="P1381" s="10"/>
      <c r="Q1381" s="12"/>
      <c r="S1381" s="16"/>
      <c r="T1381" s="16"/>
    </row>
    <row r="1382" spans="15:20" ht="16" x14ac:dyDescent="0.2">
      <c r="O1382" s="10"/>
      <c r="P1382" s="10"/>
      <c r="Q1382" s="12"/>
      <c r="S1382" s="16"/>
      <c r="T1382" s="16"/>
    </row>
    <row r="1383" spans="15:20" ht="16" x14ac:dyDescent="0.2">
      <c r="O1383" s="10"/>
      <c r="P1383" s="10"/>
      <c r="Q1383" s="12"/>
      <c r="S1383" s="16"/>
      <c r="T1383" s="16"/>
    </row>
    <row r="1384" spans="15:20" ht="16" x14ac:dyDescent="0.2">
      <c r="O1384" s="10"/>
      <c r="P1384" s="10"/>
      <c r="Q1384" s="12"/>
      <c r="S1384" s="16"/>
      <c r="T1384" s="16"/>
    </row>
    <row r="1385" spans="15:20" ht="16" x14ac:dyDescent="0.2">
      <c r="O1385" s="10"/>
      <c r="P1385" s="10"/>
      <c r="Q1385" s="12"/>
      <c r="S1385" s="16"/>
      <c r="T1385" s="16"/>
    </row>
    <row r="1386" spans="15:20" ht="16" x14ac:dyDescent="0.2">
      <c r="O1386" s="10"/>
      <c r="P1386" s="10"/>
      <c r="Q1386" s="12"/>
      <c r="S1386" s="16"/>
      <c r="T1386" s="16"/>
    </row>
    <row r="1387" spans="15:20" ht="16" x14ac:dyDescent="0.2">
      <c r="O1387" s="10"/>
      <c r="P1387" s="10"/>
      <c r="Q1387" s="12"/>
      <c r="S1387" s="16"/>
      <c r="T1387" s="16"/>
    </row>
    <row r="1388" spans="15:20" ht="16" x14ac:dyDescent="0.2">
      <c r="O1388" s="10"/>
      <c r="P1388" s="10"/>
      <c r="Q1388" s="12"/>
      <c r="S1388" s="16"/>
      <c r="T1388" s="16"/>
    </row>
    <row r="1389" spans="15:20" ht="16" x14ac:dyDescent="0.2">
      <c r="O1389" s="10"/>
      <c r="P1389" s="10"/>
      <c r="Q1389" s="12"/>
      <c r="S1389" s="16"/>
      <c r="T1389" s="16"/>
    </row>
    <row r="1390" spans="15:20" ht="16" x14ac:dyDescent="0.2">
      <c r="O1390" s="10"/>
      <c r="P1390" s="10"/>
      <c r="Q1390" s="12"/>
      <c r="S1390" s="16"/>
      <c r="T1390" s="16"/>
    </row>
    <row r="1391" spans="15:20" ht="16" x14ac:dyDescent="0.2">
      <c r="O1391" s="10"/>
      <c r="P1391" s="10"/>
      <c r="Q1391" s="12"/>
      <c r="S1391" s="16"/>
      <c r="T1391" s="16"/>
    </row>
    <row r="1392" spans="15:20" ht="16" x14ac:dyDescent="0.2">
      <c r="O1392" s="10"/>
      <c r="P1392" s="10"/>
      <c r="Q1392" s="12"/>
      <c r="S1392" s="16"/>
      <c r="T1392" s="16"/>
    </row>
    <row r="1393" spans="15:20" ht="16" x14ac:dyDescent="0.2">
      <c r="O1393" s="10"/>
      <c r="P1393" s="10"/>
      <c r="Q1393" s="12"/>
      <c r="S1393" s="16"/>
      <c r="T1393" s="16"/>
    </row>
    <row r="1394" spans="15:20" ht="16" x14ac:dyDescent="0.2">
      <c r="O1394" s="10"/>
      <c r="P1394" s="10"/>
      <c r="Q1394" s="12"/>
      <c r="S1394" s="16"/>
      <c r="T1394" s="16"/>
    </row>
    <row r="1395" spans="15:20" ht="16" x14ac:dyDescent="0.2">
      <c r="O1395" s="10"/>
      <c r="P1395" s="10"/>
      <c r="Q1395" s="12"/>
      <c r="S1395" s="16"/>
      <c r="T1395" s="16"/>
    </row>
    <row r="1396" spans="15:20" ht="16" x14ac:dyDescent="0.2">
      <c r="O1396" s="10"/>
      <c r="P1396" s="10"/>
      <c r="Q1396" s="12"/>
      <c r="S1396" s="16"/>
      <c r="T1396" s="16"/>
    </row>
    <row r="1397" spans="15:20" ht="16" x14ac:dyDescent="0.2">
      <c r="O1397" s="10"/>
      <c r="P1397" s="10"/>
      <c r="Q1397" s="12"/>
      <c r="S1397" s="16"/>
      <c r="T1397" s="16"/>
    </row>
    <row r="1398" spans="15:20" ht="16" x14ac:dyDescent="0.2">
      <c r="O1398" s="10"/>
      <c r="P1398" s="10"/>
      <c r="Q1398" s="12"/>
      <c r="S1398" s="16"/>
      <c r="T1398" s="16"/>
    </row>
    <row r="1399" spans="15:20" ht="16" x14ac:dyDescent="0.2">
      <c r="O1399" s="10"/>
      <c r="P1399" s="10"/>
      <c r="Q1399" s="12"/>
      <c r="S1399" s="16"/>
      <c r="T1399" s="16"/>
    </row>
    <row r="1400" spans="15:20" ht="16" x14ac:dyDescent="0.2">
      <c r="O1400" s="10"/>
      <c r="P1400" s="10"/>
      <c r="Q1400" s="12"/>
      <c r="S1400" s="16"/>
      <c r="T1400" s="16"/>
    </row>
    <row r="1401" spans="15:20" ht="16" x14ac:dyDescent="0.2">
      <c r="O1401" s="10"/>
      <c r="P1401" s="10"/>
      <c r="Q1401" s="12"/>
      <c r="S1401" s="16"/>
      <c r="T1401" s="16"/>
    </row>
    <row r="1402" spans="15:20" ht="16" x14ac:dyDescent="0.2">
      <c r="O1402" s="10"/>
      <c r="P1402" s="10"/>
      <c r="Q1402" s="12"/>
      <c r="S1402" s="16"/>
      <c r="T1402" s="16"/>
    </row>
    <row r="1403" spans="15:20" ht="16" x14ac:dyDescent="0.2">
      <c r="O1403" s="10"/>
      <c r="P1403" s="10"/>
      <c r="Q1403" s="12"/>
      <c r="S1403" s="16"/>
      <c r="T1403" s="16"/>
    </row>
    <row r="1404" spans="15:20" ht="16" x14ac:dyDescent="0.2">
      <c r="O1404" s="10"/>
      <c r="P1404" s="10"/>
      <c r="Q1404" s="12"/>
      <c r="S1404" s="16"/>
      <c r="T1404" s="16"/>
    </row>
    <row r="1405" spans="15:20" ht="16" x14ac:dyDescent="0.2">
      <c r="O1405" s="10"/>
      <c r="P1405" s="10"/>
      <c r="Q1405" s="12"/>
      <c r="S1405" s="16"/>
      <c r="T1405" s="16"/>
    </row>
    <row r="1406" spans="15:20" ht="16" x14ac:dyDescent="0.2">
      <c r="O1406" s="10"/>
      <c r="P1406" s="10"/>
      <c r="Q1406" s="12"/>
      <c r="S1406" s="16"/>
      <c r="T1406" s="16"/>
    </row>
    <row r="1407" spans="15:20" ht="16" x14ac:dyDescent="0.2">
      <c r="O1407" s="10"/>
      <c r="P1407" s="10"/>
      <c r="Q1407" s="12"/>
      <c r="S1407" s="16"/>
      <c r="T1407" s="16"/>
    </row>
    <row r="1408" spans="15:20" ht="16" x14ac:dyDescent="0.2">
      <c r="O1408" s="10"/>
      <c r="P1408" s="10"/>
      <c r="Q1408" s="12"/>
      <c r="S1408" s="16"/>
      <c r="T1408" s="16"/>
    </row>
    <row r="1409" spans="15:20" ht="16" x14ac:dyDescent="0.2">
      <c r="O1409" s="10"/>
      <c r="P1409" s="10"/>
      <c r="Q1409" s="12"/>
      <c r="S1409" s="16"/>
      <c r="T1409" s="16"/>
    </row>
    <row r="1410" spans="15:20" ht="16" x14ac:dyDescent="0.2">
      <c r="O1410" s="10"/>
      <c r="P1410" s="10"/>
      <c r="Q1410" s="12"/>
      <c r="S1410" s="16"/>
      <c r="T1410" s="16"/>
    </row>
    <row r="1411" spans="15:20" ht="16" x14ac:dyDescent="0.2">
      <c r="O1411" s="10"/>
      <c r="P1411" s="10"/>
      <c r="Q1411" s="12"/>
      <c r="S1411" s="16"/>
      <c r="T1411" s="16"/>
    </row>
    <row r="1412" spans="15:20" ht="16" x14ac:dyDescent="0.2">
      <c r="O1412" s="10"/>
      <c r="P1412" s="10"/>
      <c r="Q1412" s="12"/>
      <c r="S1412" s="16"/>
      <c r="T1412" s="16"/>
    </row>
    <row r="1413" spans="15:20" ht="16" x14ac:dyDescent="0.2">
      <c r="O1413" s="10"/>
      <c r="P1413" s="10"/>
      <c r="Q1413" s="12"/>
      <c r="S1413" s="16"/>
      <c r="T1413" s="16"/>
    </row>
    <row r="1414" spans="15:20" ht="16" x14ac:dyDescent="0.2">
      <c r="O1414" s="10"/>
      <c r="P1414" s="10"/>
      <c r="Q1414" s="12"/>
      <c r="S1414" s="16"/>
      <c r="T1414" s="16"/>
    </row>
    <row r="1415" spans="15:20" ht="16" x14ac:dyDescent="0.2">
      <c r="O1415" s="10"/>
      <c r="P1415" s="10"/>
      <c r="Q1415" s="12"/>
      <c r="S1415" s="16"/>
      <c r="T1415" s="16"/>
    </row>
    <row r="1416" spans="15:20" ht="16" x14ac:dyDescent="0.2">
      <c r="O1416" s="10"/>
      <c r="P1416" s="10"/>
      <c r="Q1416" s="12"/>
      <c r="S1416" s="16"/>
      <c r="T1416" s="16"/>
    </row>
    <row r="1417" spans="15:20" ht="16" x14ac:dyDescent="0.2">
      <c r="O1417" s="10"/>
      <c r="P1417" s="10"/>
      <c r="Q1417" s="12"/>
      <c r="S1417" s="16"/>
      <c r="T1417" s="16"/>
    </row>
    <row r="1418" spans="15:20" ht="16" x14ac:dyDescent="0.2">
      <c r="O1418" s="10"/>
      <c r="P1418" s="10"/>
      <c r="Q1418" s="12"/>
      <c r="S1418" s="16"/>
      <c r="T1418" s="16"/>
    </row>
    <row r="1419" spans="15:20" ht="16" x14ac:dyDescent="0.2">
      <c r="O1419" s="10"/>
      <c r="P1419" s="10"/>
      <c r="Q1419" s="12"/>
      <c r="S1419" s="16"/>
      <c r="T1419" s="16"/>
    </row>
    <row r="1420" spans="15:20" ht="16" x14ac:dyDescent="0.2">
      <c r="O1420" s="10"/>
      <c r="P1420" s="10"/>
      <c r="Q1420" s="12"/>
      <c r="S1420" s="16"/>
      <c r="T1420" s="16"/>
    </row>
    <row r="1421" spans="15:20" ht="16" x14ac:dyDescent="0.2">
      <c r="O1421" s="10"/>
      <c r="P1421" s="10"/>
      <c r="Q1421" s="12"/>
      <c r="S1421" s="16"/>
      <c r="T1421" s="16"/>
    </row>
    <row r="1422" spans="15:20" ht="16" x14ac:dyDescent="0.2">
      <c r="O1422" s="10"/>
      <c r="P1422" s="10"/>
      <c r="Q1422" s="12"/>
      <c r="S1422" s="16"/>
      <c r="T1422" s="16"/>
    </row>
    <row r="1423" spans="15:20" ht="16" x14ac:dyDescent="0.2">
      <c r="O1423" s="10"/>
      <c r="P1423" s="10"/>
      <c r="Q1423" s="12"/>
      <c r="S1423" s="16"/>
      <c r="T1423" s="16"/>
    </row>
    <row r="1424" spans="15:20" ht="16" x14ac:dyDescent="0.2">
      <c r="O1424" s="10"/>
      <c r="P1424" s="10"/>
      <c r="Q1424" s="12"/>
      <c r="S1424" s="16"/>
      <c r="T1424" s="16"/>
    </row>
    <row r="1425" spans="15:20" ht="16" x14ac:dyDescent="0.2">
      <c r="O1425" s="10"/>
      <c r="P1425" s="10"/>
      <c r="Q1425" s="12"/>
      <c r="S1425" s="16"/>
      <c r="T1425" s="16"/>
    </row>
    <row r="1426" spans="15:20" ht="16" x14ac:dyDescent="0.2">
      <c r="O1426" s="10"/>
      <c r="P1426" s="10"/>
      <c r="Q1426" s="12"/>
      <c r="S1426" s="16"/>
      <c r="T1426" s="16"/>
    </row>
    <row r="1427" spans="15:20" ht="16" x14ac:dyDescent="0.2">
      <c r="O1427" s="10"/>
      <c r="P1427" s="10"/>
      <c r="Q1427" s="12"/>
      <c r="S1427" s="16"/>
      <c r="T1427" s="16"/>
    </row>
    <row r="1428" spans="15:20" ht="16" x14ac:dyDescent="0.2">
      <c r="O1428" s="10"/>
      <c r="P1428" s="10"/>
      <c r="Q1428" s="12"/>
      <c r="S1428" s="16"/>
      <c r="T1428" s="16"/>
    </row>
    <row r="1429" spans="15:20" ht="16" x14ac:dyDescent="0.2">
      <c r="O1429" s="10"/>
      <c r="P1429" s="10"/>
      <c r="Q1429" s="12"/>
      <c r="S1429" s="16"/>
      <c r="T1429" s="16"/>
    </row>
    <row r="1430" spans="15:20" ht="16" x14ac:dyDescent="0.2">
      <c r="O1430" s="10"/>
      <c r="P1430" s="10"/>
      <c r="Q1430" s="12"/>
      <c r="S1430" s="16"/>
      <c r="T1430" s="16"/>
    </row>
    <row r="1431" spans="15:20" ht="16" x14ac:dyDescent="0.2">
      <c r="O1431" s="10"/>
      <c r="P1431" s="10"/>
      <c r="Q1431" s="12"/>
      <c r="S1431" s="16"/>
      <c r="T1431" s="16"/>
    </row>
    <row r="1432" spans="15:20" ht="16" x14ac:dyDescent="0.2">
      <c r="O1432" s="10"/>
      <c r="P1432" s="10"/>
      <c r="Q1432" s="12"/>
      <c r="S1432" s="16"/>
      <c r="T1432" s="16"/>
    </row>
    <row r="1433" spans="15:20" ht="16" x14ac:dyDescent="0.2">
      <c r="O1433" s="10"/>
      <c r="P1433" s="10"/>
      <c r="Q1433" s="12"/>
      <c r="S1433" s="16"/>
      <c r="T1433" s="16"/>
    </row>
    <row r="1434" spans="15:20" ht="16" x14ac:dyDescent="0.2">
      <c r="O1434" s="10"/>
      <c r="P1434" s="10"/>
      <c r="Q1434" s="12"/>
      <c r="S1434" s="16"/>
      <c r="T1434" s="16"/>
    </row>
    <row r="1435" spans="15:20" ht="16" x14ac:dyDescent="0.2">
      <c r="O1435" s="10"/>
      <c r="P1435" s="10"/>
      <c r="Q1435" s="12"/>
      <c r="S1435" s="16"/>
      <c r="T1435" s="16"/>
    </row>
    <row r="1436" spans="15:20" ht="16" x14ac:dyDescent="0.2">
      <c r="O1436" s="10"/>
      <c r="P1436" s="10"/>
      <c r="Q1436" s="12"/>
      <c r="S1436" s="16"/>
      <c r="T1436" s="16"/>
    </row>
    <row r="1437" spans="15:20" ht="16" x14ac:dyDescent="0.2">
      <c r="O1437" s="10"/>
      <c r="P1437" s="10"/>
      <c r="Q1437" s="12"/>
      <c r="S1437" s="16"/>
      <c r="T1437" s="16"/>
    </row>
    <row r="1438" spans="15:20" ht="16" x14ac:dyDescent="0.2">
      <c r="O1438" s="10"/>
      <c r="P1438" s="10"/>
      <c r="Q1438" s="12"/>
      <c r="S1438" s="16"/>
      <c r="T1438" s="16"/>
    </row>
    <row r="1439" spans="15:20" ht="16" x14ac:dyDescent="0.2">
      <c r="O1439" s="10"/>
      <c r="P1439" s="10"/>
      <c r="Q1439" s="12"/>
      <c r="S1439" s="16"/>
      <c r="T1439" s="16"/>
    </row>
    <row r="1440" spans="15:20" ht="16" x14ac:dyDescent="0.2">
      <c r="O1440" s="10"/>
      <c r="P1440" s="10"/>
      <c r="Q1440" s="12"/>
      <c r="S1440" s="16"/>
      <c r="T1440" s="16"/>
    </row>
    <row r="1441" spans="15:20" ht="16" x14ac:dyDescent="0.2">
      <c r="O1441" s="10"/>
      <c r="P1441" s="10"/>
      <c r="Q1441" s="12"/>
      <c r="S1441" s="16"/>
      <c r="T1441" s="16"/>
    </row>
    <row r="1442" spans="15:20" ht="16" x14ac:dyDescent="0.2">
      <c r="O1442" s="10"/>
      <c r="P1442" s="10"/>
      <c r="Q1442" s="12"/>
      <c r="S1442" s="16"/>
      <c r="T1442" s="16"/>
    </row>
    <row r="1443" spans="15:20" ht="16" x14ac:dyDescent="0.2">
      <c r="O1443" s="10"/>
      <c r="P1443" s="10"/>
      <c r="Q1443" s="12"/>
      <c r="S1443" s="16"/>
      <c r="T1443" s="16"/>
    </row>
    <row r="1444" spans="15:20" ht="16" x14ac:dyDescent="0.2">
      <c r="O1444" s="10"/>
      <c r="P1444" s="10"/>
      <c r="Q1444" s="12"/>
      <c r="S1444" s="16"/>
      <c r="T1444" s="16"/>
    </row>
    <row r="1445" spans="15:20" ht="16" x14ac:dyDescent="0.2">
      <c r="O1445" s="10"/>
      <c r="P1445" s="10"/>
      <c r="Q1445" s="12"/>
      <c r="S1445" s="16"/>
      <c r="T1445" s="16"/>
    </row>
    <row r="1446" spans="15:20" ht="16" x14ac:dyDescent="0.2">
      <c r="O1446" s="10"/>
      <c r="P1446" s="10"/>
      <c r="Q1446" s="12"/>
      <c r="S1446" s="16"/>
      <c r="T1446" s="16"/>
    </row>
    <row r="1447" spans="15:20" ht="16" x14ac:dyDescent="0.2">
      <c r="O1447" s="10"/>
      <c r="P1447" s="10"/>
      <c r="Q1447" s="12"/>
      <c r="S1447" s="16"/>
      <c r="T1447" s="16"/>
    </row>
    <row r="1448" spans="15:20" ht="16" x14ac:dyDescent="0.2">
      <c r="O1448" s="10"/>
      <c r="P1448" s="10"/>
      <c r="Q1448" s="12"/>
      <c r="S1448" s="16"/>
      <c r="T1448" s="16"/>
    </row>
    <row r="1449" spans="15:20" ht="16" x14ac:dyDescent="0.2">
      <c r="O1449" s="10"/>
      <c r="P1449" s="10"/>
      <c r="Q1449" s="12"/>
      <c r="S1449" s="16"/>
      <c r="T1449" s="16"/>
    </row>
    <row r="1450" spans="15:20" ht="16" x14ac:dyDescent="0.2">
      <c r="O1450" s="10"/>
      <c r="P1450" s="10"/>
      <c r="Q1450" s="12"/>
      <c r="S1450" s="16"/>
      <c r="T1450" s="16"/>
    </row>
    <row r="1451" spans="15:20" ht="16" x14ac:dyDescent="0.2">
      <c r="O1451" s="10"/>
      <c r="P1451" s="10"/>
      <c r="Q1451" s="12"/>
      <c r="S1451" s="16"/>
      <c r="T1451" s="16"/>
    </row>
    <row r="1452" spans="15:20" ht="16" x14ac:dyDescent="0.2">
      <c r="O1452" s="10"/>
      <c r="P1452" s="10"/>
      <c r="Q1452" s="12"/>
      <c r="S1452" s="16"/>
      <c r="T1452" s="16"/>
    </row>
    <row r="1453" spans="15:20" ht="16" x14ac:dyDescent="0.2">
      <c r="O1453" s="10"/>
      <c r="P1453" s="10"/>
      <c r="Q1453" s="12"/>
      <c r="S1453" s="16"/>
      <c r="T1453" s="16"/>
    </row>
    <row r="1454" spans="15:20" ht="16" x14ac:dyDescent="0.2">
      <c r="O1454" s="10"/>
      <c r="P1454" s="10"/>
      <c r="Q1454" s="12"/>
      <c r="S1454" s="16"/>
      <c r="T1454" s="16"/>
    </row>
    <row r="1455" spans="15:20" ht="16" x14ac:dyDescent="0.2">
      <c r="O1455" s="10"/>
      <c r="P1455" s="10"/>
      <c r="Q1455" s="12"/>
      <c r="S1455" s="16"/>
      <c r="T1455" s="16"/>
    </row>
    <row r="1456" spans="15:20" ht="16" x14ac:dyDescent="0.2">
      <c r="O1456" s="10"/>
      <c r="P1456" s="10"/>
      <c r="Q1456" s="12"/>
      <c r="S1456" s="16"/>
      <c r="T1456" s="16"/>
    </row>
    <row r="1457" spans="15:20" ht="16" x14ac:dyDescent="0.2">
      <c r="O1457" s="10"/>
      <c r="P1457" s="10"/>
      <c r="Q1457" s="12"/>
      <c r="S1457" s="16"/>
      <c r="T1457" s="16"/>
    </row>
    <row r="1458" spans="15:20" ht="16" x14ac:dyDescent="0.2">
      <c r="O1458" s="10"/>
      <c r="P1458" s="10"/>
      <c r="Q1458" s="12"/>
      <c r="S1458" s="16"/>
      <c r="T1458" s="16"/>
    </row>
    <row r="1459" spans="15:20" ht="16" x14ac:dyDescent="0.2">
      <c r="O1459" s="10"/>
      <c r="P1459" s="10"/>
      <c r="Q1459" s="12"/>
      <c r="S1459" s="16"/>
      <c r="T1459" s="16"/>
    </row>
    <row r="1460" spans="15:20" ht="16" x14ac:dyDescent="0.2">
      <c r="O1460" s="10"/>
      <c r="P1460" s="10"/>
      <c r="Q1460" s="12"/>
      <c r="S1460" s="16"/>
      <c r="T1460" s="16"/>
    </row>
    <row r="1461" spans="15:20" ht="16" x14ac:dyDescent="0.2">
      <c r="O1461" s="10"/>
      <c r="P1461" s="10"/>
      <c r="Q1461" s="12"/>
      <c r="S1461" s="16"/>
      <c r="T1461" s="16"/>
    </row>
    <row r="1462" spans="15:20" ht="16" x14ac:dyDescent="0.2">
      <c r="O1462" s="10"/>
      <c r="P1462" s="10"/>
      <c r="Q1462" s="12"/>
      <c r="S1462" s="16"/>
      <c r="T1462" s="16"/>
    </row>
    <row r="1463" spans="15:20" ht="16" x14ac:dyDescent="0.2">
      <c r="O1463" s="10"/>
      <c r="P1463" s="10"/>
      <c r="Q1463" s="12"/>
      <c r="S1463" s="16"/>
      <c r="T1463" s="16"/>
    </row>
    <row r="1464" spans="15:20" ht="16" x14ac:dyDescent="0.2">
      <c r="O1464" s="10"/>
      <c r="P1464" s="10"/>
      <c r="Q1464" s="12"/>
      <c r="S1464" s="16"/>
      <c r="T1464" s="16"/>
    </row>
    <row r="1465" spans="15:20" ht="16" x14ac:dyDescent="0.2">
      <c r="O1465" s="10"/>
      <c r="P1465" s="10"/>
      <c r="Q1465" s="12"/>
      <c r="S1465" s="16"/>
      <c r="T1465" s="16"/>
    </row>
    <row r="1466" spans="15:20" ht="16" x14ac:dyDescent="0.2">
      <c r="O1466" s="10"/>
      <c r="P1466" s="10"/>
      <c r="Q1466" s="12"/>
      <c r="S1466" s="16"/>
      <c r="T1466" s="16"/>
    </row>
    <row r="1467" spans="15:20" ht="16" x14ac:dyDescent="0.2">
      <c r="O1467" s="10"/>
      <c r="P1467" s="10"/>
      <c r="Q1467" s="12"/>
      <c r="S1467" s="16"/>
      <c r="T1467" s="16"/>
    </row>
    <row r="1468" spans="15:20" ht="16" x14ac:dyDescent="0.2">
      <c r="O1468" s="10"/>
      <c r="P1468" s="10"/>
      <c r="Q1468" s="12"/>
      <c r="S1468" s="16"/>
      <c r="T1468" s="16"/>
    </row>
    <row r="1469" spans="15:20" ht="16" x14ac:dyDescent="0.2">
      <c r="O1469" s="10"/>
      <c r="P1469" s="10"/>
      <c r="Q1469" s="12"/>
      <c r="S1469" s="16"/>
      <c r="T1469" s="16"/>
    </row>
    <row r="1470" spans="15:20" ht="16" x14ac:dyDescent="0.2">
      <c r="O1470" s="10"/>
      <c r="P1470" s="10"/>
      <c r="Q1470" s="12"/>
      <c r="S1470" s="16"/>
      <c r="T1470" s="16"/>
    </row>
    <row r="1471" spans="15:20" ht="16" x14ac:dyDescent="0.2">
      <c r="O1471" s="10"/>
      <c r="P1471" s="10"/>
      <c r="Q1471" s="12"/>
      <c r="S1471" s="16"/>
      <c r="T1471" s="16"/>
    </row>
    <row r="1472" spans="15:20" ht="16" x14ac:dyDescent="0.2">
      <c r="O1472" s="10"/>
      <c r="P1472" s="10"/>
      <c r="Q1472" s="12"/>
      <c r="S1472" s="16"/>
      <c r="T1472" s="16"/>
    </row>
    <row r="1473" spans="15:20" ht="16" x14ac:dyDescent="0.2">
      <c r="O1473" s="10"/>
      <c r="P1473" s="10"/>
      <c r="Q1473" s="12"/>
      <c r="S1473" s="16"/>
      <c r="T1473" s="16"/>
    </row>
    <row r="1474" spans="15:20" ht="16" x14ac:dyDescent="0.2">
      <c r="O1474" s="10"/>
      <c r="P1474" s="10"/>
      <c r="Q1474" s="12"/>
      <c r="S1474" s="16"/>
      <c r="T1474" s="16"/>
    </row>
    <row r="1475" spans="15:20" ht="16" x14ac:dyDescent="0.2">
      <c r="O1475" s="10"/>
      <c r="P1475" s="10"/>
      <c r="Q1475" s="12"/>
      <c r="S1475" s="16"/>
      <c r="T1475" s="16"/>
    </row>
    <row r="1476" spans="15:20" ht="16" x14ac:dyDescent="0.2">
      <c r="O1476" s="10"/>
      <c r="P1476" s="10"/>
      <c r="Q1476" s="12"/>
      <c r="S1476" s="16"/>
      <c r="T1476" s="16"/>
    </row>
    <row r="1477" spans="15:20" ht="16" x14ac:dyDescent="0.2">
      <c r="O1477" s="10"/>
      <c r="P1477" s="10"/>
      <c r="Q1477" s="12"/>
      <c r="S1477" s="16"/>
      <c r="T1477" s="16"/>
    </row>
    <row r="1478" spans="15:20" ht="16" x14ac:dyDescent="0.2">
      <c r="O1478" s="10"/>
      <c r="P1478" s="10"/>
      <c r="Q1478" s="12"/>
      <c r="S1478" s="16"/>
      <c r="T1478" s="16"/>
    </row>
    <row r="1479" spans="15:20" ht="16" x14ac:dyDescent="0.2">
      <c r="O1479" s="10"/>
      <c r="P1479" s="10"/>
      <c r="Q1479" s="12"/>
      <c r="S1479" s="16"/>
      <c r="T1479" s="16"/>
    </row>
    <row r="1480" spans="15:20" ht="16" x14ac:dyDescent="0.2">
      <c r="O1480" s="10"/>
      <c r="P1480" s="10"/>
      <c r="Q1480" s="12"/>
      <c r="S1480" s="16"/>
      <c r="T1480" s="16"/>
    </row>
    <row r="1481" spans="15:20" ht="16" x14ac:dyDescent="0.2">
      <c r="O1481" s="10"/>
      <c r="P1481" s="10"/>
      <c r="Q1481" s="12"/>
      <c r="S1481" s="16"/>
      <c r="T1481" s="16"/>
    </row>
    <row r="1482" spans="15:20" ht="16" x14ac:dyDescent="0.2">
      <c r="O1482" s="10"/>
      <c r="P1482" s="10"/>
      <c r="Q1482" s="12"/>
      <c r="S1482" s="16"/>
      <c r="T1482" s="16"/>
    </row>
    <row r="1483" spans="15:20" ht="16" x14ac:dyDescent="0.2">
      <c r="O1483" s="10"/>
      <c r="P1483" s="10"/>
      <c r="Q1483" s="12"/>
      <c r="S1483" s="16"/>
      <c r="T1483" s="16"/>
    </row>
    <row r="1484" spans="15:20" ht="16" x14ac:dyDescent="0.2">
      <c r="O1484" s="10"/>
      <c r="P1484" s="10"/>
      <c r="Q1484" s="12"/>
      <c r="S1484" s="16"/>
      <c r="T1484" s="16"/>
    </row>
    <row r="1485" spans="15:20" ht="16" x14ac:dyDescent="0.2">
      <c r="O1485" s="10"/>
      <c r="P1485" s="10"/>
      <c r="Q1485" s="12"/>
      <c r="S1485" s="16"/>
      <c r="T1485" s="16"/>
    </row>
    <row r="1486" spans="15:20" ht="16" x14ac:dyDescent="0.2">
      <c r="O1486" s="10"/>
      <c r="P1486" s="10"/>
      <c r="Q1486" s="12"/>
      <c r="S1486" s="16"/>
      <c r="T1486" s="16"/>
    </row>
    <row r="1487" spans="15:20" ht="16" x14ac:dyDescent="0.2">
      <c r="O1487" s="10"/>
      <c r="P1487" s="10"/>
      <c r="Q1487" s="12"/>
      <c r="S1487" s="16"/>
      <c r="T1487" s="16"/>
    </row>
    <row r="1488" spans="15:20" ht="16" x14ac:dyDescent="0.2">
      <c r="O1488" s="10"/>
      <c r="P1488" s="10"/>
      <c r="Q1488" s="12"/>
      <c r="S1488" s="16"/>
      <c r="T1488" s="16"/>
    </row>
    <row r="1489" spans="15:20" ht="16" x14ac:dyDescent="0.2">
      <c r="O1489" s="10"/>
      <c r="P1489" s="10"/>
      <c r="Q1489" s="12"/>
      <c r="S1489" s="16"/>
      <c r="T1489" s="16"/>
    </row>
    <row r="1490" spans="15:20" ht="16" x14ac:dyDescent="0.2">
      <c r="O1490" s="10"/>
      <c r="P1490" s="10"/>
      <c r="Q1490" s="12"/>
      <c r="S1490" s="16"/>
      <c r="T1490" s="16"/>
    </row>
    <row r="1491" spans="15:20" ht="16" x14ac:dyDescent="0.2">
      <c r="O1491" s="10"/>
      <c r="P1491" s="10"/>
      <c r="Q1491" s="12"/>
      <c r="S1491" s="16"/>
      <c r="T1491" s="16"/>
    </row>
    <row r="1492" spans="15:20" ht="16" x14ac:dyDescent="0.2">
      <c r="O1492" s="10"/>
      <c r="P1492" s="10"/>
      <c r="Q1492" s="12"/>
      <c r="S1492" s="16"/>
      <c r="T1492" s="16"/>
    </row>
    <row r="1493" spans="15:20" ht="16" x14ac:dyDescent="0.2">
      <c r="O1493" s="10"/>
      <c r="P1493" s="10"/>
      <c r="Q1493" s="12"/>
      <c r="S1493" s="16"/>
      <c r="T1493" s="16"/>
    </row>
    <row r="1494" spans="15:20" ht="16" x14ac:dyDescent="0.2">
      <c r="O1494" s="10"/>
      <c r="P1494" s="10"/>
      <c r="Q1494" s="12"/>
      <c r="S1494" s="16"/>
      <c r="T1494" s="16"/>
    </row>
    <row r="1495" spans="15:20" ht="16" x14ac:dyDescent="0.2">
      <c r="O1495" s="10"/>
      <c r="P1495" s="10"/>
      <c r="Q1495" s="12"/>
      <c r="S1495" s="16"/>
      <c r="T1495" s="16"/>
    </row>
    <row r="1496" spans="15:20" ht="16" x14ac:dyDescent="0.2">
      <c r="O1496" s="10"/>
      <c r="P1496" s="10"/>
      <c r="Q1496" s="12"/>
      <c r="S1496" s="16"/>
      <c r="T1496" s="16"/>
    </row>
    <row r="1497" spans="15:20" ht="16" x14ac:dyDescent="0.2">
      <c r="O1497" s="10"/>
      <c r="P1497" s="10"/>
      <c r="Q1497" s="12"/>
      <c r="S1497" s="16"/>
      <c r="T1497" s="16"/>
    </row>
    <row r="1498" spans="15:20" ht="16" x14ac:dyDescent="0.2">
      <c r="O1498" s="10"/>
      <c r="P1498" s="10"/>
      <c r="Q1498" s="12"/>
      <c r="S1498" s="16"/>
      <c r="T1498" s="16"/>
    </row>
    <row r="1499" spans="15:20" ht="16" x14ac:dyDescent="0.2">
      <c r="O1499" s="10"/>
      <c r="P1499" s="10"/>
      <c r="Q1499" s="12"/>
      <c r="S1499" s="16"/>
      <c r="T1499" s="16"/>
    </row>
    <row r="1500" spans="15:20" ht="16" x14ac:dyDescent="0.2">
      <c r="O1500" s="10"/>
      <c r="P1500" s="10"/>
      <c r="Q1500" s="12"/>
      <c r="S1500" s="16"/>
      <c r="T1500" s="16"/>
    </row>
    <row r="1501" spans="15:20" ht="16" x14ac:dyDescent="0.2">
      <c r="O1501" s="10"/>
      <c r="P1501" s="10"/>
      <c r="Q1501" s="12"/>
      <c r="S1501" s="16"/>
      <c r="T1501" s="16"/>
    </row>
    <row r="1502" spans="15:20" ht="16" x14ac:dyDescent="0.2">
      <c r="O1502" s="10"/>
      <c r="P1502" s="10"/>
      <c r="Q1502" s="12"/>
      <c r="S1502" s="16"/>
      <c r="T1502" s="16"/>
    </row>
    <row r="1503" spans="15:20" ht="16" x14ac:dyDescent="0.2">
      <c r="O1503" s="10"/>
      <c r="P1503" s="10"/>
      <c r="Q1503" s="12"/>
      <c r="S1503" s="16"/>
      <c r="T1503" s="16"/>
    </row>
    <row r="1504" spans="15:20" ht="16" x14ac:dyDescent="0.2">
      <c r="O1504" s="10"/>
      <c r="P1504" s="10"/>
      <c r="Q1504" s="12"/>
      <c r="S1504" s="16"/>
      <c r="T1504" s="16"/>
    </row>
    <row r="1505" spans="15:20" ht="16" x14ac:dyDescent="0.2">
      <c r="O1505" s="10"/>
      <c r="P1505" s="10"/>
      <c r="Q1505" s="12"/>
      <c r="S1505" s="16"/>
      <c r="T1505" s="16"/>
    </row>
    <row r="1506" spans="15:20" ht="16" x14ac:dyDescent="0.2">
      <c r="O1506" s="10"/>
      <c r="P1506" s="10"/>
      <c r="Q1506" s="12"/>
      <c r="S1506" s="16"/>
      <c r="T1506" s="16"/>
    </row>
    <row r="1507" spans="15:20" ht="16" x14ac:dyDescent="0.2">
      <c r="O1507" s="10"/>
      <c r="P1507" s="10"/>
      <c r="Q1507" s="12"/>
      <c r="S1507" s="16"/>
      <c r="T1507" s="16"/>
    </row>
    <row r="1508" spans="15:20" ht="16" x14ac:dyDescent="0.2">
      <c r="O1508" s="10"/>
      <c r="P1508" s="10"/>
      <c r="Q1508" s="12"/>
      <c r="S1508" s="16"/>
      <c r="T1508" s="16"/>
    </row>
    <row r="1509" spans="15:20" ht="16" x14ac:dyDescent="0.2">
      <c r="O1509" s="10"/>
      <c r="P1509" s="10"/>
      <c r="Q1509" s="12"/>
      <c r="S1509" s="16"/>
      <c r="T1509" s="16"/>
    </row>
    <row r="1510" spans="15:20" ht="16" x14ac:dyDescent="0.2">
      <c r="O1510" s="10"/>
      <c r="P1510" s="10"/>
      <c r="Q1510" s="12"/>
      <c r="S1510" s="16"/>
      <c r="T1510" s="16"/>
    </row>
    <row r="1511" spans="15:20" ht="16" x14ac:dyDescent="0.2">
      <c r="O1511" s="10"/>
      <c r="P1511" s="10"/>
      <c r="Q1511" s="12"/>
      <c r="S1511" s="16"/>
      <c r="T1511" s="16"/>
    </row>
    <row r="1512" spans="15:20" ht="16" x14ac:dyDescent="0.2">
      <c r="O1512" s="10"/>
      <c r="P1512" s="10"/>
      <c r="Q1512" s="12"/>
      <c r="S1512" s="16"/>
      <c r="T1512" s="16"/>
    </row>
    <row r="1513" spans="15:20" ht="16" x14ac:dyDescent="0.2">
      <c r="O1513" s="10"/>
      <c r="P1513" s="10"/>
      <c r="Q1513" s="12"/>
      <c r="S1513" s="16"/>
      <c r="T1513" s="16"/>
    </row>
    <row r="1514" spans="15:20" ht="16" x14ac:dyDescent="0.2">
      <c r="O1514" s="10"/>
      <c r="P1514" s="10"/>
      <c r="Q1514" s="12"/>
      <c r="S1514" s="16"/>
      <c r="T1514" s="16"/>
    </row>
    <row r="1515" spans="15:20" ht="16" x14ac:dyDescent="0.2">
      <c r="O1515" s="10"/>
      <c r="P1515" s="10"/>
      <c r="Q1515" s="12"/>
      <c r="S1515" s="16"/>
      <c r="T1515" s="16"/>
    </row>
    <row r="1516" spans="15:20" ht="16" x14ac:dyDescent="0.2">
      <c r="O1516" s="10"/>
      <c r="P1516" s="10"/>
      <c r="Q1516" s="12"/>
      <c r="S1516" s="16"/>
      <c r="T1516" s="16"/>
    </row>
    <row r="1517" spans="15:20" ht="16" x14ac:dyDescent="0.2">
      <c r="O1517" s="10"/>
      <c r="P1517" s="10"/>
      <c r="Q1517" s="12"/>
      <c r="S1517" s="16"/>
      <c r="T1517" s="16"/>
    </row>
    <row r="1518" spans="15:20" ht="16" x14ac:dyDescent="0.2">
      <c r="O1518" s="10"/>
      <c r="P1518" s="10"/>
      <c r="Q1518" s="12"/>
      <c r="S1518" s="16"/>
      <c r="T1518" s="16"/>
    </row>
    <row r="1519" spans="15:20" ht="16" x14ac:dyDescent="0.2">
      <c r="O1519" s="10"/>
      <c r="P1519" s="10"/>
      <c r="Q1519" s="12"/>
      <c r="S1519" s="16"/>
      <c r="T1519" s="16"/>
    </row>
    <row r="1520" spans="15:20" ht="16" x14ac:dyDescent="0.2">
      <c r="O1520" s="10"/>
      <c r="P1520" s="10"/>
      <c r="Q1520" s="12"/>
      <c r="S1520" s="16"/>
      <c r="T1520" s="16"/>
    </row>
    <row r="1521" spans="15:20" ht="16" x14ac:dyDescent="0.2">
      <c r="O1521" s="10"/>
      <c r="P1521" s="10"/>
      <c r="Q1521" s="12"/>
      <c r="S1521" s="16"/>
      <c r="T1521" s="16"/>
    </row>
    <row r="1522" spans="15:20" ht="16" x14ac:dyDescent="0.2">
      <c r="O1522" s="10"/>
      <c r="P1522" s="10"/>
      <c r="Q1522" s="12"/>
      <c r="S1522" s="16"/>
      <c r="T1522" s="16"/>
    </row>
    <row r="1523" spans="15:20" ht="16" x14ac:dyDescent="0.2">
      <c r="O1523" s="10"/>
      <c r="P1523" s="10"/>
      <c r="Q1523" s="12"/>
      <c r="S1523" s="16"/>
      <c r="T1523" s="16"/>
    </row>
    <row r="1524" spans="15:20" ht="16" x14ac:dyDescent="0.2">
      <c r="O1524" s="10"/>
      <c r="P1524" s="10"/>
      <c r="Q1524" s="12"/>
      <c r="S1524" s="16"/>
      <c r="T1524" s="16"/>
    </row>
    <row r="1525" spans="15:20" ht="16" x14ac:dyDescent="0.2">
      <c r="O1525" s="10"/>
      <c r="P1525" s="10"/>
      <c r="Q1525" s="12"/>
      <c r="S1525" s="16"/>
      <c r="T1525" s="16"/>
    </row>
    <row r="1526" spans="15:20" ht="16" x14ac:dyDescent="0.2">
      <c r="O1526" s="10"/>
      <c r="P1526" s="10"/>
      <c r="Q1526" s="12"/>
      <c r="S1526" s="16"/>
      <c r="T1526" s="16"/>
    </row>
    <row r="1527" spans="15:20" ht="16" x14ac:dyDescent="0.2">
      <c r="O1527" s="10"/>
      <c r="P1527" s="10"/>
      <c r="Q1527" s="12"/>
      <c r="S1527" s="16"/>
      <c r="T1527" s="16"/>
    </row>
    <row r="1528" spans="15:20" ht="16" x14ac:dyDescent="0.2">
      <c r="O1528" s="10"/>
      <c r="P1528" s="10"/>
      <c r="Q1528" s="12"/>
      <c r="S1528" s="16"/>
      <c r="T1528" s="16"/>
    </row>
    <row r="1529" spans="15:20" ht="16" x14ac:dyDescent="0.2">
      <c r="O1529" s="10"/>
      <c r="P1529" s="10"/>
      <c r="Q1529" s="12"/>
      <c r="S1529" s="16"/>
      <c r="T1529" s="16"/>
    </row>
    <row r="1530" spans="15:20" ht="16" x14ac:dyDescent="0.2">
      <c r="O1530" s="10"/>
      <c r="P1530" s="10"/>
      <c r="Q1530" s="12"/>
      <c r="S1530" s="16"/>
      <c r="T1530" s="16"/>
    </row>
    <row r="1531" spans="15:20" ht="16" x14ac:dyDescent="0.2">
      <c r="O1531" s="10"/>
      <c r="P1531" s="10"/>
      <c r="Q1531" s="12"/>
      <c r="S1531" s="16"/>
      <c r="T1531" s="16"/>
    </row>
    <row r="1532" spans="15:20" ht="16" x14ac:dyDescent="0.2">
      <c r="O1532" s="10"/>
      <c r="P1532" s="10"/>
      <c r="Q1532" s="12"/>
      <c r="S1532" s="16"/>
      <c r="T1532" s="16"/>
    </row>
    <row r="1533" spans="15:20" ht="16" x14ac:dyDescent="0.2">
      <c r="O1533" s="10"/>
      <c r="P1533" s="10"/>
      <c r="Q1533" s="12"/>
      <c r="S1533" s="16"/>
      <c r="T1533" s="16"/>
    </row>
    <row r="1534" spans="15:20" ht="16" x14ac:dyDescent="0.2">
      <c r="O1534" s="10"/>
      <c r="P1534" s="10"/>
      <c r="Q1534" s="12"/>
      <c r="S1534" s="16"/>
      <c r="T1534" s="16"/>
    </row>
    <row r="1535" spans="15:20" ht="16" x14ac:dyDescent="0.2">
      <c r="O1535" s="10"/>
      <c r="P1535" s="10"/>
      <c r="Q1535" s="12"/>
      <c r="S1535" s="16"/>
      <c r="T1535" s="16"/>
    </row>
    <row r="1536" spans="15:20" ht="16" x14ac:dyDescent="0.2">
      <c r="O1536" s="10"/>
      <c r="P1536" s="10"/>
      <c r="Q1536" s="12"/>
      <c r="S1536" s="16"/>
      <c r="T1536" s="16"/>
    </row>
    <row r="1537" spans="15:20" ht="16" x14ac:dyDescent="0.2">
      <c r="O1537" s="10"/>
      <c r="P1537" s="10"/>
      <c r="Q1537" s="12"/>
      <c r="S1537" s="16"/>
      <c r="T1537" s="16"/>
    </row>
    <row r="1538" spans="15:20" ht="16" x14ac:dyDescent="0.2">
      <c r="O1538" s="10"/>
      <c r="P1538" s="10"/>
      <c r="Q1538" s="12"/>
      <c r="S1538" s="16"/>
      <c r="T1538" s="16"/>
    </row>
    <row r="1539" spans="15:20" ht="16" x14ac:dyDescent="0.2">
      <c r="O1539" s="10"/>
      <c r="P1539" s="10"/>
      <c r="Q1539" s="12"/>
      <c r="S1539" s="16"/>
      <c r="T1539" s="16"/>
    </row>
    <row r="1540" spans="15:20" ht="16" x14ac:dyDescent="0.2">
      <c r="O1540" s="10"/>
      <c r="P1540" s="10"/>
      <c r="Q1540" s="12"/>
      <c r="S1540" s="16"/>
      <c r="T1540" s="16"/>
    </row>
    <row r="1541" spans="15:20" ht="16" x14ac:dyDescent="0.2">
      <c r="O1541" s="10"/>
      <c r="P1541" s="10"/>
      <c r="Q1541" s="12"/>
      <c r="S1541" s="16"/>
      <c r="T1541" s="16"/>
    </row>
    <row r="1542" spans="15:20" ht="16" x14ac:dyDescent="0.2">
      <c r="O1542" s="10"/>
      <c r="P1542" s="10"/>
      <c r="Q1542" s="12"/>
      <c r="S1542" s="16"/>
      <c r="T1542" s="16"/>
    </row>
    <row r="1543" spans="15:20" ht="16" x14ac:dyDescent="0.2">
      <c r="O1543" s="10"/>
      <c r="P1543" s="10"/>
      <c r="Q1543" s="12"/>
      <c r="S1543" s="16"/>
      <c r="T1543" s="16"/>
    </row>
    <row r="1544" spans="15:20" ht="16" x14ac:dyDescent="0.2">
      <c r="O1544" s="10"/>
      <c r="P1544" s="10"/>
      <c r="Q1544" s="12"/>
      <c r="S1544" s="16"/>
      <c r="T1544" s="16"/>
    </row>
    <row r="1545" spans="15:20" ht="16" x14ac:dyDescent="0.2">
      <c r="O1545" s="10"/>
      <c r="P1545" s="10"/>
      <c r="Q1545" s="12"/>
      <c r="S1545" s="16"/>
      <c r="T1545" s="16"/>
    </row>
    <row r="1546" spans="15:20" ht="16" x14ac:dyDescent="0.2">
      <c r="O1546" s="10"/>
      <c r="P1546" s="10"/>
      <c r="Q1546" s="12"/>
      <c r="S1546" s="16"/>
      <c r="T1546" s="16"/>
    </row>
    <row r="1547" spans="15:20" ht="16" x14ac:dyDescent="0.2">
      <c r="O1547" s="10"/>
      <c r="P1547" s="10"/>
      <c r="Q1547" s="12"/>
      <c r="S1547" s="16"/>
      <c r="T1547" s="16"/>
    </row>
    <row r="1548" spans="15:20" ht="16" x14ac:dyDescent="0.2">
      <c r="O1548" s="10"/>
      <c r="P1548" s="10"/>
      <c r="Q1548" s="12"/>
      <c r="S1548" s="16"/>
      <c r="T1548" s="16"/>
    </row>
    <row r="1549" spans="15:20" ht="16" x14ac:dyDescent="0.2">
      <c r="O1549" s="10"/>
      <c r="P1549" s="10"/>
      <c r="Q1549" s="12"/>
      <c r="S1549" s="16"/>
      <c r="T1549" s="16"/>
    </row>
    <row r="1550" spans="15:20" ht="16" x14ac:dyDescent="0.2">
      <c r="O1550" s="10"/>
      <c r="P1550" s="10"/>
      <c r="Q1550" s="12"/>
      <c r="S1550" s="16"/>
      <c r="T1550" s="16"/>
    </row>
    <row r="1551" spans="15:20" ht="16" x14ac:dyDescent="0.2">
      <c r="O1551" s="10"/>
      <c r="P1551" s="10"/>
      <c r="Q1551" s="12"/>
      <c r="S1551" s="16"/>
      <c r="T1551" s="16"/>
    </row>
    <row r="1552" spans="15:20" ht="16" x14ac:dyDescent="0.2">
      <c r="O1552" s="10"/>
      <c r="P1552" s="10"/>
      <c r="Q1552" s="12"/>
      <c r="S1552" s="16"/>
      <c r="T1552" s="16"/>
    </row>
    <row r="1553" spans="15:20" ht="16" x14ac:dyDescent="0.2">
      <c r="O1553" s="10"/>
      <c r="P1553" s="10"/>
      <c r="Q1553" s="12"/>
      <c r="S1553" s="16"/>
      <c r="T1553" s="16"/>
    </row>
    <row r="1554" spans="15:20" ht="16" x14ac:dyDescent="0.2">
      <c r="O1554" s="10"/>
      <c r="P1554" s="10"/>
      <c r="Q1554" s="12"/>
      <c r="S1554" s="16"/>
      <c r="T1554" s="16"/>
    </row>
    <row r="1555" spans="15:20" ht="16" x14ac:dyDescent="0.2">
      <c r="O1555" s="10"/>
      <c r="P1555" s="10"/>
      <c r="Q1555" s="12"/>
      <c r="S1555" s="16"/>
      <c r="T1555" s="16"/>
    </row>
    <row r="1556" spans="15:20" ht="16" x14ac:dyDescent="0.2">
      <c r="O1556" s="10"/>
      <c r="P1556" s="10"/>
      <c r="Q1556" s="12"/>
      <c r="S1556" s="16"/>
      <c r="T1556" s="16"/>
    </row>
    <row r="1557" spans="15:20" ht="16" x14ac:dyDescent="0.2">
      <c r="O1557" s="10"/>
      <c r="P1557" s="10"/>
      <c r="Q1557" s="12"/>
      <c r="S1557" s="16"/>
      <c r="T1557" s="16"/>
    </row>
    <row r="1558" spans="15:20" ht="16" x14ac:dyDescent="0.2">
      <c r="O1558" s="10"/>
      <c r="P1558" s="10"/>
      <c r="Q1558" s="12"/>
      <c r="S1558" s="16"/>
      <c r="T1558" s="16"/>
    </row>
    <row r="1559" spans="15:20" ht="16" x14ac:dyDescent="0.2">
      <c r="O1559" s="10"/>
      <c r="P1559" s="10"/>
      <c r="Q1559" s="12"/>
      <c r="S1559" s="16"/>
      <c r="T1559" s="16"/>
    </row>
    <row r="1560" spans="15:20" ht="16" x14ac:dyDescent="0.2">
      <c r="O1560" s="10"/>
      <c r="P1560" s="10"/>
      <c r="Q1560" s="12"/>
      <c r="S1560" s="16"/>
      <c r="T1560" s="16"/>
    </row>
    <row r="1561" spans="15:20" ht="16" x14ac:dyDescent="0.2">
      <c r="O1561" s="10"/>
      <c r="P1561" s="10"/>
      <c r="Q1561" s="12"/>
      <c r="S1561" s="16"/>
      <c r="T1561" s="16"/>
    </row>
    <row r="1562" spans="15:20" ht="16" x14ac:dyDescent="0.2">
      <c r="O1562" s="10"/>
      <c r="P1562" s="10"/>
      <c r="Q1562" s="12"/>
      <c r="S1562" s="16"/>
      <c r="T1562" s="16"/>
    </row>
    <row r="1563" spans="15:20" ht="16" x14ac:dyDescent="0.2">
      <c r="O1563" s="10"/>
      <c r="P1563" s="10"/>
      <c r="Q1563" s="12"/>
      <c r="S1563" s="16"/>
      <c r="T1563" s="16"/>
    </row>
    <row r="1564" spans="15:20" ht="16" x14ac:dyDescent="0.2">
      <c r="O1564" s="10"/>
      <c r="P1564" s="10"/>
      <c r="Q1564" s="12"/>
      <c r="S1564" s="16"/>
      <c r="T1564" s="16"/>
    </row>
    <row r="1565" spans="15:20" ht="16" x14ac:dyDescent="0.2">
      <c r="O1565" s="10"/>
      <c r="P1565" s="10"/>
      <c r="Q1565" s="12"/>
      <c r="S1565" s="16"/>
      <c r="T1565" s="16"/>
    </row>
    <row r="1566" spans="15:20" ht="16" x14ac:dyDescent="0.2">
      <c r="O1566" s="10"/>
      <c r="P1566" s="10"/>
      <c r="Q1566" s="12"/>
      <c r="S1566" s="16"/>
      <c r="T1566" s="16"/>
    </row>
    <row r="1567" spans="15:20" ht="16" x14ac:dyDescent="0.2">
      <c r="O1567" s="10"/>
      <c r="P1567" s="10"/>
      <c r="Q1567" s="12"/>
      <c r="S1567" s="16"/>
      <c r="T1567" s="16"/>
    </row>
    <row r="1568" spans="15:20" ht="16" x14ac:dyDescent="0.2">
      <c r="O1568" s="10"/>
      <c r="P1568" s="10"/>
      <c r="Q1568" s="12"/>
      <c r="S1568" s="16"/>
      <c r="T1568" s="16"/>
    </row>
    <row r="1569" spans="15:20" ht="16" x14ac:dyDescent="0.2">
      <c r="O1569" s="10"/>
      <c r="P1569" s="10"/>
      <c r="Q1569" s="12"/>
      <c r="S1569" s="16"/>
      <c r="T1569" s="16"/>
    </row>
    <row r="1570" spans="15:20" ht="16" x14ac:dyDescent="0.2">
      <c r="O1570" s="10"/>
      <c r="P1570" s="10"/>
      <c r="Q1570" s="12"/>
      <c r="S1570" s="16"/>
      <c r="T1570" s="16"/>
    </row>
    <row r="1571" spans="15:20" ht="16" x14ac:dyDescent="0.2">
      <c r="O1571" s="10"/>
      <c r="P1571" s="10"/>
      <c r="Q1571" s="12"/>
      <c r="S1571" s="16"/>
      <c r="T1571" s="16"/>
    </row>
    <row r="1572" spans="15:20" ht="16" x14ac:dyDescent="0.2">
      <c r="O1572" s="10"/>
      <c r="P1572" s="10"/>
      <c r="Q1572" s="12"/>
      <c r="S1572" s="16"/>
      <c r="T1572" s="16"/>
    </row>
    <row r="1573" spans="15:20" ht="16" x14ac:dyDescent="0.2">
      <c r="O1573" s="10"/>
      <c r="P1573" s="10"/>
      <c r="Q1573" s="12"/>
      <c r="S1573" s="16"/>
      <c r="T1573" s="16"/>
    </row>
    <row r="1574" spans="15:20" ht="16" x14ac:dyDescent="0.2">
      <c r="O1574" s="10"/>
      <c r="P1574" s="10"/>
      <c r="Q1574" s="12"/>
      <c r="S1574" s="16"/>
      <c r="T1574" s="16"/>
    </row>
    <row r="1575" spans="15:20" ht="16" x14ac:dyDescent="0.2">
      <c r="O1575" s="10"/>
      <c r="P1575" s="10"/>
      <c r="Q1575" s="12"/>
      <c r="S1575" s="16"/>
      <c r="T1575" s="16"/>
    </row>
    <row r="1576" spans="15:20" ht="16" x14ac:dyDescent="0.2">
      <c r="O1576" s="10"/>
      <c r="P1576" s="10"/>
      <c r="Q1576" s="12"/>
      <c r="S1576" s="16"/>
      <c r="T1576" s="16"/>
    </row>
    <row r="1577" spans="15:20" ht="16" x14ac:dyDescent="0.2">
      <c r="O1577" s="10"/>
      <c r="P1577" s="10"/>
      <c r="Q1577" s="12"/>
      <c r="S1577" s="16"/>
      <c r="T1577" s="16"/>
    </row>
    <row r="1578" spans="15:20" ht="16" x14ac:dyDescent="0.2">
      <c r="O1578" s="10"/>
      <c r="P1578" s="10"/>
      <c r="Q1578" s="12"/>
      <c r="S1578" s="16"/>
      <c r="T1578" s="16"/>
    </row>
    <row r="1579" spans="15:20" ht="16" x14ac:dyDescent="0.2">
      <c r="O1579" s="10"/>
      <c r="P1579" s="10"/>
      <c r="Q1579" s="12"/>
      <c r="S1579" s="16"/>
      <c r="T1579" s="16"/>
    </row>
    <row r="1580" spans="15:20" ht="16" x14ac:dyDescent="0.2">
      <c r="O1580" s="10"/>
      <c r="P1580" s="10"/>
      <c r="Q1580" s="12"/>
      <c r="S1580" s="16"/>
      <c r="T1580" s="16"/>
    </row>
    <row r="1581" spans="15:20" ht="16" x14ac:dyDescent="0.2">
      <c r="O1581" s="10"/>
      <c r="P1581" s="10"/>
      <c r="Q1581" s="12"/>
      <c r="S1581" s="16"/>
      <c r="T1581" s="16"/>
    </row>
    <row r="1582" spans="15:20" ht="16" x14ac:dyDescent="0.2">
      <c r="O1582" s="10"/>
      <c r="P1582" s="10"/>
      <c r="Q1582" s="12"/>
      <c r="S1582" s="16"/>
      <c r="T1582" s="16"/>
    </row>
    <row r="1583" spans="15:20" ht="16" x14ac:dyDescent="0.2">
      <c r="O1583" s="10"/>
      <c r="P1583" s="10"/>
      <c r="Q1583" s="12"/>
      <c r="S1583" s="16"/>
      <c r="T1583" s="16"/>
    </row>
    <row r="1584" spans="15:20" ht="16" x14ac:dyDescent="0.2">
      <c r="O1584" s="10"/>
      <c r="P1584" s="10"/>
      <c r="Q1584" s="12"/>
      <c r="S1584" s="16"/>
      <c r="T1584" s="16"/>
    </row>
    <row r="1585" spans="15:20" ht="16" x14ac:dyDescent="0.2">
      <c r="O1585" s="10"/>
      <c r="P1585" s="10"/>
      <c r="Q1585" s="12"/>
      <c r="S1585" s="16"/>
      <c r="T1585" s="16"/>
    </row>
    <row r="1586" spans="15:20" ht="16" x14ac:dyDescent="0.2">
      <c r="O1586" s="10"/>
      <c r="P1586" s="10"/>
      <c r="Q1586" s="12"/>
      <c r="S1586" s="16"/>
      <c r="T1586" s="16"/>
    </row>
    <row r="1587" spans="15:20" ht="16" x14ac:dyDescent="0.2">
      <c r="O1587" s="10"/>
      <c r="P1587" s="10"/>
      <c r="Q1587" s="12"/>
      <c r="S1587" s="16"/>
      <c r="T1587" s="16"/>
    </row>
    <row r="1588" spans="15:20" ht="16" x14ac:dyDescent="0.2">
      <c r="O1588" s="10"/>
      <c r="P1588" s="10"/>
      <c r="Q1588" s="12"/>
      <c r="S1588" s="16"/>
      <c r="T1588" s="16"/>
    </row>
    <row r="1589" spans="15:20" ht="16" x14ac:dyDescent="0.2">
      <c r="O1589" s="10"/>
      <c r="P1589" s="10"/>
      <c r="Q1589" s="12"/>
      <c r="S1589" s="16"/>
      <c r="T1589" s="16"/>
    </row>
    <row r="1590" spans="15:20" ht="16" x14ac:dyDescent="0.2">
      <c r="O1590" s="10"/>
      <c r="P1590" s="10"/>
      <c r="Q1590" s="12"/>
      <c r="S1590" s="16"/>
      <c r="T1590" s="16"/>
    </row>
    <row r="1591" spans="15:20" ht="16" x14ac:dyDescent="0.2">
      <c r="O1591" s="10"/>
      <c r="P1591" s="10"/>
      <c r="Q1591" s="12"/>
      <c r="S1591" s="16"/>
      <c r="T1591" s="16"/>
    </row>
    <row r="1592" spans="15:20" ht="16" x14ac:dyDescent="0.2">
      <c r="O1592" s="10"/>
      <c r="P1592" s="10"/>
      <c r="Q1592" s="12"/>
      <c r="S1592" s="16"/>
      <c r="T1592" s="16"/>
    </row>
    <row r="1593" spans="15:20" ht="16" x14ac:dyDescent="0.2">
      <c r="O1593" s="10"/>
      <c r="P1593" s="10"/>
      <c r="Q1593" s="12"/>
      <c r="S1593" s="16"/>
      <c r="T1593" s="16"/>
    </row>
    <row r="1594" spans="15:20" ht="16" x14ac:dyDescent="0.2">
      <c r="O1594" s="10"/>
      <c r="P1594" s="10"/>
      <c r="Q1594" s="12"/>
      <c r="S1594" s="16"/>
      <c r="T1594" s="16"/>
    </row>
    <row r="1595" spans="15:20" ht="16" x14ac:dyDescent="0.2">
      <c r="O1595" s="10"/>
      <c r="P1595" s="10"/>
      <c r="Q1595" s="12"/>
      <c r="S1595" s="16"/>
      <c r="T1595" s="16"/>
    </row>
    <row r="1596" spans="15:20" ht="16" x14ac:dyDescent="0.2">
      <c r="O1596" s="10"/>
      <c r="P1596" s="10"/>
      <c r="Q1596" s="12"/>
      <c r="S1596" s="16"/>
      <c r="T1596" s="16"/>
    </row>
    <row r="1597" spans="15:20" ht="16" x14ac:dyDescent="0.2">
      <c r="O1597" s="10"/>
      <c r="P1597" s="10"/>
      <c r="Q1597" s="12"/>
      <c r="S1597" s="16"/>
      <c r="T1597" s="16"/>
    </row>
    <row r="1598" spans="15:20" ht="16" x14ac:dyDescent="0.2">
      <c r="O1598" s="10"/>
      <c r="P1598" s="10"/>
      <c r="Q1598" s="12"/>
      <c r="S1598" s="16"/>
      <c r="T1598" s="16"/>
    </row>
    <row r="1599" spans="15:20" ht="16" x14ac:dyDescent="0.2">
      <c r="O1599" s="10"/>
      <c r="P1599" s="10"/>
      <c r="Q1599" s="12"/>
      <c r="S1599" s="16"/>
      <c r="T1599" s="16"/>
    </row>
    <row r="1600" spans="15:20" ht="16" x14ac:dyDescent="0.2">
      <c r="O1600" s="10"/>
      <c r="P1600" s="10"/>
      <c r="Q1600" s="12"/>
      <c r="S1600" s="16"/>
      <c r="T1600" s="16"/>
    </row>
    <row r="1601" spans="15:20" ht="16" x14ac:dyDescent="0.2">
      <c r="O1601" s="10"/>
      <c r="P1601" s="10"/>
      <c r="Q1601" s="12"/>
      <c r="S1601" s="16"/>
      <c r="T1601" s="16"/>
    </row>
    <row r="1602" spans="15:20" ht="16" x14ac:dyDescent="0.2">
      <c r="O1602" s="10"/>
      <c r="P1602" s="10"/>
      <c r="Q1602" s="12"/>
      <c r="S1602" s="16"/>
      <c r="T1602" s="16"/>
    </row>
    <row r="1603" spans="15:20" ht="16" x14ac:dyDescent="0.2">
      <c r="O1603" s="10"/>
      <c r="P1603" s="10"/>
      <c r="Q1603" s="12"/>
      <c r="S1603" s="16"/>
      <c r="T1603" s="16"/>
    </row>
    <row r="1604" spans="15:20" ht="16" x14ac:dyDescent="0.2">
      <c r="O1604" s="10"/>
      <c r="P1604" s="10"/>
      <c r="Q1604" s="12"/>
      <c r="S1604" s="16"/>
      <c r="T1604" s="16"/>
    </row>
    <row r="1605" spans="15:20" ht="16" x14ac:dyDescent="0.2">
      <c r="O1605" s="10"/>
      <c r="P1605" s="10"/>
      <c r="Q1605" s="12"/>
      <c r="S1605" s="16"/>
      <c r="T1605" s="16"/>
    </row>
    <row r="1606" spans="15:20" ht="16" x14ac:dyDescent="0.2">
      <c r="O1606" s="10"/>
      <c r="P1606" s="10"/>
      <c r="Q1606" s="12"/>
      <c r="S1606" s="16"/>
      <c r="T1606" s="16"/>
    </row>
    <row r="1607" spans="15:20" ht="16" x14ac:dyDescent="0.2">
      <c r="O1607" s="10"/>
      <c r="P1607" s="10"/>
      <c r="Q1607" s="12"/>
      <c r="S1607" s="16"/>
      <c r="T1607" s="16"/>
    </row>
    <row r="1608" spans="15:20" ht="16" x14ac:dyDescent="0.2">
      <c r="O1608" s="10"/>
      <c r="P1608" s="10"/>
      <c r="Q1608" s="12"/>
      <c r="S1608" s="16"/>
      <c r="T1608" s="16"/>
    </row>
    <row r="1609" spans="15:20" ht="16" x14ac:dyDescent="0.2">
      <c r="O1609" s="10"/>
      <c r="P1609" s="10"/>
      <c r="Q1609" s="12"/>
      <c r="S1609" s="16"/>
      <c r="T1609" s="16"/>
    </row>
    <row r="1610" spans="15:20" ht="16" x14ac:dyDescent="0.2">
      <c r="O1610" s="10"/>
      <c r="P1610" s="10"/>
      <c r="Q1610" s="12"/>
      <c r="S1610" s="16"/>
      <c r="T1610" s="16"/>
    </row>
    <row r="1611" spans="15:20" ht="16" x14ac:dyDescent="0.2">
      <c r="O1611" s="10"/>
      <c r="P1611" s="10"/>
      <c r="Q1611" s="12"/>
      <c r="S1611" s="16"/>
      <c r="T1611" s="16"/>
    </row>
    <row r="1612" spans="15:20" ht="16" x14ac:dyDescent="0.2">
      <c r="O1612" s="10"/>
      <c r="P1612" s="10"/>
      <c r="Q1612" s="12"/>
      <c r="S1612" s="16"/>
      <c r="T1612" s="16"/>
    </row>
    <row r="1613" spans="15:20" ht="16" x14ac:dyDescent="0.2">
      <c r="O1613" s="10"/>
      <c r="P1613" s="10"/>
      <c r="Q1613" s="12"/>
      <c r="S1613" s="16"/>
      <c r="T1613" s="16"/>
    </row>
    <row r="1614" spans="15:20" ht="16" x14ac:dyDescent="0.2">
      <c r="O1614" s="10"/>
      <c r="P1614" s="10"/>
      <c r="Q1614" s="12"/>
      <c r="S1614" s="16"/>
      <c r="T1614" s="16"/>
    </row>
    <row r="1615" spans="15:20" ht="16" x14ac:dyDescent="0.2">
      <c r="O1615" s="10"/>
      <c r="P1615" s="10"/>
      <c r="Q1615" s="12"/>
      <c r="S1615" s="16"/>
      <c r="T1615" s="16"/>
    </row>
    <row r="1616" spans="15:20" ht="16" x14ac:dyDescent="0.2">
      <c r="O1616" s="10"/>
      <c r="P1616" s="10"/>
      <c r="Q1616" s="12"/>
      <c r="S1616" s="16"/>
      <c r="T1616" s="16"/>
    </row>
    <row r="1617" spans="15:20" ht="16" x14ac:dyDescent="0.2">
      <c r="O1617" s="10"/>
      <c r="P1617" s="10"/>
      <c r="Q1617" s="12"/>
      <c r="S1617" s="16"/>
      <c r="T1617" s="16"/>
    </row>
    <row r="1618" spans="15:20" ht="16" x14ac:dyDescent="0.2">
      <c r="O1618" s="10"/>
      <c r="P1618" s="10"/>
      <c r="Q1618" s="12"/>
      <c r="S1618" s="16"/>
      <c r="T1618" s="16"/>
    </row>
    <row r="1619" spans="15:20" ht="16" x14ac:dyDescent="0.2">
      <c r="O1619" s="10"/>
      <c r="P1619" s="10"/>
      <c r="Q1619" s="12"/>
      <c r="S1619" s="16"/>
      <c r="T1619" s="16"/>
    </row>
    <row r="1620" spans="15:20" ht="16" x14ac:dyDescent="0.2">
      <c r="O1620" s="10"/>
      <c r="P1620" s="10"/>
      <c r="Q1620" s="12"/>
      <c r="S1620" s="16"/>
      <c r="T1620" s="16"/>
    </row>
    <row r="1621" spans="15:20" ht="16" x14ac:dyDescent="0.2">
      <c r="O1621" s="10"/>
      <c r="P1621" s="10"/>
      <c r="Q1621" s="12"/>
      <c r="S1621" s="16"/>
      <c r="T1621" s="16"/>
    </row>
    <row r="1622" spans="15:20" ht="16" x14ac:dyDescent="0.2">
      <c r="O1622" s="10"/>
      <c r="P1622" s="10"/>
      <c r="Q1622" s="12"/>
      <c r="S1622" s="16"/>
      <c r="T1622" s="16"/>
    </row>
    <row r="1623" spans="15:20" ht="16" x14ac:dyDescent="0.2">
      <c r="O1623" s="10"/>
      <c r="P1623" s="10"/>
      <c r="Q1623" s="12"/>
      <c r="S1623" s="16"/>
      <c r="T1623" s="16"/>
    </row>
    <row r="1624" spans="15:20" ht="16" x14ac:dyDescent="0.2">
      <c r="O1624" s="10"/>
      <c r="P1624" s="10"/>
      <c r="Q1624" s="12"/>
      <c r="S1624" s="16"/>
      <c r="T1624" s="16"/>
    </row>
    <row r="1625" spans="15:20" ht="16" x14ac:dyDescent="0.2">
      <c r="O1625" s="10"/>
      <c r="P1625" s="10"/>
      <c r="Q1625" s="12"/>
      <c r="S1625" s="16"/>
      <c r="T1625" s="16"/>
    </row>
    <row r="1626" spans="15:20" ht="16" x14ac:dyDescent="0.2">
      <c r="O1626" s="10"/>
      <c r="P1626" s="10"/>
      <c r="Q1626" s="12"/>
      <c r="S1626" s="16"/>
      <c r="T1626" s="16"/>
    </row>
    <row r="1627" spans="15:20" ht="16" x14ac:dyDescent="0.2">
      <c r="O1627" s="10"/>
      <c r="P1627" s="10"/>
      <c r="Q1627" s="12"/>
      <c r="S1627" s="16"/>
      <c r="T1627" s="16"/>
    </row>
    <row r="1628" spans="15:20" ht="16" x14ac:dyDescent="0.2">
      <c r="O1628" s="10"/>
      <c r="P1628" s="10"/>
      <c r="Q1628" s="12"/>
      <c r="S1628" s="16"/>
      <c r="T1628" s="16"/>
    </row>
    <row r="1629" spans="15:20" ht="16" x14ac:dyDescent="0.2">
      <c r="O1629" s="10"/>
      <c r="P1629" s="10"/>
      <c r="Q1629" s="12"/>
      <c r="S1629" s="16"/>
      <c r="T1629" s="16"/>
    </row>
    <row r="1630" spans="15:20" ht="16" x14ac:dyDescent="0.2">
      <c r="O1630" s="10"/>
      <c r="P1630" s="10"/>
      <c r="Q1630" s="12"/>
      <c r="S1630" s="16"/>
      <c r="T1630" s="16"/>
    </row>
    <row r="1631" spans="15:20" ht="16" x14ac:dyDescent="0.2">
      <c r="O1631" s="10"/>
      <c r="P1631" s="10"/>
      <c r="Q1631" s="12"/>
      <c r="S1631" s="16"/>
      <c r="T1631" s="16"/>
    </row>
    <row r="1632" spans="15:20" ht="16" x14ac:dyDescent="0.2">
      <c r="O1632" s="10"/>
      <c r="P1632" s="10"/>
      <c r="Q1632" s="12"/>
      <c r="S1632" s="16"/>
      <c r="T1632" s="16"/>
    </row>
    <row r="1633" spans="15:20" ht="16" x14ac:dyDescent="0.2">
      <c r="O1633" s="10"/>
      <c r="P1633" s="10"/>
      <c r="Q1633" s="12"/>
      <c r="S1633" s="16"/>
      <c r="T1633" s="16"/>
    </row>
    <row r="1634" spans="15:20" ht="16" x14ac:dyDescent="0.2">
      <c r="O1634" s="10"/>
      <c r="P1634" s="10"/>
      <c r="Q1634" s="12"/>
      <c r="S1634" s="16"/>
      <c r="T1634" s="16"/>
    </row>
    <row r="1635" spans="15:20" ht="16" x14ac:dyDescent="0.2">
      <c r="O1635" s="10"/>
      <c r="P1635" s="10"/>
      <c r="Q1635" s="12"/>
      <c r="S1635" s="16"/>
      <c r="T1635" s="16"/>
    </row>
    <row r="1636" spans="15:20" ht="16" x14ac:dyDescent="0.2">
      <c r="O1636" s="10"/>
      <c r="P1636" s="10"/>
      <c r="Q1636" s="12"/>
      <c r="S1636" s="16"/>
      <c r="T1636" s="16"/>
    </row>
    <row r="1637" spans="15:20" ht="16" x14ac:dyDescent="0.2">
      <c r="O1637" s="10"/>
      <c r="P1637" s="10"/>
      <c r="Q1637" s="12"/>
      <c r="S1637" s="16"/>
      <c r="T1637" s="16"/>
    </row>
    <row r="1638" spans="15:20" ht="16" x14ac:dyDescent="0.2">
      <c r="O1638" s="10"/>
      <c r="P1638" s="10"/>
      <c r="Q1638" s="12"/>
      <c r="S1638" s="16"/>
      <c r="T1638" s="16"/>
    </row>
    <row r="1639" spans="15:20" ht="16" x14ac:dyDescent="0.2">
      <c r="O1639" s="10"/>
      <c r="P1639" s="10"/>
      <c r="Q1639" s="12"/>
      <c r="S1639" s="16"/>
      <c r="T1639" s="16"/>
    </row>
    <row r="1640" spans="15:20" ht="16" x14ac:dyDescent="0.2">
      <c r="O1640" s="10"/>
      <c r="P1640" s="10"/>
      <c r="Q1640" s="12"/>
      <c r="S1640" s="16"/>
      <c r="T1640" s="16"/>
    </row>
    <row r="1641" spans="15:20" ht="16" x14ac:dyDescent="0.2">
      <c r="O1641" s="10"/>
      <c r="P1641" s="10"/>
      <c r="Q1641" s="12"/>
      <c r="S1641" s="16"/>
      <c r="T1641" s="16"/>
    </row>
    <row r="1642" spans="15:20" ht="16" x14ac:dyDescent="0.2">
      <c r="O1642" s="10"/>
      <c r="P1642" s="10"/>
      <c r="Q1642" s="12"/>
      <c r="S1642" s="16"/>
      <c r="T1642" s="16"/>
    </row>
    <row r="1643" spans="15:20" ht="16" x14ac:dyDescent="0.2">
      <c r="O1643" s="10"/>
      <c r="P1643" s="10"/>
      <c r="Q1643" s="12"/>
      <c r="S1643" s="16"/>
      <c r="T1643" s="16"/>
    </row>
    <row r="1644" spans="15:20" ht="16" x14ac:dyDescent="0.2">
      <c r="O1644" s="10"/>
      <c r="P1644" s="10"/>
      <c r="Q1644" s="12"/>
      <c r="S1644" s="16"/>
      <c r="T1644" s="16"/>
    </row>
    <row r="1645" spans="15:20" ht="16" x14ac:dyDescent="0.2">
      <c r="O1645" s="10"/>
      <c r="P1645" s="10"/>
      <c r="Q1645" s="12"/>
      <c r="S1645" s="16"/>
      <c r="T1645" s="16"/>
    </row>
    <row r="1646" spans="15:20" ht="16" x14ac:dyDescent="0.2">
      <c r="O1646" s="10"/>
      <c r="P1646" s="10"/>
      <c r="Q1646" s="12"/>
      <c r="S1646" s="16"/>
      <c r="T1646" s="16"/>
    </row>
    <row r="1647" spans="15:20" ht="16" x14ac:dyDescent="0.2">
      <c r="O1647" s="10"/>
      <c r="P1647" s="10"/>
      <c r="Q1647" s="12"/>
      <c r="S1647" s="16"/>
      <c r="T1647" s="16"/>
    </row>
    <row r="1648" spans="15:20" ht="16" x14ac:dyDescent="0.2">
      <c r="O1648" s="10"/>
      <c r="P1648" s="10"/>
      <c r="Q1648" s="12"/>
      <c r="S1648" s="16"/>
      <c r="T1648" s="16"/>
    </row>
    <row r="1649" spans="15:20" ht="16" x14ac:dyDescent="0.2">
      <c r="O1649" s="10"/>
      <c r="P1649" s="10"/>
      <c r="Q1649" s="12"/>
      <c r="S1649" s="16"/>
      <c r="T1649" s="16"/>
    </row>
    <row r="1650" spans="15:20" ht="16" x14ac:dyDescent="0.2">
      <c r="O1650" s="10"/>
      <c r="P1650" s="10"/>
      <c r="Q1650" s="12"/>
      <c r="S1650" s="16"/>
      <c r="T1650" s="16"/>
    </row>
    <row r="1651" spans="15:20" ht="16" x14ac:dyDescent="0.2">
      <c r="O1651" s="10"/>
      <c r="P1651" s="10"/>
      <c r="Q1651" s="12"/>
      <c r="S1651" s="16"/>
      <c r="T1651" s="16"/>
    </row>
    <row r="1652" spans="15:20" ht="16" x14ac:dyDescent="0.2">
      <c r="O1652" s="10"/>
      <c r="P1652" s="10"/>
      <c r="Q1652" s="12"/>
      <c r="S1652" s="16"/>
      <c r="T1652" s="16"/>
    </row>
    <row r="1653" spans="15:20" ht="16" x14ac:dyDescent="0.2">
      <c r="O1653" s="10"/>
      <c r="P1653" s="10"/>
      <c r="Q1653" s="12"/>
      <c r="S1653" s="16"/>
      <c r="T1653" s="16"/>
    </row>
    <row r="1654" spans="15:20" ht="16" x14ac:dyDescent="0.2">
      <c r="O1654" s="10"/>
      <c r="P1654" s="10"/>
      <c r="Q1654" s="12"/>
      <c r="S1654" s="16"/>
      <c r="T1654" s="16"/>
    </row>
    <row r="1655" spans="15:20" ht="16" x14ac:dyDescent="0.2">
      <c r="O1655" s="10"/>
      <c r="P1655" s="10"/>
      <c r="Q1655" s="12"/>
      <c r="S1655" s="16"/>
      <c r="T1655" s="16"/>
    </row>
    <row r="1656" spans="15:20" ht="16" x14ac:dyDescent="0.2">
      <c r="O1656" s="10"/>
      <c r="P1656" s="10"/>
      <c r="Q1656" s="12"/>
      <c r="S1656" s="16"/>
      <c r="T1656" s="16"/>
    </row>
    <row r="1657" spans="15:20" ht="16" x14ac:dyDescent="0.2">
      <c r="O1657" s="10"/>
      <c r="P1657" s="10"/>
      <c r="Q1657" s="12"/>
      <c r="S1657" s="16"/>
      <c r="T1657" s="16"/>
    </row>
    <row r="1658" spans="15:20" ht="16" x14ac:dyDescent="0.2">
      <c r="O1658" s="10"/>
      <c r="P1658" s="10"/>
      <c r="Q1658" s="12"/>
      <c r="S1658" s="16"/>
      <c r="T1658" s="16"/>
    </row>
    <row r="1659" spans="15:20" ht="16" x14ac:dyDescent="0.2">
      <c r="O1659" s="10"/>
      <c r="P1659" s="10"/>
      <c r="Q1659" s="12"/>
      <c r="S1659" s="16"/>
      <c r="T1659" s="16"/>
    </row>
    <row r="1660" spans="15:20" ht="16" x14ac:dyDescent="0.2">
      <c r="O1660" s="10"/>
      <c r="P1660" s="10"/>
      <c r="Q1660" s="12"/>
      <c r="S1660" s="16"/>
      <c r="T1660" s="16"/>
    </row>
    <row r="1661" spans="15:20" ht="16" x14ac:dyDescent="0.2">
      <c r="O1661" s="10"/>
      <c r="P1661" s="10"/>
      <c r="Q1661" s="12"/>
      <c r="S1661" s="16"/>
      <c r="T1661" s="16"/>
    </row>
    <row r="1662" spans="15:20" ht="16" x14ac:dyDescent="0.2">
      <c r="O1662" s="10"/>
      <c r="P1662" s="10"/>
      <c r="Q1662" s="12"/>
      <c r="S1662" s="16"/>
      <c r="T1662" s="16"/>
    </row>
    <row r="1663" spans="15:20" ht="16" x14ac:dyDescent="0.2">
      <c r="O1663" s="10"/>
      <c r="P1663" s="10"/>
      <c r="Q1663" s="12"/>
      <c r="S1663" s="16"/>
      <c r="T1663" s="16"/>
    </row>
    <row r="1664" spans="15:20" ht="16" x14ac:dyDescent="0.2">
      <c r="O1664" s="10"/>
      <c r="P1664" s="10"/>
      <c r="Q1664" s="12"/>
      <c r="S1664" s="16"/>
      <c r="T1664" s="16"/>
    </row>
    <row r="1665" spans="15:20" ht="16" x14ac:dyDescent="0.2">
      <c r="O1665" s="10"/>
      <c r="P1665" s="10"/>
      <c r="Q1665" s="12"/>
      <c r="S1665" s="16"/>
      <c r="T1665" s="16"/>
    </row>
    <row r="1666" spans="15:20" ht="16" x14ac:dyDescent="0.2">
      <c r="O1666" s="10"/>
      <c r="P1666" s="10"/>
      <c r="Q1666" s="12"/>
      <c r="S1666" s="16"/>
      <c r="T1666" s="16"/>
    </row>
    <row r="1667" spans="15:20" ht="16" x14ac:dyDescent="0.2">
      <c r="O1667" s="10"/>
      <c r="P1667" s="10"/>
      <c r="Q1667" s="12"/>
      <c r="S1667" s="16"/>
      <c r="T1667" s="16"/>
    </row>
    <row r="1668" spans="15:20" ht="16" x14ac:dyDescent="0.2">
      <c r="O1668" s="10"/>
      <c r="P1668" s="10"/>
      <c r="Q1668" s="12"/>
      <c r="S1668" s="16"/>
      <c r="T1668" s="16"/>
    </row>
    <row r="1669" spans="15:20" ht="16" x14ac:dyDescent="0.2">
      <c r="O1669" s="10"/>
      <c r="P1669" s="10"/>
      <c r="Q1669" s="12"/>
      <c r="S1669" s="16"/>
      <c r="T1669" s="16"/>
    </row>
    <row r="1670" spans="15:20" ht="16" x14ac:dyDescent="0.2">
      <c r="O1670" s="10"/>
      <c r="P1670" s="10"/>
      <c r="Q1670" s="12"/>
      <c r="S1670" s="16"/>
      <c r="T1670" s="16"/>
    </row>
    <row r="1671" spans="15:20" ht="16" x14ac:dyDescent="0.2">
      <c r="O1671" s="10"/>
      <c r="P1671" s="10"/>
      <c r="Q1671" s="12"/>
      <c r="S1671" s="16"/>
      <c r="T1671" s="16"/>
    </row>
    <row r="1672" spans="15:20" ht="16" x14ac:dyDescent="0.2">
      <c r="O1672" s="10"/>
      <c r="P1672" s="10"/>
      <c r="Q1672" s="12"/>
      <c r="S1672" s="16"/>
      <c r="T1672" s="16"/>
    </row>
    <row r="1673" spans="15:20" ht="16" x14ac:dyDescent="0.2">
      <c r="O1673" s="10"/>
      <c r="P1673" s="10"/>
      <c r="Q1673" s="12"/>
      <c r="S1673" s="16"/>
      <c r="T1673" s="16"/>
    </row>
    <row r="1674" spans="15:20" ht="16" x14ac:dyDescent="0.2">
      <c r="O1674" s="10"/>
      <c r="P1674" s="10"/>
      <c r="Q1674" s="12"/>
      <c r="S1674" s="16"/>
      <c r="T1674" s="16"/>
    </row>
    <row r="1675" spans="15:20" ht="16" x14ac:dyDescent="0.2">
      <c r="O1675" s="10"/>
      <c r="P1675" s="10"/>
      <c r="Q1675" s="12"/>
      <c r="S1675" s="16"/>
      <c r="T1675" s="16"/>
    </row>
    <row r="1676" spans="15:20" ht="16" x14ac:dyDescent="0.2">
      <c r="O1676" s="10"/>
      <c r="P1676" s="10"/>
      <c r="Q1676" s="12"/>
      <c r="S1676" s="16"/>
      <c r="T1676" s="16"/>
    </row>
    <row r="1677" spans="15:20" ht="16" x14ac:dyDescent="0.2">
      <c r="O1677" s="10"/>
      <c r="P1677" s="10"/>
      <c r="Q1677" s="12"/>
      <c r="S1677" s="16"/>
      <c r="T1677" s="16"/>
    </row>
    <row r="1678" spans="15:20" ht="16" x14ac:dyDescent="0.2">
      <c r="O1678" s="10"/>
      <c r="P1678" s="10"/>
      <c r="Q1678" s="12"/>
      <c r="S1678" s="16"/>
      <c r="T1678" s="16"/>
    </row>
    <row r="1679" spans="15:20" ht="16" x14ac:dyDescent="0.2">
      <c r="O1679" s="10"/>
      <c r="P1679" s="10"/>
      <c r="Q1679" s="12"/>
      <c r="S1679" s="16"/>
      <c r="T1679" s="16"/>
    </row>
    <row r="1680" spans="15:20" ht="16" x14ac:dyDescent="0.2">
      <c r="O1680" s="10"/>
      <c r="P1680" s="10"/>
      <c r="Q1680" s="12"/>
      <c r="S1680" s="16"/>
      <c r="T1680" s="16"/>
    </row>
    <row r="1681" spans="15:20" ht="16" x14ac:dyDescent="0.2">
      <c r="O1681" s="10"/>
      <c r="P1681" s="10"/>
      <c r="Q1681" s="12"/>
      <c r="S1681" s="16"/>
      <c r="T1681" s="16"/>
    </row>
    <row r="1682" spans="15:20" ht="16" x14ac:dyDescent="0.2">
      <c r="O1682" s="10"/>
      <c r="P1682" s="10"/>
      <c r="Q1682" s="12"/>
      <c r="S1682" s="16"/>
      <c r="T1682" s="16"/>
    </row>
    <row r="1683" spans="15:20" ht="16" x14ac:dyDescent="0.2">
      <c r="O1683" s="10"/>
      <c r="P1683" s="10"/>
      <c r="Q1683" s="12"/>
      <c r="S1683" s="16"/>
      <c r="T1683" s="16"/>
    </row>
    <row r="1684" spans="15:20" ht="16" x14ac:dyDescent="0.2">
      <c r="O1684" s="10"/>
      <c r="P1684" s="10"/>
      <c r="Q1684" s="12"/>
      <c r="S1684" s="16"/>
      <c r="T1684" s="16"/>
    </row>
    <row r="1685" spans="15:20" ht="16" x14ac:dyDescent="0.2">
      <c r="O1685" s="10"/>
      <c r="P1685" s="10"/>
      <c r="Q1685" s="12"/>
      <c r="S1685" s="16"/>
      <c r="T1685" s="16"/>
    </row>
    <row r="1686" spans="15:20" ht="16" x14ac:dyDescent="0.2">
      <c r="O1686" s="10"/>
      <c r="P1686" s="10"/>
      <c r="Q1686" s="12"/>
      <c r="S1686" s="16"/>
      <c r="T1686" s="16"/>
    </row>
    <row r="1687" spans="15:20" ht="16" x14ac:dyDescent="0.2">
      <c r="O1687" s="10"/>
      <c r="P1687" s="10"/>
      <c r="Q1687" s="12"/>
      <c r="S1687" s="16"/>
      <c r="T1687" s="16"/>
    </row>
    <row r="1688" spans="15:20" ht="16" x14ac:dyDescent="0.2">
      <c r="O1688" s="10"/>
      <c r="P1688" s="10"/>
      <c r="Q1688" s="12"/>
      <c r="S1688" s="16"/>
      <c r="T1688" s="16"/>
    </row>
    <row r="1689" spans="15:20" ht="16" x14ac:dyDescent="0.2">
      <c r="O1689" s="10"/>
      <c r="P1689" s="10"/>
      <c r="Q1689" s="12"/>
      <c r="S1689" s="16"/>
      <c r="T1689" s="16"/>
    </row>
    <row r="1690" spans="15:20" ht="16" x14ac:dyDescent="0.2">
      <c r="O1690" s="10"/>
      <c r="P1690" s="10"/>
      <c r="Q1690" s="12"/>
      <c r="S1690" s="16"/>
      <c r="T1690" s="16"/>
    </row>
    <row r="1691" spans="15:20" ht="16" x14ac:dyDescent="0.2">
      <c r="O1691" s="10"/>
      <c r="P1691" s="10"/>
      <c r="Q1691" s="12"/>
      <c r="S1691" s="16"/>
      <c r="T1691" s="16"/>
    </row>
    <row r="1692" spans="15:20" ht="16" x14ac:dyDescent="0.2">
      <c r="O1692" s="10"/>
      <c r="P1692" s="10"/>
      <c r="Q1692" s="12"/>
      <c r="S1692" s="16"/>
      <c r="T1692" s="16"/>
    </row>
    <row r="1693" spans="15:20" ht="16" x14ac:dyDescent="0.2">
      <c r="O1693" s="10"/>
      <c r="P1693" s="10"/>
      <c r="Q1693" s="12"/>
      <c r="S1693" s="16"/>
      <c r="T1693" s="16"/>
    </row>
    <row r="1694" spans="15:20" ht="16" x14ac:dyDescent="0.2">
      <c r="O1694" s="10"/>
      <c r="P1694" s="10"/>
      <c r="Q1694" s="12"/>
      <c r="S1694" s="16"/>
      <c r="T1694" s="16"/>
    </row>
    <row r="1695" spans="15:20" ht="16" x14ac:dyDescent="0.2">
      <c r="O1695" s="10"/>
      <c r="P1695" s="10"/>
      <c r="Q1695" s="12"/>
      <c r="S1695" s="16"/>
      <c r="T1695" s="16"/>
    </row>
    <row r="1696" spans="15:20" ht="16" x14ac:dyDescent="0.2">
      <c r="O1696" s="10"/>
      <c r="P1696" s="10"/>
      <c r="Q1696" s="12"/>
      <c r="S1696" s="16"/>
      <c r="T1696" s="16"/>
    </row>
    <row r="1697" spans="15:20" ht="16" x14ac:dyDescent="0.2">
      <c r="O1697" s="10"/>
      <c r="P1697" s="10"/>
      <c r="Q1697" s="12"/>
      <c r="S1697" s="16"/>
      <c r="T1697" s="16"/>
    </row>
    <row r="1698" spans="15:20" ht="16" x14ac:dyDescent="0.2">
      <c r="O1698" s="10"/>
      <c r="P1698" s="10"/>
      <c r="Q1698" s="12"/>
      <c r="S1698" s="16"/>
      <c r="T1698" s="16"/>
    </row>
    <row r="1699" spans="15:20" ht="16" x14ac:dyDescent="0.2">
      <c r="O1699" s="10"/>
      <c r="P1699" s="10"/>
      <c r="Q1699" s="12"/>
      <c r="S1699" s="16"/>
      <c r="T1699" s="16"/>
    </row>
    <row r="1700" spans="15:20" ht="16" x14ac:dyDescent="0.2">
      <c r="O1700" s="10"/>
      <c r="P1700" s="10"/>
      <c r="Q1700" s="12"/>
      <c r="S1700" s="16"/>
      <c r="T1700" s="16"/>
    </row>
    <row r="1701" spans="15:20" ht="16" x14ac:dyDescent="0.2">
      <c r="O1701" s="10"/>
      <c r="P1701" s="10"/>
      <c r="Q1701" s="12"/>
      <c r="S1701" s="16"/>
      <c r="T1701" s="16"/>
    </row>
    <row r="1702" spans="15:20" ht="16" x14ac:dyDescent="0.2">
      <c r="O1702" s="10"/>
      <c r="P1702" s="10"/>
      <c r="Q1702" s="12"/>
      <c r="S1702" s="16"/>
      <c r="T1702" s="16"/>
    </row>
    <row r="1703" spans="15:20" ht="16" x14ac:dyDescent="0.2">
      <c r="O1703" s="10"/>
      <c r="P1703" s="10"/>
      <c r="Q1703" s="12"/>
      <c r="S1703" s="16"/>
      <c r="T1703" s="16"/>
    </row>
    <row r="1704" spans="15:20" ht="16" x14ac:dyDescent="0.2">
      <c r="O1704" s="10"/>
      <c r="P1704" s="10"/>
      <c r="Q1704" s="12"/>
      <c r="S1704" s="16"/>
      <c r="T1704" s="16"/>
    </row>
    <row r="1705" spans="15:20" ht="16" x14ac:dyDescent="0.2">
      <c r="O1705" s="10"/>
      <c r="P1705" s="10"/>
      <c r="Q1705" s="12"/>
      <c r="S1705" s="16"/>
      <c r="T1705" s="16"/>
    </row>
    <row r="1706" spans="15:20" ht="16" x14ac:dyDescent="0.2">
      <c r="O1706" s="10"/>
      <c r="P1706" s="10"/>
      <c r="Q1706" s="12"/>
      <c r="S1706" s="16"/>
      <c r="T1706" s="16"/>
    </row>
    <row r="1707" spans="15:20" ht="16" x14ac:dyDescent="0.2">
      <c r="O1707" s="10"/>
      <c r="P1707" s="10"/>
      <c r="Q1707" s="12"/>
      <c r="S1707" s="16"/>
      <c r="T1707" s="16"/>
    </row>
    <row r="1708" spans="15:20" ht="16" x14ac:dyDescent="0.2">
      <c r="O1708" s="10"/>
      <c r="P1708" s="10"/>
      <c r="Q1708" s="12"/>
      <c r="S1708" s="16"/>
      <c r="T1708" s="16"/>
    </row>
    <row r="1709" spans="15:20" ht="16" x14ac:dyDescent="0.2">
      <c r="O1709" s="10"/>
      <c r="P1709" s="10"/>
      <c r="Q1709" s="12"/>
      <c r="S1709" s="16"/>
      <c r="T1709" s="16"/>
    </row>
    <row r="1710" spans="15:20" ht="16" x14ac:dyDescent="0.2">
      <c r="O1710" s="10"/>
      <c r="P1710" s="10"/>
      <c r="Q1710" s="12"/>
      <c r="S1710" s="16"/>
      <c r="T1710" s="16"/>
    </row>
    <row r="1711" spans="15:20" ht="16" x14ac:dyDescent="0.2">
      <c r="O1711" s="10"/>
      <c r="P1711" s="10"/>
      <c r="Q1711" s="12"/>
      <c r="S1711" s="16"/>
      <c r="T1711" s="16"/>
    </row>
    <row r="1712" spans="15:20" ht="16" x14ac:dyDescent="0.2">
      <c r="O1712" s="10"/>
      <c r="P1712" s="10"/>
      <c r="Q1712" s="12"/>
      <c r="S1712" s="16"/>
      <c r="T1712" s="16"/>
    </row>
    <row r="1713" spans="15:20" ht="16" x14ac:dyDescent="0.2">
      <c r="O1713" s="10"/>
      <c r="P1713" s="10"/>
      <c r="Q1713" s="12"/>
      <c r="S1713" s="16"/>
      <c r="T1713" s="16"/>
    </row>
    <row r="1714" spans="15:20" ht="16" x14ac:dyDescent="0.2">
      <c r="O1714" s="10"/>
      <c r="P1714" s="10"/>
      <c r="Q1714" s="12"/>
      <c r="S1714" s="16"/>
      <c r="T1714" s="16"/>
    </row>
    <row r="1715" spans="15:20" ht="16" x14ac:dyDescent="0.2">
      <c r="O1715" s="10"/>
      <c r="P1715" s="10"/>
      <c r="Q1715" s="12"/>
      <c r="S1715" s="16"/>
      <c r="T1715" s="16"/>
    </row>
    <row r="1716" spans="15:20" ht="16" x14ac:dyDescent="0.2">
      <c r="O1716" s="10"/>
      <c r="P1716" s="10"/>
      <c r="Q1716" s="12"/>
      <c r="S1716" s="16"/>
      <c r="T1716" s="16"/>
    </row>
    <row r="1717" spans="15:20" ht="16" x14ac:dyDescent="0.2">
      <c r="O1717" s="10"/>
      <c r="P1717" s="10"/>
      <c r="Q1717" s="12"/>
      <c r="S1717" s="16"/>
      <c r="T1717" s="16"/>
    </row>
    <row r="1718" spans="15:20" ht="16" x14ac:dyDescent="0.2">
      <c r="O1718" s="10"/>
      <c r="P1718" s="10"/>
      <c r="Q1718" s="12"/>
      <c r="S1718" s="16"/>
      <c r="T1718" s="16"/>
    </row>
    <row r="1719" spans="15:20" ht="16" x14ac:dyDescent="0.2">
      <c r="O1719" s="10"/>
      <c r="P1719" s="10"/>
      <c r="Q1719" s="12"/>
      <c r="S1719" s="16"/>
      <c r="T1719" s="16"/>
    </row>
    <row r="1720" spans="15:20" ht="16" x14ac:dyDescent="0.2">
      <c r="O1720" s="10"/>
      <c r="P1720" s="10"/>
      <c r="Q1720" s="12"/>
      <c r="S1720" s="16"/>
      <c r="T1720" s="16"/>
    </row>
    <row r="1721" spans="15:20" ht="16" x14ac:dyDescent="0.2">
      <c r="O1721" s="10"/>
      <c r="P1721" s="10"/>
      <c r="Q1721" s="12"/>
      <c r="S1721" s="16"/>
      <c r="T1721" s="16"/>
    </row>
    <row r="1722" spans="15:20" ht="16" x14ac:dyDescent="0.2">
      <c r="O1722" s="10"/>
      <c r="P1722" s="10"/>
      <c r="Q1722" s="12"/>
      <c r="S1722" s="16"/>
      <c r="T1722" s="16"/>
    </row>
    <row r="1723" spans="15:20" ht="16" x14ac:dyDescent="0.2">
      <c r="O1723" s="10"/>
      <c r="P1723" s="10"/>
      <c r="Q1723" s="12"/>
      <c r="S1723" s="16"/>
      <c r="T1723" s="16"/>
    </row>
    <row r="1724" spans="15:20" ht="16" x14ac:dyDescent="0.2">
      <c r="O1724" s="10"/>
      <c r="P1724" s="10"/>
      <c r="Q1724" s="12"/>
      <c r="S1724" s="16"/>
      <c r="T1724" s="16"/>
    </row>
    <row r="1725" spans="15:20" ht="16" x14ac:dyDescent="0.2">
      <c r="O1725" s="10"/>
      <c r="P1725" s="10"/>
      <c r="Q1725" s="12"/>
      <c r="S1725" s="16"/>
      <c r="T1725" s="16"/>
    </row>
    <row r="1726" spans="15:20" ht="16" x14ac:dyDescent="0.2">
      <c r="O1726" s="10"/>
      <c r="P1726" s="10"/>
      <c r="Q1726" s="12"/>
      <c r="S1726" s="16"/>
      <c r="T1726" s="16"/>
    </row>
    <row r="1727" spans="15:20" ht="16" x14ac:dyDescent="0.2">
      <c r="O1727" s="10"/>
      <c r="P1727" s="10"/>
      <c r="Q1727" s="12"/>
      <c r="S1727" s="16"/>
      <c r="T1727" s="16"/>
    </row>
    <row r="1728" spans="15:20" ht="16" x14ac:dyDescent="0.2">
      <c r="O1728" s="10"/>
      <c r="P1728" s="10"/>
      <c r="Q1728" s="12"/>
      <c r="S1728" s="16"/>
      <c r="T1728" s="16"/>
    </row>
    <row r="1729" spans="15:20" ht="16" x14ac:dyDescent="0.2">
      <c r="O1729" s="10"/>
      <c r="P1729" s="10"/>
      <c r="Q1729" s="12"/>
      <c r="S1729" s="16"/>
      <c r="T1729" s="16"/>
    </row>
    <row r="1730" spans="15:20" ht="16" x14ac:dyDescent="0.2">
      <c r="O1730" s="10"/>
      <c r="P1730" s="10"/>
      <c r="Q1730" s="12"/>
      <c r="S1730" s="16"/>
      <c r="T1730" s="16"/>
    </row>
    <row r="1731" spans="15:20" ht="16" x14ac:dyDescent="0.2">
      <c r="O1731" s="10"/>
      <c r="P1731" s="10"/>
      <c r="Q1731" s="12"/>
      <c r="S1731" s="16"/>
      <c r="T1731" s="16"/>
    </row>
    <row r="1732" spans="15:20" ht="16" x14ac:dyDescent="0.2">
      <c r="O1732" s="10"/>
      <c r="P1732" s="10"/>
      <c r="Q1732" s="12"/>
      <c r="S1732" s="16"/>
      <c r="T1732" s="16"/>
    </row>
    <row r="1733" spans="15:20" ht="16" x14ac:dyDescent="0.2">
      <c r="O1733" s="10"/>
      <c r="P1733" s="10"/>
      <c r="Q1733" s="12"/>
      <c r="S1733" s="16"/>
      <c r="T1733" s="16"/>
    </row>
    <row r="1734" spans="15:20" ht="16" x14ac:dyDescent="0.2">
      <c r="O1734" s="10"/>
      <c r="P1734" s="10"/>
      <c r="Q1734" s="12"/>
      <c r="S1734" s="16"/>
      <c r="T1734" s="16"/>
    </row>
    <row r="1735" spans="15:20" ht="16" x14ac:dyDescent="0.2">
      <c r="O1735" s="10"/>
      <c r="P1735" s="10"/>
      <c r="Q1735" s="12"/>
      <c r="S1735" s="16"/>
      <c r="T1735" s="16"/>
    </row>
    <row r="1736" spans="15:20" ht="16" x14ac:dyDescent="0.2">
      <c r="O1736" s="10"/>
      <c r="P1736" s="10"/>
      <c r="Q1736" s="12"/>
      <c r="S1736" s="16"/>
      <c r="T1736" s="16"/>
    </row>
    <row r="1737" spans="15:20" ht="16" x14ac:dyDescent="0.2">
      <c r="O1737" s="10"/>
      <c r="P1737" s="10"/>
      <c r="Q1737" s="12"/>
      <c r="S1737" s="16"/>
      <c r="T1737" s="16"/>
    </row>
    <row r="1738" spans="15:20" ht="16" x14ac:dyDescent="0.2">
      <c r="O1738" s="10"/>
      <c r="P1738" s="10"/>
      <c r="Q1738" s="12"/>
      <c r="S1738" s="16"/>
      <c r="T1738" s="16"/>
    </row>
    <row r="1739" spans="15:20" ht="16" x14ac:dyDescent="0.2">
      <c r="O1739" s="10"/>
      <c r="P1739" s="10"/>
      <c r="Q1739" s="12"/>
      <c r="S1739" s="16"/>
      <c r="T1739" s="16"/>
    </row>
    <row r="1740" spans="15:20" ht="16" x14ac:dyDescent="0.2">
      <c r="O1740" s="10"/>
      <c r="P1740" s="10"/>
      <c r="Q1740" s="12"/>
      <c r="S1740" s="16"/>
      <c r="T1740" s="16"/>
    </row>
    <row r="1741" spans="15:20" ht="16" x14ac:dyDescent="0.2">
      <c r="O1741" s="10"/>
      <c r="P1741" s="10"/>
      <c r="Q1741" s="12"/>
      <c r="S1741" s="16"/>
      <c r="T1741" s="16"/>
    </row>
    <row r="1742" spans="15:20" ht="16" x14ac:dyDescent="0.2">
      <c r="O1742" s="10"/>
      <c r="P1742" s="10"/>
      <c r="Q1742" s="12"/>
      <c r="S1742" s="16"/>
      <c r="T1742" s="16"/>
    </row>
    <row r="1743" spans="15:20" ht="16" x14ac:dyDescent="0.2">
      <c r="O1743" s="10"/>
      <c r="P1743" s="10"/>
      <c r="Q1743" s="12"/>
      <c r="S1743" s="16"/>
      <c r="T1743" s="16"/>
    </row>
    <row r="1744" spans="15:20" ht="16" x14ac:dyDescent="0.2">
      <c r="O1744" s="10"/>
      <c r="P1744" s="10"/>
      <c r="Q1744" s="12"/>
      <c r="S1744" s="16"/>
      <c r="T1744" s="16"/>
    </row>
    <row r="1745" spans="15:20" ht="16" x14ac:dyDescent="0.2">
      <c r="O1745" s="10"/>
      <c r="P1745" s="10"/>
      <c r="Q1745" s="12"/>
      <c r="S1745" s="16"/>
      <c r="T1745" s="16"/>
    </row>
    <row r="1746" spans="15:20" ht="16" x14ac:dyDescent="0.2">
      <c r="O1746" s="10"/>
      <c r="P1746" s="10"/>
      <c r="Q1746" s="12"/>
      <c r="S1746" s="16"/>
      <c r="T1746" s="16"/>
    </row>
    <row r="1747" spans="15:20" ht="16" x14ac:dyDescent="0.2">
      <c r="O1747" s="10"/>
      <c r="P1747" s="10"/>
      <c r="Q1747" s="12"/>
      <c r="S1747" s="16"/>
      <c r="T1747" s="16"/>
    </row>
    <row r="1748" spans="15:20" ht="16" x14ac:dyDescent="0.2">
      <c r="O1748" s="10"/>
      <c r="P1748" s="10"/>
      <c r="Q1748" s="12"/>
      <c r="S1748" s="16"/>
      <c r="T1748" s="16"/>
    </row>
    <row r="1749" spans="15:20" ht="16" x14ac:dyDescent="0.2">
      <c r="O1749" s="10"/>
      <c r="P1749" s="10"/>
      <c r="Q1749" s="12"/>
      <c r="S1749" s="16"/>
      <c r="T1749" s="16"/>
    </row>
    <row r="1750" spans="15:20" ht="16" x14ac:dyDescent="0.2">
      <c r="O1750" s="10"/>
      <c r="P1750" s="10"/>
      <c r="Q1750" s="12"/>
      <c r="S1750" s="16"/>
      <c r="T1750" s="16"/>
    </row>
    <row r="1751" spans="15:20" ht="16" x14ac:dyDescent="0.2">
      <c r="O1751" s="10"/>
      <c r="P1751" s="10"/>
      <c r="Q1751" s="12"/>
      <c r="S1751" s="16"/>
      <c r="T1751" s="16"/>
    </row>
    <row r="1752" spans="15:20" ht="16" x14ac:dyDescent="0.2">
      <c r="O1752" s="10"/>
      <c r="P1752" s="10"/>
      <c r="Q1752" s="12"/>
      <c r="S1752" s="16"/>
      <c r="T1752" s="16"/>
    </row>
    <row r="1753" spans="15:20" ht="16" x14ac:dyDescent="0.2">
      <c r="O1753" s="10"/>
      <c r="P1753" s="10"/>
      <c r="Q1753" s="12"/>
      <c r="S1753" s="16"/>
      <c r="T1753" s="16"/>
    </row>
    <row r="1754" spans="15:20" ht="16" x14ac:dyDescent="0.2">
      <c r="O1754" s="10"/>
      <c r="P1754" s="10"/>
      <c r="Q1754" s="12"/>
      <c r="S1754" s="16"/>
      <c r="T1754" s="16"/>
    </row>
    <row r="1755" spans="15:20" ht="16" x14ac:dyDescent="0.2">
      <c r="O1755" s="10"/>
      <c r="P1755" s="10"/>
      <c r="Q1755" s="12"/>
      <c r="S1755" s="16"/>
      <c r="T1755" s="16"/>
    </row>
    <row r="1756" spans="15:20" ht="16" x14ac:dyDescent="0.2">
      <c r="O1756" s="10"/>
      <c r="P1756" s="10"/>
      <c r="Q1756" s="12"/>
      <c r="S1756" s="16"/>
      <c r="T1756" s="16"/>
    </row>
    <row r="1757" spans="15:20" ht="16" x14ac:dyDescent="0.2">
      <c r="O1757" s="10"/>
      <c r="P1757" s="10"/>
      <c r="Q1757" s="12"/>
      <c r="S1757" s="16"/>
      <c r="T1757" s="16"/>
    </row>
    <row r="1758" spans="15:20" ht="16" x14ac:dyDescent="0.2">
      <c r="O1758" s="10"/>
      <c r="P1758" s="10"/>
      <c r="Q1758" s="12"/>
      <c r="S1758" s="16"/>
      <c r="T1758" s="16"/>
    </row>
    <row r="1759" spans="15:20" ht="16" x14ac:dyDescent="0.2">
      <c r="O1759" s="10"/>
      <c r="P1759" s="10"/>
      <c r="Q1759" s="12"/>
      <c r="S1759" s="16"/>
      <c r="T1759" s="16"/>
    </row>
    <row r="1760" spans="15:20" ht="16" x14ac:dyDescent="0.2">
      <c r="O1760" s="10"/>
      <c r="P1760" s="10"/>
      <c r="Q1760" s="12"/>
      <c r="S1760" s="16"/>
      <c r="T1760" s="16"/>
    </row>
    <row r="1761" spans="15:20" ht="16" x14ac:dyDescent="0.2">
      <c r="O1761" s="10"/>
      <c r="P1761" s="10"/>
      <c r="Q1761" s="12"/>
      <c r="S1761" s="16"/>
      <c r="T1761" s="16"/>
    </row>
    <row r="1762" spans="15:20" ht="16" x14ac:dyDescent="0.2">
      <c r="O1762" s="10"/>
      <c r="P1762" s="10"/>
      <c r="Q1762" s="12"/>
      <c r="S1762" s="16"/>
      <c r="T1762" s="16"/>
    </row>
    <row r="1763" spans="15:20" ht="16" x14ac:dyDescent="0.2">
      <c r="O1763" s="10"/>
      <c r="P1763" s="10"/>
      <c r="Q1763" s="12"/>
      <c r="S1763" s="16"/>
      <c r="T1763" s="16"/>
    </row>
    <row r="1764" spans="15:20" ht="16" x14ac:dyDescent="0.2">
      <c r="O1764" s="10"/>
      <c r="P1764" s="10"/>
      <c r="Q1764" s="12"/>
      <c r="S1764" s="16"/>
      <c r="T1764" s="16"/>
    </row>
    <row r="1765" spans="15:20" ht="16" x14ac:dyDescent="0.2">
      <c r="O1765" s="10"/>
      <c r="P1765" s="10"/>
      <c r="Q1765" s="12"/>
      <c r="S1765" s="16"/>
      <c r="T1765" s="16"/>
    </row>
    <row r="1766" spans="15:20" ht="16" x14ac:dyDescent="0.2">
      <c r="O1766" s="10"/>
      <c r="P1766" s="10"/>
      <c r="Q1766" s="12"/>
      <c r="S1766" s="16"/>
      <c r="T1766" s="16"/>
    </row>
    <row r="1767" spans="15:20" ht="16" x14ac:dyDescent="0.2">
      <c r="O1767" s="10"/>
      <c r="P1767" s="10"/>
      <c r="Q1767" s="12"/>
      <c r="S1767" s="16"/>
      <c r="T1767" s="16"/>
    </row>
    <row r="1768" spans="15:20" ht="16" x14ac:dyDescent="0.2">
      <c r="O1768" s="10"/>
      <c r="P1768" s="10"/>
      <c r="Q1768" s="12"/>
      <c r="S1768" s="16"/>
      <c r="T1768" s="16"/>
    </row>
    <row r="1769" spans="15:20" ht="16" x14ac:dyDescent="0.2">
      <c r="O1769" s="10"/>
      <c r="P1769" s="10"/>
      <c r="Q1769" s="12"/>
      <c r="S1769" s="16"/>
      <c r="T1769" s="16"/>
    </row>
    <row r="1770" spans="15:20" ht="16" x14ac:dyDescent="0.2">
      <c r="O1770" s="10"/>
      <c r="P1770" s="10"/>
      <c r="Q1770" s="12"/>
      <c r="S1770" s="16"/>
      <c r="T1770" s="16"/>
    </row>
    <row r="1771" spans="15:20" ht="16" x14ac:dyDescent="0.2">
      <c r="O1771" s="10"/>
      <c r="P1771" s="10"/>
      <c r="Q1771" s="12"/>
      <c r="S1771" s="16"/>
      <c r="T1771" s="16"/>
    </row>
    <row r="1772" spans="15:20" ht="16" x14ac:dyDescent="0.2">
      <c r="O1772" s="10"/>
      <c r="P1772" s="10"/>
      <c r="Q1772" s="12"/>
      <c r="S1772" s="16"/>
      <c r="T1772" s="16"/>
    </row>
    <row r="1773" spans="15:20" ht="16" x14ac:dyDescent="0.2">
      <c r="O1773" s="10"/>
      <c r="P1773" s="10"/>
      <c r="Q1773" s="12"/>
      <c r="S1773" s="16"/>
      <c r="T1773" s="16"/>
    </row>
    <row r="1774" spans="15:20" ht="16" x14ac:dyDescent="0.2">
      <c r="O1774" s="10"/>
      <c r="P1774" s="10"/>
      <c r="Q1774" s="12"/>
      <c r="S1774" s="16"/>
      <c r="T1774" s="16"/>
    </row>
    <row r="1775" spans="15:20" ht="16" x14ac:dyDescent="0.2">
      <c r="O1775" s="10"/>
      <c r="P1775" s="10"/>
      <c r="Q1775" s="12"/>
      <c r="S1775" s="16"/>
      <c r="T1775" s="16"/>
    </row>
    <row r="1776" spans="15:20" ht="16" x14ac:dyDescent="0.2">
      <c r="O1776" s="10"/>
      <c r="P1776" s="10"/>
      <c r="Q1776" s="12"/>
      <c r="S1776" s="16"/>
      <c r="T1776" s="16"/>
    </row>
    <row r="1777" spans="15:20" ht="16" x14ac:dyDescent="0.2">
      <c r="O1777" s="10"/>
      <c r="P1777" s="10"/>
      <c r="Q1777" s="12"/>
      <c r="S1777" s="16"/>
      <c r="T1777" s="16"/>
    </row>
    <row r="1778" spans="15:20" ht="16" x14ac:dyDescent="0.2">
      <c r="O1778" s="10"/>
      <c r="P1778" s="10"/>
      <c r="Q1778" s="12"/>
      <c r="S1778" s="16"/>
      <c r="T1778" s="16"/>
    </row>
    <row r="1779" spans="15:20" ht="16" x14ac:dyDescent="0.2">
      <c r="O1779" s="10"/>
      <c r="P1779" s="10"/>
      <c r="Q1779" s="12"/>
      <c r="S1779" s="16"/>
      <c r="T1779" s="16"/>
    </row>
    <row r="1780" spans="15:20" ht="16" x14ac:dyDescent="0.2">
      <c r="O1780" s="10"/>
      <c r="P1780" s="10"/>
      <c r="Q1780" s="12"/>
      <c r="S1780" s="16"/>
      <c r="T1780" s="16"/>
    </row>
    <row r="1781" spans="15:20" ht="16" x14ac:dyDescent="0.2">
      <c r="O1781" s="10"/>
      <c r="P1781" s="10"/>
      <c r="Q1781" s="12"/>
      <c r="S1781" s="16"/>
      <c r="T1781" s="16"/>
    </row>
    <row r="1782" spans="15:20" ht="16" x14ac:dyDescent="0.2">
      <c r="O1782" s="10"/>
      <c r="P1782" s="10"/>
      <c r="Q1782" s="12"/>
      <c r="S1782" s="16"/>
      <c r="T1782" s="16"/>
    </row>
    <row r="1783" spans="15:20" ht="16" x14ac:dyDescent="0.2">
      <c r="O1783" s="10"/>
      <c r="P1783" s="10"/>
      <c r="Q1783" s="12"/>
      <c r="S1783" s="16"/>
      <c r="T1783" s="16"/>
    </row>
    <row r="1784" spans="15:20" ht="16" x14ac:dyDescent="0.2">
      <c r="O1784" s="10"/>
      <c r="P1784" s="10"/>
      <c r="Q1784" s="12"/>
      <c r="S1784" s="16"/>
      <c r="T1784" s="16"/>
    </row>
    <row r="1785" spans="15:20" ht="16" x14ac:dyDescent="0.2">
      <c r="O1785" s="10"/>
      <c r="P1785" s="10"/>
      <c r="Q1785" s="12"/>
      <c r="S1785" s="16"/>
      <c r="T1785" s="16"/>
    </row>
    <row r="1786" spans="15:20" ht="16" x14ac:dyDescent="0.2">
      <c r="O1786" s="10"/>
      <c r="P1786" s="10"/>
      <c r="Q1786" s="12"/>
      <c r="S1786" s="16"/>
      <c r="T1786" s="16"/>
    </row>
    <row r="1787" spans="15:20" ht="16" x14ac:dyDescent="0.2">
      <c r="O1787" s="10"/>
      <c r="P1787" s="10"/>
      <c r="Q1787" s="12"/>
      <c r="S1787" s="16"/>
      <c r="T1787" s="16"/>
    </row>
    <row r="1788" spans="15:20" ht="16" x14ac:dyDescent="0.2">
      <c r="O1788" s="10"/>
      <c r="P1788" s="10"/>
      <c r="Q1788" s="12"/>
      <c r="S1788" s="16"/>
      <c r="T1788" s="16"/>
    </row>
    <row r="1789" spans="15:20" ht="16" x14ac:dyDescent="0.2">
      <c r="O1789" s="10"/>
      <c r="P1789" s="10"/>
      <c r="Q1789" s="12"/>
      <c r="S1789" s="16"/>
      <c r="T1789" s="16"/>
    </row>
    <row r="1790" spans="15:20" ht="16" x14ac:dyDescent="0.2">
      <c r="O1790" s="10"/>
      <c r="P1790" s="10"/>
      <c r="Q1790" s="12"/>
      <c r="S1790" s="16"/>
      <c r="T1790" s="16"/>
    </row>
    <row r="1791" spans="15:20" ht="16" x14ac:dyDescent="0.2">
      <c r="O1791" s="10"/>
      <c r="P1791" s="10"/>
      <c r="Q1791" s="12"/>
      <c r="S1791" s="16"/>
      <c r="T1791" s="16"/>
    </row>
    <row r="1792" spans="15:20" ht="16" x14ac:dyDescent="0.2">
      <c r="O1792" s="10"/>
      <c r="P1792" s="10"/>
      <c r="Q1792" s="12"/>
      <c r="S1792" s="16"/>
      <c r="T1792" s="16"/>
    </row>
    <row r="1793" spans="15:20" ht="16" x14ac:dyDescent="0.2">
      <c r="O1793" s="10"/>
      <c r="P1793" s="10"/>
      <c r="Q1793" s="12"/>
      <c r="S1793" s="16"/>
      <c r="T1793" s="16"/>
    </row>
    <row r="1794" spans="15:20" ht="16" x14ac:dyDescent="0.2">
      <c r="O1794" s="10"/>
      <c r="P1794" s="10"/>
      <c r="Q1794" s="12"/>
      <c r="S1794" s="16"/>
      <c r="T1794" s="16"/>
    </row>
    <row r="1795" spans="15:20" ht="16" x14ac:dyDescent="0.2">
      <c r="O1795" s="10"/>
      <c r="P1795" s="10"/>
      <c r="Q1795" s="12"/>
      <c r="S1795" s="16"/>
      <c r="T1795" s="16"/>
    </row>
    <row r="1796" spans="15:20" ht="16" x14ac:dyDescent="0.2">
      <c r="O1796" s="10"/>
      <c r="P1796" s="10"/>
      <c r="Q1796" s="12"/>
      <c r="S1796" s="16"/>
      <c r="T1796" s="16"/>
    </row>
    <row r="1797" spans="15:20" ht="16" x14ac:dyDescent="0.2">
      <c r="O1797" s="10"/>
      <c r="P1797" s="10"/>
      <c r="Q1797" s="12"/>
      <c r="S1797" s="16"/>
      <c r="T1797" s="16"/>
    </row>
    <row r="1798" spans="15:20" ht="16" x14ac:dyDescent="0.2">
      <c r="O1798" s="10"/>
      <c r="P1798" s="10"/>
      <c r="Q1798" s="12"/>
      <c r="S1798" s="16"/>
      <c r="T1798" s="16"/>
    </row>
    <row r="1799" spans="15:20" ht="16" x14ac:dyDescent="0.2">
      <c r="O1799" s="10"/>
      <c r="P1799" s="10"/>
      <c r="Q1799" s="12"/>
      <c r="S1799" s="16"/>
      <c r="T1799" s="16"/>
    </row>
    <row r="1800" spans="15:20" ht="16" x14ac:dyDescent="0.2">
      <c r="O1800" s="10"/>
      <c r="P1800" s="10"/>
      <c r="Q1800" s="12"/>
      <c r="S1800" s="16"/>
      <c r="T1800" s="16"/>
    </row>
    <row r="1801" spans="15:20" ht="16" x14ac:dyDescent="0.2">
      <c r="O1801" s="10"/>
      <c r="P1801" s="10"/>
      <c r="Q1801" s="12"/>
      <c r="S1801" s="16"/>
      <c r="T1801" s="16"/>
    </row>
    <row r="1802" spans="15:20" ht="16" x14ac:dyDescent="0.2">
      <c r="O1802" s="10"/>
      <c r="P1802" s="10"/>
      <c r="Q1802" s="12"/>
      <c r="S1802" s="16"/>
      <c r="T1802" s="16"/>
    </row>
    <row r="1803" spans="15:20" ht="16" x14ac:dyDescent="0.2">
      <c r="O1803" s="10"/>
      <c r="P1803" s="10"/>
      <c r="Q1803" s="12"/>
      <c r="S1803" s="16"/>
      <c r="T1803" s="16"/>
    </row>
    <row r="1804" spans="15:20" ht="16" x14ac:dyDescent="0.2">
      <c r="O1804" s="10"/>
      <c r="P1804" s="10"/>
      <c r="Q1804" s="12"/>
      <c r="S1804" s="16"/>
      <c r="T1804" s="16"/>
    </row>
    <row r="1805" spans="15:20" ht="16" x14ac:dyDescent="0.2">
      <c r="O1805" s="10"/>
      <c r="P1805" s="10"/>
      <c r="Q1805" s="12"/>
      <c r="S1805" s="16"/>
      <c r="T1805" s="16"/>
    </row>
    <row r="1806" spans="15:20" ht="16" x14ac:dyDescent="0.2">
      <c r="O1806" s="10"/>
      <c r="P1806" s="10"/>
      <c r="Q1806" s="12"/>
      <c r="S1806" s="16"/>
      <c r="T1806" s="16"/>
    </row>
    <row r="1807" spans="15:20" ht="16" x14ac:dyDescent="0.2">
      <c r="O1807" s="10"/>
      <c r="P1807" s="10"/>
      <c r="Q1807" s="12"/>
      <c r="S1807" s="16"/>
      <c r="T1807" s="16"/>
    </row>
    <row r="1808" spans="15:20" ht="16" x14ac:dyDescent="0.2">
      <c r="O1808" s="10"/>
      <c r="P1808" s="10"/>
      <c r="Q1808" s="12"/>
      <c r="S1808" s="16"/>
      <c r="T1808" s="16"/>
    </row>
    <row r="1809" spans="15:20" ht="16" x14ac:dyDescent="0.2">
      <c r="O1809" s="10"/>
      <c r="P1809" s="10"/>
      <c r="Q1809" s="12"/>
      <c r="S1809" s="16"/>
      <c r="T1809" s="16"/>
    </row>
    <row r="1810" spans="15:20" ht="16" x14ac:dyDescent="0.2">
      <c r="O1810" s="10"/>
      <c r="P1810" s="10"/>
      <c r="Q1810" s="12"/>
      <c r="S1810" s="16"/>
      <c r="T1810" s="16"/>
    </row>
    <row r="1811" spans="15:20" ht="16" x14ac:dyDescent="0.2">
      <c r="O1811" s="10"/>
      <c r="P1811" s="10"/>
      <c r="Q1811" s="12"/>
      <c r="S1811" s="16"/>
      <c r="T1811" s="16"/>
    </row>
    <row r="1812" spans="15:20" ht="16" x14ac:dyDescent="0.2">
      <c r="O1812" s="10"/>
      <c r="P1812" s="10"/>
      <c r="Q1812" s="12"/>
      <c r="S1812" s="16"/>
      <c r="T1812" s="16"/>
    </row>
    <row r="1813" spans="15:20" ht="16" x14ac:dyDescent="0.2">
      <c r="O1813" s="10"/>
      <c r="P1813" s="10"/>
      <c r="Q1813" s="12"/>
      <c r="S1813" s="16"/>
      <c r="T1813" s="16"/>
    </row>
    <row r="1814" spans="15:20" ht="16" x14ac:dyDescent="0.2">
      <c r="O1814" s="10"/>
      <c r="P1814" s="10"/>
      <c r="Q1814" s="12"/>
      <c r="S1814" s="16"/>
      <c r="T1814" s="16"/>
    </row>
    <row r="1815" spans="15:20" ht="16" x14ac:dyDescent="0.2">
      <c r="O1815" s="10"/>
      <c r="P1815" s="10"/>
      <c r="Q1815" s="12"/>
      <c r="S1815" s="16"/>
      <c r="T1815" s="16"/>
    </row>
    <row r="1816" spans="15:20" ht="16" x14ac:dyDescent="0.2">
      <c r="O1816" s="10"/>
      <c r="P1816" s="10"/>
      <c r="Q1816" s="12"/>
      <c r="S1816" s="16"/>
      <c r="T1816" s="16"/>
    </row>
    <row r="1817" spans="15:20" ht="16" x14ac:dyDescent="0.2">
      <c r="O1817" s="10"/>
      <c r="P1817" s="10"/>
      <c r="Q1817" s="12"/>
      <c r="S1817" s="16"/>
      <c r="T1817" s="16"/>
    </row>
    <row r="1818" spans="15:20" ht="16" x14ac:dyDescent="0.2">
      <c r="O1818" s="10"/>
      <c r="P1818" s="10"/>
      <c r="Q1818" s="12"/>
      <c r="S1818" s="16"/>
      <c r="T1818" s="16"/>
    </row>
    <row r="1819" spans="15:20" ht="16" x14ac:dyDescent="0.2">
      <c r="O1819" s="10"/>
      <c r="P1819" s="10"/>
      <c r="Q1819" s="12"/>
      <c r="S1819" s="16"/>
      <c r="T1819" s="16"/>
    </row>
    <row r="1820" spans="15:20" ht="16" x14ac:dyDescent="0.2">
      <c r="O1820" s="10"/>
      <c r="P1820" s="10"/>
      <c r="Q1820" s="12"/>
      <c r="S1820" s="16"/>
      <c r="T1820" s="16"/>
    </row>
    <row r="1821" spans="15:20" ht="16" x14ac:dyDescent="0.2">
      <c r="O1821" s="10"/>
      <c r="P1821" s="10"/>
      <c r="Q1821" s="12"/>
      <c r="S1821" s="16"/>
      <c r="T1821" s="16"/>
    </row>
    <row r="1822" spans="15:20" ht="16" x14ac:dyDescent="0.2">
      <c r="O1822" s="10"/>
      <c r="P1822" s="10"/>
      <c r="Q1822" s="12"/>
      <c r="S1822" s="16"/>
      <c r="T1822" s="16"/>
    </row>
    <row r="1823" spans="15:20" ht="16" x14ac:dyDescent="0.2">
      <c r="O1823" s="10"/>
      <c r="P1823" s="10"/>
      <c r="Q1823" s="12"/>
      <c r="S1823" s="16"/>
      <c r="T1823" s="16"/>
    </row>
    <row r="1824" spans="15:20" ht="16" x14ac:dyDescent="0.2">
      <c r="O1824" s="10"/>
      <c r="P1824" s="10"/>
      <c r="Q1824" s="12"/>
      <c r="S1824" s="16"/>
      <c r="T1824" s="16"/>
    </row>
    <row r="1825" spans="15:20" ht="16" x14ac:dyDescent="0.2">
      <c r="O1825" s="10"/>
      <c r="P1825" s="10"/>
      <c r="Q1825" s="12"/>
      <c r="S1825" s="16"/>
      <c r="T1825" s="16"/>
    </row>
    <row r="1826" spans="15:20" ht="16" x14ac:dyDescent="0.2">
      <c r="O1826" s="10"/>
      <c r="P1826" s="10"/>
      <c r="Q1826" s="12"/>
      <c r="S1826" s="16"/>
      <c r="T1826" s="16"/>
    </row>
    <row r="1827" spans="15:20" ht="16" x14ac:dyDescent="0.2">
      <c r="O1827" s="10"/>
      <c r="P1827" s="10"/>
      <c r="Q1827" s="12"/>
      <c r="S1827" s="16"/>
      <c r="T1827" s="16"/>
    </row>
    <row r="1828" spans="15:20" ht="16" x14ac:dyDescent="0.2">
      <c r="O1828" s="10"/>
      <c r="P1828" s="10"/>
      <c r="Q1828" s="12"/>
      <c r="S1828" s="16"/>
      <c r="T1828" s="16"/>
    </row>
    <row r="1829" spans="15:20" ht="16" x14ac:dyDescent="0.2">
      <c r="O1829" s="10"/>
      <c r="P1829" s="10"/>
      <c r="Q1829" s="12"/>
      <c r="S1829" s="16"/>
      <c r="T1829" s="16"/>
    </row>
    <row r="1830" spans="15:20" ht="16" x14ac:dyDescent="0.2">
      <c r="O1830" s="10"/>
      <c r="P1830" s="10"/>
      <c r="Q1830" s="12"/>
      <c r="S1830" s="16"/>
      <c r="T1830" s="16"/>
    </row>
    <row r="1831" spans="15:20" ht="16" x14ac:dyDescent="0.2">
      <c r="O1831" s="10"/>
      <c r="P1831" s="10"/>
      <c r="Q1831" s="12"/>
      <c r="S1831" s="16"/>
      <c r="T1831" s="16"/>
    </row>
    <row r="1832" spans="15:20" ht="16" x14ac:dyDescent="0.2">
      <c r="O1832" s="10"/>
      <c r="P1832" s="10"/>
      <c r="Q1832" s="12"/>
      <c r="S1832" s="16"/>
      <c r="T1832" s="16"/>
    </row>
    <row r="1833" spans="15:20" ht="16" x14ac:dyDescent="0.2">
      <c r="O1833" s="10"/>
      <c r="P1833" s="10"/>
      <c r="Q1833" s="12"/>
      <c r="S1833" s="16"/>
      <c r="T1833" s="16"/>
    </row>
    <row r="1834" spans="15:20" ht="16" x14ac:dyDescent="0.2">
      <c r="O1834" s="10"/>
      <c r="P1834" s="10"/>
      <c r="Q1834" s="12"/>
      <c r="S1834" s="16"/>
      <c r="T1834" s="16"/>
    </row>
    <row r="1835" spans="15:20" ht="16" x14ac:dyDescent="0.2">
      <c r="O1835" s="10"/>
      <c r="P1835" s="10"/>
      <c r="Q1835" s="12"/>
      <c r="S1835" s="16"/>
      <c r="T1835" s="16"/>
    </row>
    <row r="1836" spans="15:20" ht="16" x14ac:dyDescent="0.2">
      <c r="O1836" s="10"/>
      <c r="P1836" s="10"/>
      <c r="Q1836" s="12"/>
      <c r="S1836" s="16"/>
      <c r="T1836" s="16"/>
    </row>
    <row r="1837" spans="15:20" ht="16" x14ac:dyDescent="0.2">
      <c r="O1837" s="10"/>
      <c r="P1837" s="10"/>
      <c r="Q1837" s="12"/>
      <c r="S1837" s="16"/>
      <c r="T1837" s="16"/>
    </row>
    <row r="1838" spans="15:20" ht="16" x14ac:dyDescent="0.2">
      <c r="O1838" s="10"/>
      <c r="P1838" s="10"/>
      <c r="Q1838" s="12"/>
      <c r="S1838" s="16"/>
      <c r="T1838" s="16"/>
    </row>
    <row r="1839" spans="15:20" ht="16" x14ac:dyDescent="0.2">
      <c r="O1839" s="10"/>
      <c r="P1839" s="10"/>
      <c r="Q1839" s="12"/>
      <c r="S1839" s="16"/>
      <c r="T1839" s="16"/>
    </row>
    <row r="1840" spans="15:20" ht="16" x14ac:dyDescent="0.2">
      <c r="O1840" s="10"/>
      <c r="P1840" s="10"/>
      <c r="Q1840" s="12"/>
      <c r="S1840" s="16"/>
      <c r="T1840" s="16"/>
    </row>
    <row r="1841" spans="15:20" ht="16" x14ac:dyDescent="0.2">
      <c r="O1841" s="10"/>
      <c r="P1841" s="10"/>
      <c r="Q1841" s="12"/>
      <c r="S1841" s="16"/>
      <c r="T1841" s="16"/>
    </row>
    <row r="1842" spans="15:20" ht="16" x14ac:dyDescent="0.2">
      <c r="O1842" s="10"/>
      <c r="P1842" s="10"/>
      <c r="Q1842" s="12"/>
      <c r="S1842" s="16"/>
      <c r="T1842" s="16"/>
    </row>
    <row r="1843" spans="15:20" ht="16" x14ac:dyDescent="0.2">
      <c r="O1843" s="10"/>
      <c r="P1843" s="10"/>
      <c r="Q1843" s="12"/>
      <c r="S1843" s="16"/>
      <c r="T1843" s="16"/>
    </row>
    <row r="1844" spans="15:20" ht="16" x14ac:dyDescent="0.2">
      <c r="O1844" s="10"/>
      <c r="P1844" s="10"/>
      <c r="Q1844" s="12"/>
      <c r="S1844" s="16"/>
      <c r="T1844" s="16"/>
    </row>
    <row r="1845" spans="15:20" ht="16" x14ac:dyDescent="0.2">
      <c r="O1845" s="10"/>
      <c r="P1845" s="10"/>
      <c r="Q1845" s="12"/>
      <c r="S1845" s="16"/>
      <c r="T1845" s="16"/>
    </row>
    <row r="1846" spans="15:20" ht="16" x14ac:dyDescent="0.2">
      <c r="O1846" s="10"/>
      <c r="P1846" s="10"/>
      <c r="Q1846" s="12"/>
      <c r="S1846" s="16"/>
      <c r="T1846" s="16"/>
    </row>
    <row r="1847" spans="15:20" ht="16" x14ac:dyDescent="0.2">
      <c r="O1847" s="10"/>
      <c r="P1847" s="10"/>
      <c r="Q1847" s="12"/>
      <c r="S1847" s="16"/>
      <c r="T1847" s="16"/>
    </row>
    <row r="1848" spans="15:20" ht="16" x14ac:dyDescent="0.2">
      <c r="O1848" s="10"/>
      <c r="P1848" s="10"/>
      <c r="Q1848" s="12"/>
      <c r="S1848" s="16"/>
      <c r="T1848" s="16"/>
    </row>
    <row r="1849" spans="15:20" ht="16" x14ac:dyDescent="0.2">
      <c r="O1849" s="10"/>
      <c r="P1849" s="10"/>
      <c r="Q1849" s="12"/>
      <c r="S1849" s="16"/>
      <c r="T1849" s="16"/>
    </row>
    <row r="1850" spans="15:20" ht="16" x14ac:dyDescent="0.2">
      <c r="O1850" s="10"/>
      <c r="P1850" s="10"/>
      <c r="Q1850" s="12"/>
      <c r="S1850" s="16"/>
      <c r="T1850" s="16"/>
    </row>
    <row r="1851" spans="15:20" ht="16" x14ac:dyDescent="0.2">
      <c r="O1851" s="10"/>
      <c r="P1851" s="10"/>
      <c r="Q1851" s="12"/>
      <c r="S1851" s="16"/>
      <c r="T1851" s="16"/>
    </row>
    <row r="1852" spans="15:20" ht="16" x14ac:dyDescent="0.2">
      <c r="O1852" s="10"/>
      <c r="P1852" s="10"/>
      <c r="Q1852" s="12"/>
      <c r="S1852" s="16"/>
      <c r="T1852" s="16"/>
    </row>
    <row r="1853" spans="15:20" ht="16" x14ac:dyDescent="0.2">
      <c r="O1853" s="10"/>
      <c r="P1853" s="10"/>
      <c r="Q1853" s="12"/>
      <c r="S1853" s="16"/>
      <c r="T1853" s="16"/>
    </row>
    <row r="1854" spans="15:20" ht="16" x14ac:dyDescent="0.2">
      <c r="O1854" s="10"/>
      <c r="P1854" s="10"/>
      <c r="Q1854" s="12"/>
      <c r="S1854" s="16"/>
      <c r="T1854" s="16"/>
    </row>
    <row r="1855" spans="15:20" ht="16" x14ac:dyDescent="0.2">
      <c r="O1855" s="10"/>
      <c r="P1855" s="10"/>
      <c r="Q1855" s="12"/>
      <c r="S1855" s="16"/>
      <c r="T1855" s="16"/>
    </row>
    <row r="1856" spans="15:20" ht="16" x14ac:dyDescent="0.2">
      <c r="O1856" s="10"/>
      <c r="P1856" s="10"/>
      <c r="Q1856" s="12"/>
      <c r="S1856" s="16"/>
      <c r="T1856" s="16"/>
    </row>
    <row r="1857" spans="15:20" ht="16" x14ac:dyDescent="0.2">
      <c r="O1857" s="10"/>
      <c r="P1857" s="10"/>
      <c r="Q1857" s="12"/>
      <c r="S1857" s="16"/>
      <c r="T1857" s="16"/>
    </row>
    <row r="1858" spans="15:20" ht="16" x14ac:dyDescent="0.2">
      <c r="O1858" s="10"/>
      <c r="P1858" s="10"/>
      <c r="Q1858" s="12"/>
      <c r="S1858" s="16"/>
      <c r="T1858" s="16"/>
    </row>
    <row r="1859" spans="15:20" ht="16" x14ac:dyDescent="0.2">
      <c r="O1859" s="10"/>
      <c r="P1859" s="10"/>
      <c r="Q1859" s="12"/>
      <c r="S1859" s="16"/>
      <c r="T1859" s="16"/>
    </row>
    <row r="1860" spans="15:20" ht="16" x14ac:dyDescent="0.2">
      <c r="O1860" s="10"/>
      <c r="P1860" s="10"/>
      <c r="Q1860" s="12"/>
      <c r="S1860" s="16"/>
      <c r="T1860" s="16"/>
    </row>
    <row r="1861" spans="15:20" ht="16" x14ac:dyDescent="0.2">
      <c r="O1861" s="10"/>
      <c r="P1861" s="10"/>
      <c r="Q1861" s="12"/>
      <c r="S1861" s="16"/>
      <c r="T1861" s="16"/>
    </row>
    <row r="1862" spans="15:20" ht="16" x14ac:dyDescent="0.2">
      <c r="O1862" s="10"/>
      <c r="P1862" s="10"/>
      <c r="Q1862" s="12"/>
      <c r="S1862" s="16"/>
      <c r="T1862" s="16"/>
    </row>
    <row r="1863" spans="15:20" ht="16" x14ac:dyDescent="0.2">
      <c r="O1863" s="10"/>
      <c r="P1863" s="10"/>
      <c r="Q1863" s="12"/>
      <c r="S1863" s="16"/>
      <c r="T1863" s="16"/>
    </row>
    <row r="1864" spans="15:20" ht="16" x14ac:dyDescent="0.2">
      <c r="O1864" s="10"/>
      <c r="P1864" s="10"/>
      <c r="Q1864" s="12"/>
      <c r="S1864" s="16"/>
      <c r="T1864" s="16"/>
    </row>
    <row r="1865" spans="15:20" ht="16" x14ac:dyDescent="0.2">
      <c r="O1865" s="10"/>
      <c r="P1865" s="10"/>
      <c r="Q1865" s="12"/>
      <c r="S1865" s="16"/>
      <c r="T1865" s="16"/>
    </row>
    <row r="1866" spans="15:20" ht="16" x14ac:dyDescent="0.2">
      <c r="O1866" s="10"/>
      <c r="P1866" s="10"/>
      <c r="Q1866" s="12"/>
      <c r="S1866" s="16"/>
      <c r="T1866" s="16"/>
    </row>
    <row r="1867" spans="15:20" ht="16" x14ac:dyDescent="0.2">
      <c r="O1867" s="10"/>
      <c r="P1867" s="10"/>
      <c r="Q1867" s="12"/>
      <c r="S1867" s="16"/>
      <c r="T1867" s="16"/>
    </row>
    <row r="1868" spans="15:20" ht="16" x14ac:dyDescent="0.2">
      <c r="O1868" s="10"/>
      <c r="P1868" s="10"/>
      <c r="Q1868" s="12"/>
      <c r="S1868" s="16"/>
      <c r="T1868" s="16"/>
    </row>
    <row r="1869" spans="15:20" ht="16" x14ac:dyDescent="0.2">
      <c r="O1869" s="10"/>
      <c r="P1869" s="10"/>
      <c r="Q1869" s="12"/>
      <c r="S1869" s="16"/>
      <c r="T1869" s="16"/>
    </row>
    <row r="1870" spans="15:20" ht="16" x14ac:dyDescent="0.2">
      <c r="O1870" s="10"/>
      <c r="P1870" s="10"/>
      <c r="Q1870" s="12"/>
      <c r="S1870" s="16"/>
      <c r="T1870" s="16"/>
    </row>
    <row r="1871" spans="15:20" ht="16" x14ac:dyDescent="0.2">
      <c r="O1871" s="10"/>
      <c r="P1871" s="10"/>
      <c r="Q1871" s="12"/>
      <c r="S1871" s="16"/>
      <c r="T1871" s="16"/>
    </row>
    <row r="1872" spans="15:20" ht="16" x14ac:dyDescent="0.2">
      <c r="O1872" s="10"/>
      <c r="P1872" s="10"/>
      <c r="Q1872" s="12"/>
      <c r="S1872" s="16"/>
      <c r="T1872" s="16"/>
    </row>
    <row r="1873" spans="15:20" ht="16" x14ac:dyDescent="0.2">
      <c r="O1873" s="10"/>
      <c r="P1873" s="10"/>
      <c r="Q1873" s="12"/>
      <c r="S1873" s="16"/>
      <c r="T1873" s="16"/>
    </row>
    <row r="1874" spans="15:20" ht="16" x14ac:dyDescent="0.2">
      <c r="O1874" s="10"/>
      <c r="P1874" s="10"/>
      <c r="Q1874" s="12"/>
      <c r="S1874" s="16"/>
      <c r="T1874" s="16"/>
    </row>
    <row r="1875" spans="15:20" ht="16" x14ac:dyDescent="0.2">
      <c r="O1875" s="10"/>
      <c r="P1875" s="10"/>
      <c r="Q1875" s="12"/>
      <c r="S1875" s="16"/>
      <c r="T1875" s="16"/>
    </row>
    <row r="1876" spans="15:20" ht="16" x14ac:dyDescent="0.2">
      <c r="O1876" s="10"/>
      <c r="P1876" s="10"/>
      <c r="Q1876" s="12"/>
      <c r="S1876" s="16"/>
      <c r="T1876" s="16"/>
    </row>
    <row r="1877" spans="15:20" ht="16" x14ac:dyDescent="0.2">
      <c r="O1877" s="10"/>
      <c r="P1877" s="10"/>
      <c r="Q1877" s="12"/>
      <c r="S1877" s="16"/>
      <c r="T1877" s="16"/>
    </row>
    <row r="1878" spans="15:20" ht="16" x14ac:dyDescent="0.2">
      <c r="O1878" s="10"/>
      <c r="P1878" s="10"/>
      <c r="Q1878" s="12"/>
      <c r="S1878" s="16"/>
      <c r="T1878" s="16"/>
    </row>
    <row r="1879" spans="15:20" ht="16" x14ac:dyDescent="0.2">
      <c r="O1879" s="10"/>
      <c r="P1879" s="10"/>
      <c r="Q1879" s="12"/>
      <c r="S1879" s="16"/>
      <c r="T1879" s="16"/>
    </row>
    <row r="1880" spans="15:20" ht="16" x14ac:dyDescent="0.2">
      <c r="O1880" s="10"/>
      <c r="P1880" s="10"/>
      <c r="Q1880" s="12"/>
      <c r="S1880" s="16"/>
      <c r="T1880" s="16"/>
    </row>
    <row r="1881" spans="15:20" ht="16" x14ac:dyDescent="0.2">
      <c r="O1881" s="10"/>
      <c r="P1881" s="10"/>
      <c r="Q1881" s="12"/>
      <c r="S1881" s="16"/>
      <c r="T1881" s="16"/>
    </row>
    <row r="1882" spans="15:20" ht="16" x14ac:dyDescent="0.2">
      <c r="O1882" s="10"/>
      <c r="P1882" s="10"/>
      <c r="Q1882" s="12"/>
      <c r="S1882" s="16"/>
      <c r="T1882" s="16"/>
    </row>
    <row r="1883" spans="15:20" ht="16" x14ac:dyDescent="0.2">
      <c r="O1883" s="10"/>
      <c r="P1883" s="10"/>
      <c r="Q1883" s="12"/>
      <c r="S1883" s="16"/>
      <c r="T1883" s="16"/>
    </row>
    <row r="1884" spans="15:20" ht="16" x14ac:dyDescent="0.2">
      <c r="O1884" s="10"/>
      <c r="P1884" s="10"/>
      <c r="Q1884" s="12"/>
      <c r="S1884" s="16"/>
      <c r="T1884" s="16"/>
    </row>
    <row r="1885" spans="15:20" ht="16" x14ac:dyDescent="0.2">
      <c r="O1885" s="10"/>
      <c r="P1885" s="10"/>
      <c r="Q1885" s="12"/>
      <c r="S1885" s="16"/>
      <c r="T1885" s="16"/>
    </row>
    <row r="1886" spans="15:20" ht="16" x14ac:dyDescent="0.2">
      <c r="O1886" s="10"/>
      <c r="P1886" s="10"/>
      <c r="Q1886" s="12"/>
      <c r="S1886" s="16"/>
      <c r="T1886" s="16"/>
    </row>
    <row r="1887" spans="15:20" ht="16" x14ac:dyDescent="0.2">
      <c r="O1887" s="10"/>
      <c r="P1887" s="10"/>
      <c r="Q1887" s="12"/>
      <c r="S1887" s="16"/>
      <c r="T1887" s="16"/>
    </row>
    <row r="1888" spans="15:20" ht="16" x14ac:dyDescent="0.2">
      <c r="O1888" s="10"/>
      <c r="P1888" s="10"/>
      <c r="Q1888" s="12"/>
      <c r="S1888" s="16"/>
      <c r="T1888" s="16"/>
    </row>
    <row r="1889" spans="15:20" ht="16" x14ac:dyDescent="0.2">
      <c r="O1889" s="10"/>
      <c r="P1889" s="10"/>
      <c r="Q1889" s="12"/>
      <c r="S1889" s="16"/>
      <c r="T1889" s="16"/>
    </row>
    <row r="1890" spans="15:20" ht="16" x14ac:dyDescent="0.2">
      <c r="O1890" s="10"/>
      <c r="P1890" s="10"/>
      <c r="Q1890" s="12"/>
      <c r="S1890" s="16"/>
      <c r="T1890" s="16"/>
    </row>
    <row r="1891" spans="15:20" ht="16" x14ac:dyDescent="0.2">
      <c r="O1891" s="10"/>
      <c r="P1891" s="10"/>
      <c r="Q1891" s="12"/>
      <c r="S1891" s="16"/>
      <c r="T1891" s="16"/>
    </row>
    <row r="1892" spans="15:20" ht="16" x14ac:dyDescent="0.2">
      <c r="O1892" s="10"/>
      <c r="P1892" s="10"/>
      <c r="Q1892" s="12"/>
      <c r="S1892" s="16"/>
      <c r="T1892" s="16"/>
    </row>
    <row r="1893" spans="15:20" ht="16" x14ac:dyDescent="0.2">
      <c r="O1893" s="10"/>
      <c r="P1893" s="10"/>
      <c r="Q1893" s="12"/>
      <c r="S1893" s="16"/>
      <c r="T1893" s="16"/>
    </row>
    <row r="1894" spans="15:20" ht="16" x14ac:dyDescent="0.2">
      <c r="O1894" s="10"/>
      <c r="P1894" s="10"/>
      <c r="Q1894" s="12"/>
      <c r="S1894" s="16"/>
      <c r="T1894" s="16"/>
    </row>
    <row r="1895" spans="15:20" ht="16" x14ac:dyDescent="0.2">
      <c r="O1895" s="10"/>
      <c r="P1895" s="10"/>
      <c r="Q1895" s="12"/>
      <c r="S1895" s="16"/>
      <c r="T1895" s="16"/>
    </row>
    <row r="1896" spans="15:20" ht="16" x14ac:dyDescent="0.2">
      <c r="O1896" s="10"/>
      <c r="P1896" s="10"/>
      <c r="Q1896" s="12"/>
      <c r="S1896" s="16"/>
      <c r="T1896" s="16"/>
    </row>
    <row r="1897" spans="15:20" ht="16" x14ac:dyDescent="0.2">
      <c r="O1897" s="10"/>
      <c r="P1897" s="10"/>
      <c r="Q1897" s="12"/>
      <c r="S1897" s="16"/>
      <c r="T1897" s="16"/>
    </row>
    <row r="1898" spans="15:20" ht="16" x14ac:dyDescent="0.2">
      <c r="O1898" s="10"/>
      <c r="P1898" s="10"/>
      <c r="Q1898" s="12"/>
      <c r="S1898" s="16"/>
      <c r="T1898" s="16"/>
    </row>
    <row r="1899" spans="15:20" ht="16" x14ac:dyDescent="0.2">
      <c r="O1899" s="10"/>
      <c r="P1899" s="10"/>
      <c r="Q1899" s="12"/>
      <c r="S1899" s="16"/>
      <c r="T1899" s="16"/>
    </row>
    <row r="1900" spans="15:20" ht="16" x14ac:dyDescent="0.2">
      <c r="O1900" s="10"/>
      <c r="P1900" s="10"/>
      <c r="Q1900" s="12"/>
      <c r="S1900" s="16"/>
      <c r="T1900" s="16"/>
    </row>
    <row r="1901" spans="15:20" ht="16" x14ac:dyDescent="0.2">
      <c r="O1901" s="10"/>
      <c r="P1901" s="10"/>
      <c r="Q1901" s="12"/>
      <c r="S1901" s="16"/>
      <c r="T1901" s="16"/>
    </row>
    <row r="1902" spans="15:20" ht="16" x14ac:dyDescent="0.2">
      <c r="O1902" s="10"/>
      <c r="P1902" s="10"/>
      <c r="Q1902" s="12"/>
      <c r="S1902" s="16"/>
      <c r="T1902" s="16"/>
    </row>
    <row r="1903" spans="15:20" ht="16" x14ac:dyDescent="0.2">
      <c r="O1903" s="10"/>
      <c r="P1903" s="10"/>
      <c r="Q1903" s="12"/>
      <c r="S1903" s="16"/>
      <c r="T1903" s="16"/>
    </row>
    <row r="1904" spans="15:20" ht="16" x14ac:dyDescent="0.2">
      <c r="O1904" s="10"/>
      <c r="P1904" s="10"/>
      <c r="Q1904" s="12"/>
      <c r="S1904" s="16"/>
      <c r="T1904" s="16"/>
    </row>
    <row r="1905" spans="15:20" ht="16" x14ac:dyDescent="0.2">
      <c r="O1905" s="10"/>
      <c r="P1905" s="10"/>
      <c r="Q1905" s="12"/>
      <c r="S1905" s="16"/>
      <c r="T1905" s="16"/>
    </row>
    <row r="1906" spans="15:20" ht="16" x14ac:dyDescent="0.2">
      <c r="O1906" s="10"/>
      <c r="P1906" s="10"/>
      <c r="Q1906" s="12"/>
      <c r="S1906" s="16"/>
      <c r="T1906" s="16"/>
    </row>
    <row r="1907" spans="15:20" ht="16" x14ac:dyDescent="0.2">
      <c r="O1907" s="10"/>
      <c r="P1907" s="10"/>
      <c r="Q1907" s="12"/>
      <c r="S1907" s="16"/>
      <c r="T1907" s="16"/>
    </row>
    <row r="1908" spans="15:20" ht="16" x14ac:dyDescent="0.2">
      <c r="O1908" s="10"/>
      <c r="P1908" s="10"/>
      <c r="Q1908" s="12"/>
      <c r="S1908" s="16"/>
      <c r="T1908" s="16"/>
    </row>
    <row r="1909" spans="15:20" ht="16" x14ac:dyDescent="0.2">
      <c r="O1909" s="10"/>
      <c r="P1909" s="10"/>
      <c r="Q1909" s="12"/>
      <c r="S1909" s="16"/>
      <c r="T1909" s="16"/>
    </row>
    <row r="1910" spans="15:20" ht="16" x14ac:dyDescent="0.2">
      <c r="O1910" s="10"/>
      <c r="P1910" s="10"/>
      <c r="Q1910" s="12"/>
      <c r="S1910" s="16"/>
      <c r="T1910" s="16"/>
    </row>
    <row r="1911" spans="15:20" ht="16" x14ac:dyDescent="0.2">
      <c r="O1911" s="10"/>
      <c r="P1911" s="10"/>
      <c r="Q1911" s="12"/>
      <c r="S1911" s="16"/>
      <c r="T1911" s="16"/>
    </row>
    <row r="1912" spans="15:20" ht="16" x14ac:dyDescent="0.2">
      <c r="O1912" s="10"/>
      <c r="P1912" s="10"/>
      <c r="Q1912" s="12"/>
      <c r="S1912" s="16"/>
      <c r="T1912" s="16"/>
    </row>
    <row r="1913" spans="15:20" ht="16" x14ac:dyDescent="0.2">
      <c r="O1913" s="10"/>
      <c r="P1913" s="10"/>
      <c r="Q1913" s="12"/>
      <c r="S1913" s="16"/>
      <c r="T1913" s="16"/>
    </row>
    <row r="1914" spans="15:20" ht="16" x14ac:dyDescent="0.2">
      <c r="O1914" s="10"/>
      <c r="P1914" s="10"/>
      <c r="Q1914" s="12"/>
      <c r="S1914" s="16"/>
      <c r="T1914" s="16"/>
    </row>
    <row r="1915" spans="15:20" ht="16" x14ac:dyDescent="0.2">
      <c r="O1915" s="10"/>
      <c r="P1915" s="10"/>
      <c r="Q1915" s="12"/>
      <c r="S1915" s="16"/>
      <c r="T1915" s="16"/>
    </row>
    <row r="1916" spans="15:20" ht="16" x14ac:dyDescent="0.2">
      <c r="O1916" s="10"/>
      <c r="P1916" s="10"/>
      <c r="Q1916" s="12"/>
      <c r="S1916" s="16"/>
      <c r="T1916" s="16"/>
    </row>
    <row r="1917" spans="15:20" ht="16" x14ac:dyDescent="0.2">
      <c r="O1917" s="10"/>
      <c r="P1917" s="10"/>
      <c r="Q1917" s="12"/>
      <c r="S1917" s="16"/>
      <c r="T1917" s="16"/>
    </row>
    <row r="1918" spans="15:20" ht="16" x14ac:dyDescent="0.2">
      <c r="O1918" s="10"/>
      <c r="P1918" s="10"/>
      <c r="Q1918" s="12"/>
      <c r="S1918" s="16"/>
      <c r="T1918" s="16"/>
    </row>
    <row r="1919" spans="15:20" ht="16" x14ac:dyDescent="0.2">
      <c r="O1919" s="10"/>
      <c r="P1919" s="10"/>
      <c r="Q1919" s="12"/>
      <c r="S1919" s="16"/>
      <c r="T1919" s="16"/>
    </row>
    <row r="1920" spans="15:20" ht="16" x14ac:dyDescent="0.2">
      <c r="O1920" s="10"/>
      <c r="P1920" s="10"/>
      <c r="Q1920" s="12"/>
      <c r="S1920" s="16"/>
      <c r="T1920" s="16"/>
    </row>
    <row r="1921" spans="15:20" ht="16" x14ac:dyDescent="0.2">
      <c r="O1921" s="10"/>
      <c r="P1921" s="10"/>
      <c r="Q1921" s="12"/>
      <c r="S1921" s="16"/>
      <c r="T1921" s="16"/>
    </row>
    <row r="1922" spans="15:20" ht="16" x14ac:dyDescent="0.2">
      <c r="O1922" s="10"/>
      <c r="P1922" s="10"/>
      <c r="Q1922" s="12"/>
      <c r="S1922" s="16"/>
      <c r="T1922" s="16"/>
    </row>
    <row r="1923" spans="15:20" ht="16" x14ac:dyDescent="0.2">
      <c r="O1923" s="10"/>
      <c r="P1923" s="10"/>
      <c r="Q1923" s="12"/>
      <c r="S1923" s="16"/>
      <c r="T1923" s="16"/>
    </row>
    <row r="1924" spans="15:20" ht="16" x14ac:dyDescent="0.2">
      <c r="O1924" s="10"/>
      <c r="P1924" s="10"/>
      <c r="Q1924" s="12"/>
      <c r="S1924" s="16"/>
      <c r="T1924" s="16"/>
    </row>
    <row r="1925" spans="15:20" ht="16" x14ac:dyDescent="0.2">
      <c r="O1925" s="10"/>
      <c r="P1925" s="10"/>
      <c r="Q1925" s="12"/>
      <c r="S1925" s="16"/>
      <c r="T1925" s="16"/>
    </row>
    <row r="1926" spans="15:20" ht="16" x14ac:dyDescent="0.2">
      <c r="O1926" s="10"/>
      <c r="P1926" s="10"/>
      <c r="Q1926" s="12"/>
      <c r="S1926" s="16"/>
      <c r="T1926" s="16"/>
    </row>
    <row r="1927" spans="15:20" ht="16" x14ac:dyDescent="0.2">
      <c r="O1927" s="10"/>
      <c r="P1927" s="10"/>
      <c r="Q1927" s="12"/>
      <c r="S1927" s="16"/>
      <c r="T1927" s="16"/>
    </row>
    <row r="1928" spans="15:20" ht="16" x14ac:dyDescent="0.2">
      <c r="O1928" s="10"/>
      <c r="P1928" s="10"/>
      <c r="Q1928" s="12"/>
      <c r="S1928" s="16"/>
      <c r="T1928" s="16"/>
    </row>
    <row r="1929" spans="15:20" ht="16" x14ac:dyDescent="0.2">
      <c r="O1929" s="10"/>
      <c r="P1929" s="10"/>
      <c r="Q1929" s="12"/>
      <c r="S1929" s="16"/>
      <c r="T1929" s="16"/>
    </row>
    <row r="1930" spans="15:20" ht="16" x14ac:dyDescent="0.2">
      <c r="O1930" s="10"/>
      <c r="P1930" s="10"/>
      <c r="Q1930" s="12"/>
      <c r="S1930" s="16"/>
      <c r="T1930" s="16"/>
    </row>
    <row r="1931" spans="15:20" ht="16" x14ac:dyDescent="0.2">
      <c r="O1931" s="10"/>
      <c r="P1931" s="10"/>
      <c r="Q1931" s="12"/>
      <c r="S1931" s="16"/>
      <c r="T1931" s="16"/>
    </row>
    <row r="1932" spans="15:20" ht="16" x14ac:dyDescent="0.2">
      <c r="O1932" s="10"/>
      <c r="P1932" s="10"/>
      <c r="Q1932" s="12"/>
      <c r="S1932" s="16"/>
      <c r="T1932" s="16"/>
    </row>
    <row r="1933" spans="15:20" ht="16" x14ac:dyDescent="0.2">
      <c r="O1933" s="10"/>
      <c r="P1933" s="10"/>
      <c r="Q1933" s="12"/>
      <c r="S1933" s="16"/>
      <c r="T1933" s="16"/>
    </row>
    <row r="1934" spans="15:20" ht="16" x14ac:dyDescent="0.2">
      <c r="O1934" s="10"/>
      <c r="P1934" s="10"/>
      <c r="Q1934" s="12"/>
      <c r="S1934" s="16"/>
      <c r="T1934" s="16"/>
    </row>
    <row r="1935" spans="15:20" ht="16" x14ac:dyDescent="0.2">
      <c r="O1935" s="10"/>
      <c r="P1935" s="10"/>
      <c r="Q1935" s="12"/>
      <c r="S1935" s="16"/>
      <c r="T1935" s="16"/>
    </row>
    <row r="1936" spans="15:20" ht="16" x14ac:dyDescent="0.2">
      <c r="O1936" s="10"/>
      <c r="P1936" s="10"/>
      <c r="Q1936" s="12"/>
      <c r="S1936" s="16"/>
      <c r="T1936" s="16"/>
    </row>
    <row r="1937" spans="15:20" ht="16" x14ac:dyDescent="0.2">
      <c r="O1937" s="10"/>
      <c r="P1937" s="10"/>
      <c r="Q1937" s="12"/>
      <c r="S1937" s="16"/>
      <c r="T1937" s="16"/>
    </row>
    <row r="1938" spans="15:20" ht="16" x14ac:dyDescent="0.2">
      <c r="O1938" s="10"/>
      <c r="P1938" s="10"/>
      <c r="Q1938" s="12"/>
      <c r="S1938" s="16"/>
      <c r="T1938" s="16"/>
    </row>
    <row r="1939" spans="15:20" ht="16" x14ac:dyDescent="0.2">
      <c r="O1939" s="10"/>
      <c r="P1939" s="10"/>
      <c r="Q1939" s="12"/>
      <c r="S1939" s="16"/>
      <c r="T1939" s="16"/>
    </row>
    <row r="1940" spans="15:20" ht="16" x14ac:dyDescent="0.2">
      <c r="O1940" s="10"/>
      <c r="P1940" s="10"/>
      <c r="Q1940" s="12"/>
      <c r="S1940" s="16"/>
      <c r="T1940" s="16"/>
    </row>
    <row r="1941" spans="15:20" ht="16" x14ac:dyDescent="0.2">
      <c r="O1941" s="10"/>
      <c r="P1941" s="10"/>
      <c r="Q1941" s="12"/>
      <c r="S1941" s="16"/>
      <c r="T1941" s="16"/>
    </row>
    <row r="1942" spans="15:20" ht="16" x14ac:dyDescent="0.2">
      <c r="O1942" s="10"/>
      <c r="P1942" s="10"/>
      <c r="Q1942" s="12"/>
      <c r="S1942" s="16"/>
      <c r="T1942" s="16"/>
    </row>
    <row r="1943" spans="15:20" ht="16" x14ac:dyDescent="0.2">
      <c r="O1943" s="10"/>
      <c r="P1943" s="10"/>
      <c r="Q1943" s="12"/>
      <c r="S1943" s="16"/>
      <c r="T1943" s="16"/>
    </row>
    <row r="1944" spans="15:20" ht="16" x14ac:dyDescent="0.2">
      <c r="O1944" s="10"/>
      <c r="P1944" s="10"/>
      <c r="Q1944" s="12"/>
      <c r="S1944" s="16"/>
      <c r="T1944" s="16"/>
    </row>
    <row r="1945" spans="15:20" ht="16" x14ac:dyDescent="0.2">
      <c r="O1945" s="10"/>
      <c r="P1945" s="10"/>
      <c r="Q1945" s="12"/>
      <c r="S1945" s="16"/>
      <c r="T1945" s="16"/>
    </row>
    <row r="1946" spans="15:20" ht="16" x14ac:dyDescent="0.2">
      <c r="O1946" s="10"/>
      <c r="P1946" s="10"/>
      <c r="Q1946" s="12"/>
      <c r="S1946" s="16"/>
      <c r="T1946" s="16"/>
    </row>
    <row r="1947" spans="15:20" ht="16" x14ac:dyDescent="0.2">
      <c r="O1947" s="10"/>
      <c r="P1947" s="10"/>
      <c r="Q1947" s="12"/>
      <c r="S1947" s="16"/>
      <c r="T1947" s="16"/>
    </row>
    <row r="1948" spans="15:20" ht="16" x14ac:dyDescent="0.2">
      <c r="O1948" s="10"/>
      <c r="P1948" s="10"/>
      <c r="Q1948" s="12"/>
      <c r="S1948" s="16"/>
      <c r="T1948" s="16"/>
    </row>
    <row r="1949" spans="15:20" ht="16" x14ac:dyDescent="0.2">
      <c r="O1949" s="10"/>
      <c r="P1949" s="10"/>
      <c r="Q1949" s="12"/>
      <c r="S1949" s="16"/>
      <c r="T1949" s="16"/>
    </row>
    <row r="1950" spans="15:20" ht="16" x14ac:dyDescent="0.2">
      <c r="O1950" s="10"/>
      <c r="P1950" s="10"/>
      <c r="Q1950" s="12"/>
      <c r="S1950" s="16"/>
      <c r="T1950" s="16"/>
    </row>
    <row r="1951" spans="15:20" ht="16" x14ac:dyDescent="0.2">
      <c r="O1951" s="10"/>
      <c r="P1951" s="10"/>
      <c r="Q1951" s="12"/>
      <c r="S1951" s="16"/>
      <c r="T1951" s="16"/>
    </row>
    <row r="1952" spans="15:20" ht="16" x14ac:dyDescent="0.2">
      <c r="O1952" s="10"/>
      <c r="P1952" s="10"/>
      <c r="Q1952" s="12"/>
      <c r="S1952" s="16"/>
      <c r="T1952" s="16"/>
    </row>
    <row r="1953" spans="15:20" ht="16" x14ac:dyDescent="0.2">
      <c r="O1953" s="10"/>
      <c r="P1953" s="10"/>
      <c r="Q1953" s="12"/>
      <c r="S1953" s="16"/>
      <c r="T1953" s="16"/>
    </row>
    <row r="1954" spans="15:20" ht="16" x14ac:dyDescent="0.2">
      <c r="O1954" s="10"/>
      <c r="P1954" s="10"/>
      <c r="Q1954" s="12"/>
      <c r="S1954" s="16"/>
      <c r="T1954" s="16"/>
    </row>
    <row r="1955" spans="15:20" ht="16" x14ac:dyDescent="0.2">
      <c r="O1955" s="10"/>
      <c r="P1955" s="10"/>
      <c r="Q1955" s="12"/>
      <c r="S1955" s="16"/>
      <c r="T1955" s="16"/>
    </row>
    <row r="1956" spans="15:20" ht="16" x14ac:dyDescent="0.2">
      <c r="O1956" s="10"/>
      <c r="P1956" s="10"/>
      <c r="Q1956" s="12"/>
      <c r="S1956" s="16"/>
      <c r="T1956" s="16"/>
    </row>
    <row r="1957" spans="15:20" ht="16" x14ac:dyDescent="0.2">
      <c r="O1957" s="10"/>
      <c r="P1957" s="10"/>
      <c r="Q1957" s="12"/>
      <c r="S1957" s="16"/>
      <c r="T1957" s="16"/>
    </row>
    <row r="1958" spans="15:20" ht="16" x14ac:dyDescent="0.2">
      <c r="O1958" s="10"/>
      <c r="P1958" s="10"/>
      <c r="Q1958" s="12"/>
      <c r="S1958" s="16"/>
      <c r="T1958" s="16"/>
    </row>
    <row r="1959" spans="15:20" ht="16" x14ac:dyDescent="0.2">
      <c r="O1959" s="10"/>
      <c r="P1959" s="10"/>
      <c r="Q1959" s="12"/>
      <c r="S1959" s="16"/>
      <c r="T1959" s="16"/>
    </row>
    <row r="1960" spans="15:20" ht="16" x14ac:dyDescent="0.2">
      <c r="O1960" s="10"/>
      <c r="P1960" s="10"/>
      <c r="Q1960" s="12"/>
      <c r="S1960" s="16"/>
      <c r="T1960" s="16"/>
    </row>
    <row r="1961" spans="15:20" ht="16" x14ac:dyDescent="0.2">
      <c r="O1961" s="10"/>
      <c r="P1961" s="10"/>
      <c r="Q1961" s="12"/>
      <c r="S1961" s="16"/>
      <c r="T1961" s="16"/>
    </row>
    <row r="1962" spans="15:20" ht="16" x14ac:dyDescent="0.2">
      <c r="O1962" s="10"/>
      <c r="P1962" s="10"/>
      <c r="Q1962" s="12"/>
      <c r="S1962" s="16"/>
      <c r="T1962" s="16"/>
    </row>
    <row r="1963" spans="15:20" ht="16" x14ac:dyDescent="0.2">
      <c r="O1963" s="10"/>
      <c r="P1963" s="10"/>
      <c r="Q1963" s="12"/>
      <c r="S1963" s="16"/>
      <c r="T1963" s="16"/>
    </row>
    <row r="1964" spans="15:20" ht="16" x14ac:dyDescent="0.2">
      <c r="O1964" s="10"/>
      <c r="P1964" s="10"/>
      <c r="Q1964" s="12"/>
      <c r="S1964" s="16"/>
      <c r="T1964" s="16"/>
    </row>
    <row r="1965" spans="15:20" ht="16" x14ac:dyDescent="0.2">
      <c r="O1965" s="10"/>
      <c r="P1965" s="10"/>
      <c r="Q1965" s="12"/>
      <c r="S1965" s="16"/>
      <c r="T1965" s="16"/>
    </row>
    <row r="1966" spans="15:20" ht="16" x14ac:dyDescent="0.2">
      <c r="O1966" s="10"/>
      <c r="P1966" s="10"/>
      <c r="Q1966" s="12"/>
      <c r="S1966" s="16"/>
      <c r="T1966" s="16"/>
    </row>
    <row r="1967" spans="15:20" ht="16" x14ac:dyDescent="0.2">
      <c r="O1967" s="10"/>
      <c r="P1967" s="10"/>
      <c r="Q1967" s="12"/>
      <c r="S1967" s="16"/>
      <c r="T1967" s="16"/>
    </row>
    <row r="1968" spans="15:20" ht="16" x14ac:dyDescent="0.2">
      <c r="O1968" s="10"/>
      <c r="P1968" s="10"/>
      <c r="Q1968" s="12"/>
      <c r="S1968" s="16"/>
      <c r="T1968" s="16"/>
    </row>
    <row r="1969" spans="15:20" ht="16" x14ac:dyDescent="0.2">
      <c r="O1969" s="10"/>
      <c r="P1969" s="10"/>
      <c r="Q1969" s="12"/>
      <c r="S1969" s="16"/>
      <c r="T1969" s="16"/>
    </row>
    <row r="1970" spans="15:20" ht="16" x14ac:dyDescent="0.2">
      <c r="O1970" s="10"/>
      <c r="P1970" s="10"/>
      <c r="Q1970" s="12"/>
      <c r="S1970" s="16"/>
      <c r="T1970" s="16"/>
    </row>
    <row r="1971" spans="15:20" ht="16" x14ac:dyDescent="0.2">
      <c r="O1971" s="10"/>
      <c r="P1971" s="10"/>
      <c r="Q1971" s="12"/>
      <c r="S1971" s="16"/>
      <c r="T1971" s="16"/>
    </row>
    <row r="1972" spans="15:20" ht="16" x14ac:dyDescent="0.2">
      <c r="O1972" s="10"/>
      <c r="P1972" s="10"/>
      <c r="Q1972" s="12"/>
      <c r="S1972" s="16"/>
      <c r="T1972" s="16"/>
    </row>
    <row r="1973" spans="15:20" ht="16" x14ac:dyDescent="0.2">
      <c r="O1973" s="10"/>
      <c r="P1973" s="10"/>
      <c r="Q1973" s="12"/>
      <c r="S1973" s="16"/>
      <c r="T1973" s="16"/>
    </row>
    <row r="1974" spans="15:20" ht="16" x14ac:dyDescent="0.2">
      <c r="O1974" s="10"/>
      <c r="P1974" s="10"/>
      <c r="Q1974" s="12"/>
      <c r="S1974" s="16"/>
      <c r="T1974" s="16"/>
    </row>
    <row r="1975" spans="15:20" ht="16" x14ac:dyDescent="0.2">
      <c r="O1975" s="10"/>
      <c r="P1975" s="10"/>
      <c r="Q1975" s="12"/>
      <c r="S1975" s="16"/>
      <c r="T1975" s="16"/>
    </row>
    <row r="1976" spans="15:20" ht="16" x14ac:dyDescent="0.2">
      <c r="O1976" s="10"/>
      <c r="P1976" s="10"/>
      <c r="Q1976" s="12"/>
      <c r="S1976" s="16"/>
      <c r="T1976" s="16"/>
    </row>
    <row r="1977" spans="15:20" ht="16" x14ac:dyDescent="0.2">
      <c r="O1977" s="10"/>
      <c r="P1977" s="10"/>
      <c r="Q1977" s="12"/>
      <c r="S1977" s="16"/>
      <c r="T1977" s="16"/>
    </row>
    <row r="1978" spans="15:20" ht="16" x14ac:dyDescent="0.2">
      <c r="O1978" s="10"/>
      <c r="P1978" s="10"/>
      <c r="Q1978" s="12"/>
      <c r="S1978" s="16"/>
      <c r="T1978" s="16"/>
    </row>
    <row r="1979" spans="15:20" ht="16" x14ac:dyDescent="0.2">
      <c r="O1979" s="10"/>
      <c r="P1979" s="10"/>
      <c r="Q1979" s="12"/>
      <c r="S1979" s="16"/>
      <c r="T1979" s="16"/>
    </row>
    <row r="1980" spans="15:20" ht="16" x14ac:dyDescent="0.2">
      <c r="O1980" s="10"/>
      <c r="P1980" s="10"/>
      <c r="Q1980" s="12"/>
      <c r="S1980" s="16"/>
      <c r="T1980" s="16"/>
    </row>
    <row r="1981" spans="15:20" ht="16" x14ac:dyDescent="0.2">
      <c r="O1981" s="10"/>
      <c r="P1981" s="10"/>
      <c r="Q1981" s="12"/>
      <c r="S1981" s="16"/>
      <c r="T1981" s="16"/>
    </row>
    <row r="1982" spans="15:20" ht="16" x14ac:dyDescent="0.2">
      <c r="O1982" s="10"/>
      <c r="P1982" s="10"/>
      <c r="Q1982" s="12"/>
      <c r="S1982" s="16"/>
      <c r="T1982" s="16"/>
    </row>
    <row r="1983" spans="15:20" ht="16" x14ac:dyDescent="0.2">
      <c r="O1983" s="10"/>
      <c r="P1983" s="10"/>
      <c r="Q1983" s="12"/>
      <c r="S1983" s="16"/>
      <c r="T1983" s="16"/>
    </row>
    <row r="1984" spans="15:20" ht="16" x14ac:dyDescent="0.2">
      <c r="O1984" s="10"/>
      <c r="P1984" s="10"/>
      <c r="Q1984" s="12"/>
      <c r="S1984" s="16"/>
      <c r="T1984" s="16"/>
    </row>
    <row r="1985" spans="15:20" ht="16" x14ac:dyDescent="0.2">
      <c r="O1985" s="10"/>
      <c r="P1985" s="10"/>
      <c r="Q1985" s="12"/>
      <c r="S1985" s="16"/>
      <c r="T1985" s="16"/>
    </row>
    <row r="1986" spans="15:20" ht="16" x14ac:dyDescent="0.2">
      <c r="O1986" s="10"/>
      <c r="P1986" s="10"/>
      <c r="Q1986" s="12"/>
      <c r="S1986" s="16"/>
      <c r="T1986" s="16"/>
    </row>
    <row r="1987" spans="15:20" ht="16" x14ac:dyDescent="0.2">
      <c r="O1987" s="10"/>
      <c r="P1987" s="10"/>
      <c r="Q1987" s="12"/>
      <c r="S1987" s="16"/>
      <c r="T1987" s="16"/>
    </row>
    <row r="1988" spans="15:20" ht="16" x14ac:dyDescent="0.2">
      <c r="O1988" s="10"/>
      <c r="P1988" s="10"/>
      <c r="Q1988" s="12"/>
      <c r="S1988" s="16"/>
      <c r="T1988" s="16"/>
    </row>
    <row r="1989" spans="15:20" ht="16" x14ac:dyDescent="0.2">
      <c r="O1989" s="10"/>
      <c r="P1989" s="10"/>
      <c r="Q1989" s="12"/>
      <c r="S1989" s="16"/>
      <c r="T1989" s="16"/>
    </row>
    <row r="1990" spans="15:20" ht="16" x14ac:dyDescent="0.2">
      <c r="O1990" s="10"/>
      <c r="P1990" s="10"/>
      <c r="Q1990" s="12"/>
      <c r="S1990" s="16"/>
      <c r="T1990" s="16"/>
    </row>
    <row r="1991" spans="15:20" ht="16" x14ac:dyDescent="0.2">
      <c r="O1991" s="10"/>
      <c r="P1991" s="10"/>
      <c r="Q1991" s="12"/>
      <c r="S1991" s="16"/>
      <c r="T1991" s="16"/>
    </row>
    <row r="1992" spans="15:20" ht="16" x14ac:dyDescent="0.2">
      <c r="O1992" s="10"/>
      <c r="P1992" s="10"/>
      <c r="Q1992" s="12"/>
      <c r="S1992" s="16"/>
      <c r="T1992" s="16"/>
    </row>
    <row r="1993" spans="15:20" ht="16" x14ac:dyDescent="0.2">
      <c r="O1993" s="10"/>
      <c r="P1993" s="10"/>
      <c r="Q1993" s="12"/>
      <c r="S1993" s="16"/>
      <c r="T1993" s="16"/>
    </row>
    <row r="1994" spans="15:20" ht="16" x14ac:dyDescent="0.2">
      <c r="O1994" s="10"/>
      <c r="P1994" s="10"/>
      <c r="Q1994" s="12"/>
      <c r="S1994" s="16"/>
      <c r="T1994" s="16"/>
    </row>
    <row r="1995" spans="15:20" ht="16" x14ac:dyDescent="0.2">
      <c r="O1995" s="10"/>
      <c r="P1995" s="10"/>
      <c r="Q1995" s="12"/>
      <c r="S1995" s="16"/>
      <c r="T1995" s="16"/>
    </row>
    <row r="1996" spans="15:20" ht="16" x14ac:dyDescent="0.2">
      <c r="O1996" s="10"/>
      <c r="P1996" s="10"/>
      <c r="Q1996" s="12"/>
      <c r="S1996" s="16"/>
      <c r="T1996" s="16"/>
    </row>
    <row r="1997" spans="15:20" ht="16" x14ac:dyDescent="0.2">
      <c r="O1997" s="10"/>
      <c r="P1997" s="10"/>
      <c r="Q1997" s="12"/>
      <c r="S1997" s="16"/>
      <c r="T1997" s="16"/>
    </row>
    <row r="1998" spans="15:20" ht="16" x14ac:dyDescent="0.2">
      <c r="O1998" s="10"/>
      <c r="P1998" s="10"/>
      <c r="Q1998" s="12"/>
      <c r="S1998" s="16"/>
      <c r="T1998" s="16"/>
    </row>
    <row r="1999" spans="15:20" ht="16" x14ac:dyDescent="0.2">
      <c r="O1999" s="10"/>
      <c r="P1999" s="10"/>
      <c r="Q1999" s="12"/>
      <c r="S1999" s="16"/>
      <c r="T1999" s="16"/>
    </row>
    <row r="2000" spans="15:20" ht="16" x14ac:dyDescent="0.2">
      <c r="O2000" s="10"/>
      <c r="P2000" s="10"/>
      <c r="Q2000" s="12"/>
      <c r="S2000" s="16"/>
      <c r="T2000" s="16"/>
    </row>
    <row r="2001" spans="15:20" ht="16" x14ac:dyDescent="0.2">
      <c r="O2001" s="10"/>
      <c r="P2001" s="10"/>
      <c r="Q2001" s="12"/>
      <c r="S2001" s="16"/>
      <c r="T2001" s="16"/>
    </row>
    <row r="2002" spans="15:20" ht="16" x14ac:dyDescent="0.2">
      <c r="O2002" s="10"/>
      <c r="P2002" s="10"/>
      <c r="Q2002" s="12"/>
      <c r="S2002" s="16"/>
      <c r="T2002" s="16"/>
    </row>
    <row r="2003" spans="15:20" ht="16" x14ac:dyDescent="0.2">
      <c r="O2003" s="10"/>
      <c r="P2003" s="10"/>
      <c r="Q2003" s="12"/>
      <c r="S2003" s="16"/>
      <c r="T2003" s="16"/>
    </row>
    <row r="2004" spans="15:20" ht="16" x14ac:dyDescent="0.2">
      <c r="O2004" s="10"/>
      <c r="P2004" s="10"/>
      <c r="Q2004" s="12"/>
      <c r="S2004" s="16"/>
      <c r="T2004" s="16"/>
    </row>
    <row r="2005" spans="15:20" ht="16" x14ac:dyDescent="0.2">
      <c r="O2005" s="10"/>
      <c r="P2005" s="10"/>
      <c r="Q2005" s="12"/>
      <c r="S2005" s="16"/>
      <c r="T2005" s="16"/>
    </row>
    <row r="2006" spans="15:20" ht="16" x14ac:dyDescent="0.2">
      <c r="O2006" s="10"/>
      <c r="P2006" s="10"/>
      <c r="Q2006" s="12"/>
      <c r="S2006" s="16"/>
      <c r="T2006" s="16"/>
    </row>
    <row r="2007" spans="15:20" ht="16" x14ac:dyDescent="0.2">
      <c r="O2007" s="10"/>
      <c r="P2007" s="10"/>
      <c r="Q2007" s="12"/>
      <c r="S2007" s="16"/>
      <c r="T2007" s="16"/>
    </row>
    <row r="2008" spans="15:20" ht="16" x14ac:dyDescent="0.2">
      <c r="O2008" s="10"/>
      <c r="P2008" s="10"/>
      <c r="Q2008" s="12"/>
      <c r="S2008" s="16"/>
      <c r="T2008" s="16"/>
    </row>
    <row r="2009" spans="15:20" ht="16" x14ac:dyDescent="0.2">
      <c r="O2009" s="10"/>
      <c r="P2009" s="10"/>
      <c r="Q2009" s="12"/>
      <c r="S2009" s="16"/>
      <c r="T2009" s="16"/>
    </row>
    <row r="2010" spans="15:20" ht="16" x14ac:dyDescent="0.2">
      <c r="O2010" s="10"/>
      <c r="P2010" s="10"/>
      <c r="Q2010" s="12"/>
      <c r="S2010" s="16"/>
      <c r="T2010" s="16"/>
    </row>
    <row r="2011" spans="15:20" ht="16" x14ac:dyDescent="0.2">
      <c r="O2011" s="10"/>
      <c r="P2011" s="10"/>
      <c r="Q2011" s="12"/>
      <c r="S2011" s="16"/>
      <c r="T2011" s="16"/>
    </row>
    <row r="2012" spans="15:20" ht="16" x14ac:dyDescent="0.2">
      <c r="O2012" s="10"/>
      <c r="P2012" s="10"/>
      <c r="Q2012" s="12"/>
      <c r="S2012" s="16"/>
      <c r="T2012" s="16"/>
    </row>
    <row r="2013" spans="15:20" ht="16" x14ac:dyDescent="0.2">
      <c r="O2013" s="10"/>
      <c r="P2013" s="10"/>
      <c r="Q2013" s="12"/>
      <c r="S2013" s="16"/>
      <c r="T2013" s="16"/>
    </row>
    <row r="2014" spans="15:20" ht="16" x14ac:dyDescent="0.2">
      <c r="O2014" s="10"/>
      <c r="P2014" s="10"/>
      <c r="Q2014" s="12"/>
      <c r="S2014" s="16"/>
      <c r="T2014" s="16"/>
    </row>
    <row r="2015" spans="15:20" ht="16" x14ac:dyDescent="0.2">
      <c r="O2015" s="10"/>
      <c r="P2015" s="10"/>
      <c r="Q2015" s="12"/>
      <c r="S2015" s="16"/>
      <c r="T2015" s="16"/>
    </row>
    <row r="2016" spans="15:20" ht="16" x14ac:dyDescent="0.2">
      <c r="O2016" s="10"/>
      <c r="P2016" s="10"/>
      <c r="Q2016" s="12"/>
      <c r="S2016" s="16"/>
      <c r="T2016" s="16"/>
    </row>
    <row r="2017" spans="15:20" ht="16" x14ac:dyDescent="0.2">
      <c r="O2017" s="10"/>
      <c r="P2017" s="10"/>
      <c r="Q2017" s="12"/>
      <c r="S2017" s="16"/>
      <c r="T2017" s="16"/>
    </row>
    <row r="2018" spans="15:20" ht="16" x14ac:dyDescent="0.2">
      <c r="O2018" s="10"/>
      <c r="P2018" s="10"/>
      <c r="Q2018" s="12"/>
      <c r="S2018" s="16"/>
      <c r="T2018" s="16"/>
    </row>
    <row r="2019" spans="15:20" ht="16" x14ac:dyDescent="0.2">
      <c r="O2019" s="10"/>
      <c r="P2019" s="10"/>
      <c r="Q2019" s="12"/>
      <c r="S2019" s="16"/>
      <c r="T2019" s="16"/>
    </row>
    <row r="2020" spans="15:20" ht="16" x14ac:dyDescent="0.2">
      <c r="O2020" s="10"/>
      <c r="P2020" s="10"/>
      <c r="Q2020" s="12"/>
      <c r="S2020" s="16"/>
      <c r="T2020" s="16"/>
    </row>
    <row r="2021" spans="15:20" ht="16" x14ac:dyDescent="0.2">
      <c r="O2021" s="10"/>
      <c r="P2021" s="10"/>
      <c r="Q2021" s="12"/>
      <c r="S2021" s="16"/>
      <c r="T2021" s="16"/>
    </row>
    <row r="2022" spans="15:20" ht="16" x14ac:dyDescent="0.2">
      <c r="O2022" s="10"/>
      <c r="P2022" s="10"/>
      <c r="Q2022" s="12"/>
      <c r="S2022" s="16"/>
      <c r="T2022" s="16"/>
    </row>
    <row r="2023" spans="15:20" ht="16" x14ac:dyDescent="0.2">
      <c r="O2023" s="10"/>
      <c r="P2023" s="10"/>
      <c r="Q2023" s="12"/>
      <c r="S2023" s="16"/>
      <c r="T2023" s="16"/>
    </row>
    <row r="2024" spans="15:20" ht="16" x14ac:dyDescent="0.2">
      <c r="O2024" s="10"/>
      <c r="P2024" s="10"/>
      <c r="Q2024" s="12"/>
      <c r="S2024" s="16"/>
      <c r="T2024" s="16"/>
    </row>
    <row r="2025" spans="15:20" ht="16" x14ac:dyDescent="0.2">
      <c r="O2025" s="10"/>
      <c r="P2025" s="10"/>
      <c r="Q2025" s="12"/>
      <c r="S2025" s="16"/>
      <c r="T2025" s="16"/>
    </row>
    <row r="2026" spans="15:20" ht="16" x14ac:dyDescent="0.2">
      <c r="O2026" s="10"/>
      <c r="P2026" s="10"/>
      <c r="Q2026" s="12"/>
      <c r="S2026" s="16"/>
      <c r="T2026" s="16"/>
    </row>
    <row r="2027" spans="15:20" ht="16" x14ac:dyDescent="0.2">
      <c r="O2027" s="10"/>
      <c r="P2027" s="10"/>
      <c r="Q2027" s="12"/>
      <c r="S2027" s="16"/>
      <c r="T2027" s="16"/>
    </row>
    <row r="2028" spans="15:20" ht="16" x14ac:dyDescent="0.2">
      <c r="O2028" s="10"/>
      <c r="P2028" s="10"/>
      <c r="Q2028" s="12"/>
      <c r="S2028" s="16"/>
      <c r="T2028" s="16"/>
    </row>
    <row r="2029" spans="15:20" ht="16" x14ac:dyDescent="0.2">
      <c r="O2029" s="10"/>
      <c r="P2029" s="10"/>
      <c r="Q2029" s="12"/>
      <c r="S2029" s="16"/>
      <c r="T2029" s="16"/>
    </row>
    <row r="2030" spans="15:20" ht="16" x14ac:dyDescent="0.2">
      <c r="O2030" s="10"/>
      <c r="P2030" s="10"/>
      <c r="Q2030" s="12"/>
      <c r="S2030" s="16"/>
      <c r="T2030" s="16"/>
    </row>
    <row r="2031" spans="15:20" ht="16" x14ac:dyDescent="0.2">
      <c r="O2031" s="10"/>
      <c r="P2031" s="10"/>
      <c r="Q2031" s="12"/>
      <c r="S2031" s="16"/>
      <c r="T2031" s="16"/>
    </row>
    <row r="2032" spans="15:20" ht="16" x14ac:dyDescent="0.2">
      <c r="O2032" s="10"/>
      <c r="P2032" s="10"/>
      <c r="Q2032" s="12"/>
      <c r="S2032" s="16"/>
      <c r="T2032" s="16"/>
    </row>
    <row r="2033" spans="15:20" ht="16" x14ac:dyDescent="0.2">
      <c r="O2033" s="10"/>
      <c r="P2033" s="10"/>
      <c r="Q2033" s="12"/>
      <c r="S2033" s="16"/>
      <c r="T2033" s="16"/>
    </row>
    <row r="2034" spans="15:20" ht="16" x14ac:dyDescent="0.2">
      <c r="O2034" s="10"/>
      <c r="P2034" s="10"/>
      <c r="Q2034" s="12"/>
      <c r="S2034" s="16"/>
      <c r="T2034" s="16"/>
    </row>
    <row r="2035" spans="15:20" ht="16" x14ac:dyDescent="0.2">
      <c r="O2035" s="10"/>
      <c r="P2035" s="10"/>
      <c r="Q2035" s="12"/>
      <c r="S2035" s="16"/>
      <c r="T2035" s="16"/>
    </row>
    <row r="2036" spans="15:20" ht="16" x14ac:dyDescent="0.2">
      <c r="O2036" s="10"/>
      <c r="P2036" s="10"/>
      <c r="Q2036" s="12"/>
      <c r="S2036" s="16"/>
      <c r="T2036" s="16"/>
    </row>
    <row r="2037" spans="15:20" ht="16" x14ac:dyDescent="0.2">
      <c r="O2037" s="10"/>
      <c r="P2037" s="10"/>
      <c r="Q2037" s="12"/>
      <c r="S2037" s="16"/>
      <c r="T2037" s="16"/>
    </row>
    <row r="2038" spans="15:20" ht="16" x14ac:dyDescent="0.2">
      <c r="O2038" s="10"/>
      <c r="P2038" s="10"/>
      <c r="Q2038" s="12"/>
      <c r="S2038" s="16"/>
      <c r="T2038" s="16"/>
    </row>
    <row r="2039" spans="15:20" ht="16" x14ac:dyDescent="0.2">
      <c r="O2039" s="10"/>
      <c r="P2039" s="10"/>
      <c r="Q2039" s="12"/>
      <c r="S2039" s="16"/>
      <c r="T2039" s="16"/>
    </row>
    <row r="2040" spans="15:20" ht="16" x14ac:dyDescent="0.2">
      <c r="O2040" s="10"/>
      <c r="P2040" s="10"/>
      <c r="Q2040" s="12"/>
      <c r="S2040" s="16"/>
      <c r="T2040" s="16"/>
    </row>
    <row r="2041" spans="15:20" ht="16" x14ac:dyDescent="0.2">
      <c r="O2041" s="10"/>
      <c r="P2041" s="10"/>
      <c r="Q2041" s="12"/>
      <c r="S2041" s="16"/>
      <c r="T2041" s="16"/>
    </row>
    <row r="2042" spans="15:20" ht="16" x14ac:dyDescent="0.2">
      <c r="O2042" s="10"/>
      <c r="P2042" s="10"/>
      <c r="Q2042" s="12"/>
      <c r="S2042" s="16"/>
      <c r="T2042" s="16"/>
    </row>
    <row r="2043" spans="15:20" ht="16" x14ac:dyDescent="0.2">
      <c r="O2043" s="10"/>
      <c r="P2043" s="10"/>
      <c r="Q2043" s="12"/>
      <c r="S2043" s="16"/>
      <c r="T2043" s="16"/>
    </row>
    <row r="2044" spans="15:20" ht="16" x14ac:dyDescent="0.2">
      <c r="O2044" s="10"/>
      <c r="P2044" s="10"/>
      <c r="Q2044" s="12"/>
      <c r="S2044" s="16"/>
      <c r="T2044" s="16"/>
    </row>
    <row r="2045" spans="15:20" ht="16" x14ac:dyDescent="0.2">
      <c r="O2045" s="10"/>
      <c r="P2045" s="10"/>
      <c r="Q2045" s="12"/>
      <c r="S2045" s="16"/>
      <c r="T2045" s="16"/>
    </row>
    <row r="2046" spans="15:20" ht="16" x14ac:dyDescent="0.2">
      <c r="O2046" s="10"/>
      <c r="P2046" s="10"/>
      <c r="Q2046" s="12"/>
      <c r="S2046" s="16"/>
      <c r="T2046" s="16"/>
    </row>
    <row r="2047" spans="15:20" ht="16" x14ac:dyDescent="0.2">
      <c r="O2047" s="10"/>
      <c r="P2047" s="10"/>
      <c r="Q2047" s="12"/>
      <c r="S2047" s="16"/>
      <c r="T2047" s="16"/>
    </row>
    <row r="2048" spans="15:20" ht="16" x14ac:dyDescent="0.2">
      <c r="O2048" s="10"/>
      <c r="P2048" s="10"/>
      <c r="Q2048" s="12"/>
      <c r="S2048" s="16"/>
      <c r="T2048" s="16"/>
    </row>
    <row r="2049" spans="15:20" ht="16" x14ac:dyDescent="0.2">
      <c r="O2049" s="10"/>
      <c r="P2049" s="10"/>
      <c r="Q2049" s="12"/>
      <c r="S2049" s="16"/>
      <c r="T2049" s="16"/>
    </row>
    <row r="2050" spans="15:20" ht="16" x14ac:dyDescent="0.2">
      <c r="O2050" s="10"/>
      <c r="P2050" s="10"/>
      <c r="Q2050" s="12"/>
      <c r="S2050" s="16"/>
      <c r="T2050" s="16"/>
    </row>
    <row r="2051" spans="15:20" ht="16" x14ac:dyDescent="0.2">
      <c r="O2051" s="10"/>
      <c r="P2051" s="10"/>
      <c r="Q2051" s="12"/>
      <c r="S2051" s="16"/>
      <c r="T2051" s="16"/>
    </row>
    <row r="2052" spans="15:20" ht="16" x14ac:dyDescent="0.2">
      <c r="O2052" s="10"/>
      <c r="P2052" s="10"/>
      <c r="Q2052" s="12"/>
      <c r="S2052" s="16"/>
      <c r="T2052" s="16"/>
    </row>
    <row r="2053" spans="15:20" ht="16" x14ac:dyDescent="0.2">
      <c r="O2053" s="10"/>
      <c r="P2053" s="10"/>
      <c r="Q2053" s="12"/>
      <c r="S2053" s="16"/>
      <c r="T2053" s="16"/>
    </row>
    <row r="2054" spans="15:20" ht="16" x14ac:dyDescent="0.2">
      <c r="O2054" s="10"/>
      <c r="P2054" s="10"/>
      <c r="Q2054" s="12"/>
      <c r="S2054" s="16"/>
      <c r="T2054" s="16"/>
    </row>
    <row r="2055" spans="15:20" ht="16" x14ac:dyDescent="0.2">
      <c r="O2055" s="10"/>
      <c r="P2055" s="10"/>
      <c r="Q2055" s="12"/>
      <c r="S2055" s="16"/>
      <c r="T2055" s="16"/>
    </row>
    <row r="2056" spans="15:20" ht="16" x14ac:dyDescent="0.2">
      <c r="O2056" s="10"/>
      <c r="P2056" s="10"/>
      <c r="Q2056" s="12"/>
      <c r="S2056" s="16"/>
      <c r="T2056" s="16"/>
    </row>
    <row r="2057" spans="15:20" ht="16" x14ac:dyDescent="0.2">
      <c r="O2057" s="10"/>
      <c r="P2057" s="10"/>
      <c r="Q2057" s="12"/>
      <c r="S2057" s="16"/>
      <c r="T2057" s="16"/>
    </row>
    <row r="2058" spans="15:20" ht="16" x14ac:dyDescent="0.2">
      <c r="O2058" s="10"/>
      <c r="P2058" s="10"/>
      <c r="Q2058" s="12"/>
      <c r="S2058" s="16"/>
      <c r="T2058" s="16"/>
    </row>
    <row r="2059" spans="15:20" ht="16" x14ac:dyDescent="0.2">
      <c r="O2059" s="10"/>
      <c r="P2059" s="10"/>
      <c r="Q2059" s="12"/>
      <c r="S2059" s="16"/>
      <c r="T2059" s="16"/>
    </row>
    <row r="2060" spans="15:20" ht="16" x14ac:dyDescent="0.2">
      <c r="O2060" s="10"/>
      <c r="P2060" s="10"/>
      <c r="Q2060" s="12"/>
      <c r="S2060" s="16"/>
      <c r="T2060" s="16"/>
    </row>
    <row r="2061" spans="15:20" ht="16" x14ac:dyDescent="0.2">
      <c r="O2061" s="10"/>
      <c r="P2061" s="10"/>
      <c r="Q2061" s="12"/>
      <c r="S2061" s="16"/>
      <c r="T2061" s="16"/>
    </row>
    <row r="2062" spans="15:20" ht="16" x14ac:dyDescent="0.2">
      <c r="O2062" s="10"/>
      <c r="P2062" s="10"/>
      <c r="Q2062" s="12"/>
      <c r="S2062" s="16"/>
      <c r="T2062" s="16"/>
    </row>
    <row r="2063" spans="15:20" ht="16" x14ac:dyDescent="0.2">
      <c r="O2063" s="10"/>
      <c r="P2063" s="10"/>
      <c r="Q2063" s="12"/>
      <c r="S2063" s="16"/>
      <c r="T2063" s="16"/>
    </row>
    <row r="2064" spans="15:20" ht="16" x14ac:dyDescent="0.2">
      <c r="O2064" s="10"/>
      <c r="P2064" s="10"/>
      <c r="Q2064" s="12"/>
      <c r="S2064" s="16"/>
      <c r="T2064" s="16"/>
    </row>
    <row r="2065" spans="15:20" ht="16" x14ac:dyDescent="0.2">
      <c r="O2065" s="10"/>
      <c r="P2065" s="10"/>
      <c r="Q2065" s="12"/>
      <c r="S2065" s="16"/>
      <c r="T2065" s="16"/>
    </row>
    <row r="2066" spans="15:20" ht="16" x14ac:dyDescent="0.2">
      <c r="O2066" s="10"/>
      <c r="P2066" s="10"/>
      <c r="Q2066" s="12"/>
      <c r="S2066" s="16"/>
      <c r="T2066" s="16"/>
    </row>
    <row r="2067" spans="15:20" ht="16" x14ac:dyDescent="0.2">
      <c r="O2067" s="10"/>
      <c r="P2067" s="10"/>
      <c r="Q2067" s="12"/>
      <c r="S2067" s="16"/>
      <c r="T2067" s="16"/>
    </row>
    <row r="2068" spans="15:20" ht="16" x14ac:dyDescent="0.2">
      <c r="O2068" s="10"/>
      <c r="P2068" s="10"/>
      <c r="Q2068" s="12"/>
      <c r="S2068" s="16"/>
      <c r="T2068" s="16"/>
    </row>
    <row r="2069" spans="15:20" ht="16" x14ac:dyDescent="0.2">
      <c r="O2069" s="10"/>
      <c r="P2069" s="10"/>
      <c r="Q2069" s="12"/>
      <c r="S2069" s="16"/>
      <c r="T2069" s="16"/>
    </row>
    <row r="2070" spans="15:20" ht="16" x14ac:dyDescent="0.2">
      <c r="O2070" s="10"/>
      <c r="P2070" s="10"/>
      <c r="Q2070" s="12"/>
      <c r="S2070" s="16"/>
      <c r="T2070" s="16"/>
    </row>
    <row r="2071" spans="15:20" ht="16" x14ac:dyDescent="0.2">
      <c r="O2071" s="10"/>
      <c r="P2071" s="10"/>
      <c r="Q2071" s="12"/>
      <c r="S2071" s="16"/>
      <c r="T2071" s="16"/>
    </row>
    <row r="2072" spans="15:20" ht="16" x14ac:dyDescent="0.2">
      <c r="O2072" s="10"/>
      <c r="P2072" s="10"/>
      <c r="Q2072" s="12"/>
      <c r="S2072" s="16"/>
      <c r="T2072" s="16"/>
    </row>
    <row r="2073" spans="15:20" ht="16" x14ac:dyDescent="0.2">
      <c r="O2073" s="10"/>
      <c r="P2073" s="10"/>
      <c r="Q2073" s="12"/>
      <c r="S2073" s="16"/>
      <c r="T2073" s="16"/>
    </row>
    <row r="2074" spans="15:20" ht="16" x14ac:dyDescent="0.2">
      <c r="O2074" s="10"/>
      <c r="P2074" s="10"/>
      <c r="Q2074" s="12"/>
      <c r="S2074" s="16"/>
      <c r="T2074" s="16"/>
    </row>
    <row r="2075" spans="15:20" ht="16" x14ac:dyDescent="0.2">
      <c r="O2075" s="10"/>
      <c r="P2075" s="10"/>
      <c r="Q2075" s="12"/>
      <c r="S2075" s="16"/>
      <c r="T2075" s="16"/>
    </row>
    <row r="2076" spans="15:20" ht="16" x14ac:dyDescent="0.2">
      <c r="O2076" s="10"/>
      <c r="P2076" s="10"/>
      <c r="Q2076" s="12"/>
      <c r="S2076" s="16"/>
      <c r="T2076" s="16"/>
    </row>
    <row r="2077" spans="15:20" ht="16" x14ac:dyDescent="0.2">
      <c r="O2077" s="10"/>
      <c r="P2077" s="10"/>
      <c r="Q2077" s="12"/>
      <c r="S2077" s="16"/>
      <c r="T2077" s="16"/>
    </row>
    <row r="2078" spans="15:20" ht="16" x14ac:dyDescent="0.2">
      <c r="O2078" s="10"/>
      <c r="P2078" s="10"/>
      <c r="Q2078" s="12"/>
      <c r="S2078" s="16"/>
      <c r="T2078" s="16"/>
    </row>
    <row r="2079" spans="15:20" ht="16" x14ac:dyDescent="0.2">
      <c r="O2079" s="10"/>
      <c r="P2079" s="10"/>
      <c r="Q2079" s="12"/>
      <c r="S2079" s="16"/>
      <c r="T2079" s="16"/>
    </row>
    <row r="2080" spans="15:20" ht="16" x14ac:dyDescent="0.2">
      <c r="O2080" s="10"/>
      <c r="P2080" s="10"/>
      <c r="Q2080" s="12"/>
      <c r="S2080" s="16"/>
      <c r="T2080" s="16"/>
    </row>
    <row r="2081" spans="15:20" ht="16" x14ac:dyDescent="0.2">
      <c r="O2081" s="10"/>
      <c r="P2081" s="10"/>
      <c r="Q2081" s="12"/>
      <c r="S2081" s="16"/>
      <c r="T2081" s="16"/>
    </row>
    <row r="2082" spans="15:20" ht="16" x14ac:dyDescent="0.2">
      <c r="O2082" s="10"/>
      <c r="P2082" s="10"/>
      <c r="Q2082" s="12"/>
      <c r="S2082" s="16"/>
      <c r="T2082" s="16"/>
    </row>
    <row r="2083" spans="15:20" ht="16" x14ac:dyDescent="0.2">
      <c r="O2083" s="10"/>
      <c r="P2083" s="10"/>
      <c r="Q2083" s="12"/>
      <c r="S2083" s="16"/>
      <c r="T2083" s="16"/>
    </row>
    <row r="2084" spans="15:20" ht="16" x14ac:dyDescent="0.2">
      <c r="O2084" s="10"/>
      <c r="P2084" s="10"/>
      <c r="Q2084" s="12"/>
      <c r="S2084" s="16"/>
      <c r="T2084" s="16"/>
    </row>
    <row r="2085" spans="15:20" ht="16" x14ac:dyDescent="0.2">
      <c r="O2085" s="10"/>
      <c r="P2085" s="10"/>
      <c r="Q2085" s="12"/>
      <c r="S2085" s="16"/>
      <c r="T2085" s="16"/>
    </row>
    <row r="2086" spans="15:20" ht="16" x14ac:dyDescent="0.2">
      <c r="O2086" s="10"/>
      <c r="P2086" s="10"/>
      <c r="Q2086" s="12"/>
      <c r="S2086" s="16"/>
      <c r="T2086" s="16"/>
    </row>
    <row r="2087" spans="15:20" ht="16" x14ac:dyDescent="0.2">
      <c r="O2087" s="10"/>
      <c r="P2087" s="10"/>
      <c r="Q2087" s="12"/>
      <c r="S2087" s="16"/>
      <c r="T2087" s="16"/>
    </row>
    <row r="2088" spans="15:20" ht="16" x14ac:dyDescent="0.2">
      <c r="O2088" s="10"/>
      <c r="P2088" s="10"/>
      <c r="Q2088" s="12"/>
      <c r="S2088" s="16"/>
      <c r="T2088" s="16"/>
    </row>
    <row r="2089" spans="15:20" ht="16" x14ac:dyDescent="0.2">
      <c r="O2089" s="10"/>
      <c r="P2089" s="10"/>
      <c r="Q2089" s="12"/>
      <c r="S2089" s="16"/>
      <c r="T2089" s="16"/>
    </row>
    <row r="2090" spans="15:20" ht="16" x14ac:dyDescent="0.2">
      <c r="O2090" s="10"/>
      <c r="P2090" s="10"/>
      <c r="Q2090" s="12"/>
      <c r="S2090" s="16"/>
      <c r="T2090" s="16"/>
    </row>
    <row r="2091" spans="15:20" ht="16" x14ac:dyDescent="0.2">
      <c r="O2091" s="10"/>
      <c r="P2091" s="10"/>
      <c r="Q2091" s="12"/>
      <c r="S2091" s="16"/>
      <c r="T2091" s="16"/>
    </row>
    <row r="2092" spans="15:20" ht="16" x14ac:dyDescent="0.2">
      <c r="O2092" s="10"/>
      <c r="P2092" s="10"/>
      <c r="Q2092" s="12"/>
      <c r="S2092" s="16"/>
      <c r="T2092" s="16"/>
    </row>
    <row r="2093" spans="15:20" ht="16" x14ac:dyDescent="0.2">
      <c r="O2093" s="10"/>
      <c r="P2093" s="10"/>
      <c r="Q2093" s="12"/>
      <c r="S2093" s="16"/>
      <c r="T2093" s="16"/>
    </row>
    <row r="2094" spans="15:20" ht="16" x14ac:dyDescent="0.2">
      <c r="O2094" s="10"/>
      <c r="P2094" s="10"/>
      <c r="Q2094" s="12"/>
      <c r="S2094" s="16"/>
      <c r="T2094" s="16"/>
    </row>
    <row r="2095" spans="15:20" ht="16" x14ac:dyDescent="0.2">
      <c r="O2095" s="10"/>
      <c r="P2095" s="10"/>
      <c r="Q2095" s="12"/>
      <c r="S2095" s="16"/>
      <c r="T2095" s="16"/>
    </row>
    <row r="2096" spans="15:20" ht="16" x14ac:dyDescent="0.2">
      <c r="O2096" s="10"/>
      <c r="P2096" s="10"/>
      <c r="Q2096" s="12"/>
      <c r="S2096" s="16"/>
      <c r="T2096" s="16"/>
    </row>
    <row r="2097" spans="15:20" ht="16" x14ac:dyDescent="0.2">
      <c r="O2097" s="10"/>
      <c r="P2097" s="10"/>
      <c r="Q2097" s="12"/>
      <c r="S2097" s="16"/>
      <c r="T2097" s="16"/>
    </row>
    <row r="2098" spans="15:20" ht="16" x14ac:dyDescent="0.2">
      <c r="O2098" s="10"/>
      <c r="P2098" s="10"/>
      <c r="Q2098" s="12"/>
      <c r="S2098" s="16"/>
      <c r="T2098" s="16"/>
    </row>
    <row r="2099" spans="15:20" ht="16" x14ac:dyDescent="0.2">
      <c r="O2099" s="10"/>
      <c r="P2099" s="10"/>
      <c r="Q2099" s="12"/>
      <c r="S2099" s="16"/>
      <c r="T2099" s="16"/>
    </row>
    <row r="2100" spans="15:20" ht="16" x14ac:dyDescent="0.2">
      <c r="O2100" s="10"/>
      <c r="P2100" s="10"/>
      <c r="Q2100" s="12"/>
      <c r="S2100" s="16"/>
      <c r="T2100" s="16"/>
    </row>
    <row r="2101" spans="15:20" ht="16" x14ac:dyDescent="0.2">
      <c r="O2101" s="10"/>
      <c r="P2101" s="10"/>
      <c r="Q2101" s="12"/>
      <c r="S2101" s="16"/>
      <c r="T2101" s="16"/>
    </row>
    <row r="2102" spans="15:20" ht="16" x14ac:dyDescent="0.2">
      <c r="O2102" s="10"/>
      <c r="P2102" s="10"/>
      <c r="Q2102" s="12"/>
      <c r="S2102" s="16"/>
      <c r="T2102" s="16"/>
    </row>
    <row r="2103" spans="15:20" ht="16" x14ac:dyDescent="0.2">
      <c r="O2103" s="10"/>
      <c r="P2103" s="10"/>
      <c r="Q2103" s="12"/>
      <c r="S2103" s="16"/>
      <c r="T2103" s="16"/>
    </row>
    <row r="2104" spans="15:20" ht="16" x14ac:dyDescent="0.2">
      <c r="O2104" s="10"/>
      <c r="P2104" s="10"/>
      <c r="Q2104" s="12"/>
      <c r="S2104" s="16"/>
      <c r="T2104" s="16"/>
    </row>
    <row r="2105" spans="15:20" ht="16" x14ac:dyDescent="0.2">
      <c r="O2105" s="10"/>
      <c r="P2105" s="10"/>
      <c r="Q2105" s="12"/>
      <c r="S2105" s="16"/>
      <c r="T2105" s="16"/>
    </row>
    <row r="2106" spans="15:20" ht="16" x14ac:dyDescent="0.2">
      <c r="O2106" s="10"/>
      <c r="P2106" s="10"/>
      <c r="Q2106" s="12"/>
      <c r="S2106" s="16"/>
      <c r="T2106" s="16"/>
    </row>
    <row r="2107" spans="15:20" ht="16" x14ac:dyDescent="0.2">
      <c r="O2107" s="10"/>
      <c r="P2107" s="10"/>
      <c r="Q2107" s="12"/>
      <c r="S2107" s="16"/>
      <c r="T2107" s="16"/>
    </row>
    <row r="2108" spans="15:20" ht="16" x14ac:dyDescent="0.2">
      <c r="O2108" s="10"/>
      <c r="P2108" s="10"/>
      <c r="Q2108" s="12"/>
      <c r="S2108" s="16"/>
      <c r="T2108" s="16"/>
    </row>
    <row r="2109" spans="15:20" ht="16" x14ac:dyDescent="0.2">
      <c r="O2109" s="10"/>
      <c r="P2109" s="10"/>
      <c r="Q2109" s="12"/>
      <c r="S2109" s="16"/>
      <c r="T2109" s="16"/>
    </row>
    <row r="2110" spans="15:20" ht="16" x14ac:dyDescent="0.2">
      <c r="O2110" s="10"/>
      <c r="P2110" s="10"/>
      <c r="Q2110" s="12"/>
      <c r="S2110" s="16"/>
      <c r="T2110" s="16"/>
    </row>
    <row r="2111" spans="15:20" ht="16" x14ac:dyDescent="0.2">
      <c r="O2111" s="10"/>
      <c r="P2111" s="10"/>
      <c r="Q2111" s="12"/>
      <c r="S2111" s="16"/>
      <c r="T2111" s="16"/>
    </row>
    <row r="2112" spans="15:20" ht="16" x14ac:dyDescent="0.2">
      <c r="O2112" s="10"/>
      <c r="P2112" s="10"/>
      <c r="Q2112" s="12"/>
      <c r="S2112" s="16"/>
      <c r="T2112" s="16"/>
    </row>
    <row r="2113" spans="15:20" ht="16" x14ac:dyDescent="0.2">
      <c r="O2113" s="10"/>
      <c r="P2113" s="10"/>
      <c r="Q2113" s="12"/>
      <c r="S2113" s="16"/>
      <c r="T2113" s="16"/>
    </row>
    <row r="2114" spans="15:20" ht="16" x14ac:dyDescent="0.2">
      <c r="O2114" s="10"/>
      <c r="P2114" s="10"/>
      <c r="Q2114" s="12"/>
      <c r="S2114" s="16"/>
      <c r="T2114" s="16"/>
    </row>
    <row r="2115" spans="15:20" ht="16" x14ac:dyDescent="0.2">
      <c r="O2115" s="10"/>
      <c r="P2115" s="10"/>
      <c r="Q2115" s="12"/>
      <c r="S2115" s="16"/>
      <c r="T2115" s="16"/>
    </row>
    <row r="2116" spans="15:20" ht="16" x14ac:dyDescent="0.2">
      <c r="O2116" s="10"/>
      <c r="P2116" s="10"/>
      <c r="Q2116" s="12"/>
      <c r="S2116" s="16"/>
      <c r="T2116" s="16"/>
    </row>
    <row r="2117" spans="15:20" ht="16" x14ac:dyDescent="0.2">
      <c r="O2117" s="10"/>
      <c r="P2117" s="10"/>
      <c r="Q2117" s="12"/>
      <c r="S2117" s="16"/>
      <c r="T2117" s="16"/>
    </row>
    <row r="2118" spans="15:20" ht="16" x14ac:dyDescent="0.2">
      <c r="O2118" s="10"/>
      <c r="P2118" s="10"/>
      <c r="Q2118" s="12"/>
      <c r="S2118" s="16"/>
      <c r="T2118" s="16"/>
    </row>
    <row r="2119" spans="15:20" ht="16" x14ac:dyDescent="0.2">
      <c r="O2119" s="10"/>
      <c r="P2119" s="10"/>
      <c r="Q2119" s="12"/>
      <c r="S2119" s="16"/>
      <c r="T2119" s="16"/>
    </row>
    <row r="2120" spans="15:20" ht="16" x14ac:dyDescent="0.2">
      <c r="O2120" s="10"/>
      <c r="P2120" s="10"/>
      <c r="Q2120" s="12"/>
      <c r="S2120" s="16"/>
      <c r="T2120" s="16"/>
    </row>
    <row r="2121" spans="15:20" ht="16" x14ac:dyDescent="0.2">
      <c r="O2121" s="10"/>
      <c r="P2121" s="10"/>
      <c r="Q2121" s="12"/>
      <c r="S2121" s="16"/>
      <c r="T2121" s="16"/>
    </row>
    <row r="2122" spans="15:20" ht="16" x14ac:dyDescent="0.2">
      <c r="O2122" s="10"/>
      <c r="P2122" s="10"/>
      <c r="Q2122" s="12"/>
      <c r="S2122" s="16"/>
      <c r="T2122" s="16"/>
    </row>
    <row r="2123" spans="15:20" ht="16" x14ac:dyDescent="0.2">
      <c r="O2123" s="10"/>
      <c r="P2123" s="10"/>
      <c r="Q2123" s="12"/>
      <c r="S2123" s="16"/>
      <c r="T2123" s="16"/>
    </row>
    <row r="2124" spans="15:20" ht="16" x14ac:dyDescent="0.2">
      <c r="O2124" s="10"/>
      <c r="P2124" s="10"/>
      <c r="Q2124" s="12"/>
      <c r="S2124" s="16"/>
      <c r="T2124" s="16"/>
    </row>
    <row r="2125" spans="15:20" ht="16" x14ac:dyDescent="0.2">
      <c r="O2125" s="10"/>
      <c r="P2125" s="10"/>
      <c r="Q2125" s="12"/>
      <c r="S2125" s="16"/>
      <c r="T2125" s="16"/>
    </row>
    <row r="2126" spans="15:20" ht="16" x14ac:dyDescent="0.2">
      <c r="O2126" s="10"/>
      <c r="P2126" s="10"/>
      <c r="Q2126" s="12"/>
      <c r="S2126" s="16"/>
      <c r="T2126" s="16"/>
    </row>
    <row r="2127" spans="15:20" ht="16" x14ac:dyDescent="0.2">
      <c r="O2127" s="10"/>
      <c r="P2127" s="10"/>
      <c r="Q2127" s="12"/>
      <c r="S2127" s="16"/>
      <c r="T2127" s="16"/>
    </row>
    <row r="2128" spans="15:20" ht="16" x14ac:dyDescent="0.2">
      <c r="O2128" s="10"/>
      <c r="P2128" s="10"/>
      <c r="Q2128" s="12"/>
      <c r="S2128" s="16"/>
      <c r="T2128" s="16"/>
    </row>
    <row r="2129" spans="15:20" ht="16" x14ac:dyDescent="0.2">
      <c r="O2129" s="10"/>
      <c r="P2129" s="10"/>
      <c r="Q2129" s="12"/>
      <c r="S2129" s="16"/>
      <c r="T2129" s="16"/>
    </row>
    <row r="2130" spans="15:20" ht="16" x14ac:dyDescent="0.2">
      <c r="O2130" s="10"/>
      <c r="P2130" s="10"/>
      <c r="Q2130" s="12"/>
      <c r="S2130" s="16"/>
      <c r="T2130" s="16"/>
    </row>
    <row r="2131" spans="15:20" ht="16" x14ac:dyDescent="0.2">
      <c r="O2131" s="10"/>
      <c r="P2131" s="10"/>
      <c r="Q2131" s="12"/>
      <c r="S2131" s="16"/>
      <c r="T2131" s="16"/>
    </row>
    <row r="2132" spans="15:20" ht="16" x14ac:dyDescent="0.2">
      <c r="O2132" s="10"/>
      <c r="P2132" s="10"/>
      <c r="Q2132" s="12"/>
      <c r="S2132" s="16"/>
      <c r="T2132" s="16"/>
    </row>
    <row r="2133" spans="15:20" ht="16" x14ac:dyDescent="0.2">
      <c r="O2133" s="10"/>
      <c r="P2133" s="10"/>
      <c r="Q2133" s="12"/>
      <c r="S2133" s="16"/>
      <c r="T2133" s="16"/>
    </row>
    <row r="2134" spans="15:20" ht="16" x14ac:dyDescent="0.2">
      <c r="O2134" s="10"/>
      <c r="P2134" s="10"/>
      <c r="Q2134" s="12"/>
      <c r="S2134" s="16"/>
      <c r="T2134" s="16"/>
    </row>
    <row r="2135" spans="15:20" ht="16" x14ac:dyDescent="0.2">
      <c r="O2135" s="10"/>
      <c r="P2135" s="10"/>
      <c r="Q2135" s="12"/>
      <c r="S2135" s="16"/>
      <c r="T2135" s="16"/>
    </row>
    <row r="2136" spans="15:20" ht="16" x14ac:dyDescent="0.2">
      <c r="O2136" s="10"/>
      <c r="P2136" s="10"/>
      <c r="Q2136" s="12"/>
      <c r="S2136" s="16"/>
      <c r="T2136" s="16"/>
    </row>
    <row r="2137" spans="15:20" ht="16" x14ac:dyDescent="0.2">
      <c r="O2137" s="10"/>
      <c r="P2137" s="10"/>
      <c r="Q2137" s="12"/>
      <c r="S2137" s="16"/>
      <c r="T2137" s="16"/>
    </row>
    <row r="2138" spans="15:20" ht="16" x14ac:dyDescent="0.2">
      <c r="O2138" s="10"/>
      <c r="P2138" s="10"/>
      <c r="Q2138" s="12"/>
      <c r="S2138" s="16"/>
      <c r="T2138" s="16"/>
    </row>
    <row r="2139" spans="15:20" ht="16" x14ac:dyDescent="0.2">
      <c r="O2139" s="10"/>
      <c r="P2139" s="10"/>
      <c r="Q2139" s="12"/>
      <c r="S2139" s="16"/>
      <c r="T2139" s="16"/>
    </row>
    <row r="2140" spans="15:20" ht="16" x14ac:dyDescent="0.2">
      <c r="O2140" s="10"/>
      <c r="P2140" s="10"/>
      <c r="Q2140" s="12"/>
      <c r="S2140" s="16"/>
      <c r="T2140" s="16"/>
    </row>
    <row r="2141" spans="15:20" ht="16" x14ac:dyDescent="0.2">
      <c r="O2141" s="10"/>
      <c r="P2141" s="10"/>
      <c r="Q2141" s="12"/>
      <c r="S2141" s="16"/>
      <c r="T2141" s="16"/>
    </row>
    <row r="2142" spans="15:20" ht="16" x14ac:dyDescent="0.2">
      <c r="O2142" s="10"/>
      <c r="P2142" s="10"/>
      <c r="Q2142" s="12"/>
      <c r="S2142" s="16"/>
      <c r="T2142" s="16"/>
    </row>
    <row r="2143" spans="15:20" ht="16" x14ac:dyDescent="0.2">
      <c r="O2143" s="10"/>
      <c r="P2143" s="10"/>
      <c r="Q2143" s="12"/>
      <c r="S2143" s="16"/>
      <c r="T2143" s="16"/>
    </row>
    <row r="2144" spans="15:20" ht="16" x14ac:dyDescent="0.2">
      <c r="O2144" s="10"/>
      <c r="P2144" s="10"/>
      <c r="Q2144" s="12"/>
      <c r="S2144" s="16"/>
      <c r="T2144" s="16"/>
    </row>
    <row r="2145" spans="15:20" ht="16" x14ac:dyDescent="0.2">
      <c r="O2145" s="10"/>
      <c r="P2145" s="10"/>
      <c r="Q2145" s="12"/>
      <c r="S2145" s="16"/>
      <c r="T2145" s="16"/>
    </row>
    <row r="2146" spans="15:20" ht="16" x14ac:dyDescent="0.2">
      <c r="O2146" s="10"/>
      <c r="P2146" s="10"/>
      <c r="Q2146" s="12"/>
      <c r="S2146" s="16"/>
      <c r="T2146" s="16"/>
    </row>
    <row r="2147" spans="15:20" ht="16" x14ac:dyDescent="0.2">
      <c r="O2147" s="10"/>
      <c r="P2147" s="10"/>
      <c r="Q2147" s="12"/>
      <c r="S2147" s="16"/>
      <c r="T2147" s="16"/>
    </row>
    <row r="2148" spans="15:20" ht="16" x14ac:dyDescent="0.2">
      <c r="O2148" s="10"/>
      <c r="P2148" s="10"/>
      <c r="Q2148" s="12"/>
      <c r="S2148" s="16"/>
      <c r="T2148" s="16"/>
    </row>
    <row r="2149" spans="15:20" ht="16" x14ac:dyDescent="0.2">
      <c r="O2149" s="10"/>
      <c r="P2149" s="10"/>
      <c r="Q2149" s="12"/>
      <c r="S2149" s="16"/>
      <c r="T2149" s="16"/>
    </row>
    <row r="2150" spans="15:20" ht="16" x14ac:dyDescent="0.2">
      <c r="O2150" s="10"/>
      <c r="P2150" s="10"/>
      <c r="Q2150" s="12"/>
      <c r="S2150" s="16"/>
      <c r="T2150" s="16"/>
    </row>
    <row r="2151" spans="15:20" ht="16" x14ac:dyDescent="0.2">
      <c r="O2151" s="10"/>
      <c r="P2151" s="10"/>
      <c r="Q2151" s="12"/>
      <c r="S2151" s="16"/>
      <c r="T2151" s="16"/>
    </row>
    <row r="2152" spans="15:20" ht="16" x14ac:dyDescent="0.2">
      <c r="O2152" s="10"/>
      <c r="P2152" s="10"/>
      <c r="Q2152" s="12"/>
      <c r="S2152" s="16"/>
      <c r="T2152" s="16"/>
    </row>
    <row r="2153" spans="15:20" ht="16" x14ac:dyDescent="0.2">
      <c r="O2153" s="10"/>
      <c r="P2153" s="10"/>
      <c r="Q2153" s="12"/>
      <c r="S2153" s="16"/>
      <c r="T2153" s="16"/>
    </row>
    <row r="2154" spans="15:20" ht="16" x14ac:dyDescent="0.2">
      <c r="O2154" s="10"/>
      <c r="P2154" s="10"/>
      <c r="Q2154" s="12"/>
      <c r="S2154" s="16"/>
      <c r="T2154" s="16"/>
    </row>
    <row r="2155" spans="15:20" ht="16" x14ac:dyDescent="0.2">
      <c r="O2155" s="10"/>
      <c r="P2155" s="10"/>
      <c r="Q2155" s="12"/>
      <c r="S2155" s="16"/>
      <c r="T2155" s="16"/>
    </row>
    <row r="2156" spans="15:20" ht="16" x14ac:dyDescent="0.2">
      <c r="O2156" s="10"/>
      <c r="P2156" s="10"/>
      <c r="Q2156" s="12"/>
      <c r="S2156" s="16"/>
      <c r="T2156" s="16"/>
    </row>
    <row r="2157" spans="15:20" ht="16" x14ac:dyDescent="0.2">
      <c r="O2157" s="10"/>
      <c r="P2157" s="10"/>
      <c r="Q2157" s="12"/>
      <c r="S2157" s="16"/>
      <c r="T2157" s="16"/>
    </row>
    <row r="2158" spans="15:20" ht="16" x14ac:dyDescent="0.2">
      <c r="O2158" s="10"/>
      <c r="P2158" s="10"/>
      <c r="Q2158" s="12"/>
      <c r="S2158" s="16"/>
      <c r="T2158" s="16"/>
    </row>
    <row r="2159" spans="15:20" ht="16" x14ac:dyDescent="0.2">
      <c r="O2159" s="10"/>
      <c r="P2159" s="10"/>
      <c r="Q2159" s="12"/>
      <c r="S2159" s="16"/>
      <c r="T2159" s="16"/>
    </row>
    <row r="2160" spans="15:20" ht="16" x14ac:dyDescent="0.2">
      <c r="O2160" s="10"/>
      <c r="P2160" s="10"/>
      <c r="Q2160" s="12"/>
      <c r="S2160" s="16"/>
      <c r="T2160" s="16"/>
    </row>
    <row r="2161" spans="15:20" ht="16" x14ac:dyDescent="0.2">
      <c r="O2161" s="10"/>
      <c r="P2161" s="10"/>
      <c r="Q2161" s="12"/>
      <c r="S2161" s="16"/>
      <c r="T2161" s="16"/>
    </row>
    <row r="2162" spans="15:20" ht="16" x14ac:dyDescent="0.2">
      <c r="O2162" s="10"/>
      <c r="P2162" s="10"/>
      <c r="Q2162" s="12"/>
      <c r="S2162" s="16"/>
      <c r="T2162" s="16"/>
    </row>
    <row r="2163" spans="15:20" ht="16" x14ac:dyDescent="0.2">
      <c r="O2163" s="10"/>
      <c r="P2163" s="10"/>
      <c r="Q2163" s="12"/>
      <c r="S2163" s="16"/>
      <c r="T2163" s="16"/>
    </row>
    <row r="2164" spans="15:20" ht="16" x14ac:dyDescent="0.2">
      <c r="O2164" s="10"/>
      <c r="P2164" s="10"/>
      <c r="Q2164" s="12"/>
      <c r="S2164" s="16"/>
      <c r="T2164" s="16"/>
    </row>
    <row r="2165" spans="15:20" ht="16" x14ac:dyDescent="0.2">
      <c r="O2165" s="10"/>
      <c r="P2165" s="10"/>
      <c r="Q2165" s="12"/>
      <c r="S2165" s="16"/>
      <c r="T2165" s="16"/>
    </row>
    <row r="2166" spans="15:20" ht="16" x14ac:dyDescent="0.2">
      <c r="O2166" s="10"/>
      <c r="P2166" s="10"/>
      <c r="Q2166" s="12"/>
      <c r="S2166" s="16"/>
      <c r="T2166" s="16"/>
    </row>
    <row r="2167" spans="15:20" ht="16" x14ac:dyDescent="0.2">
      <c r="O2167" s="10"/>
      <c r="P2167" s="10"/>
      <c r="Q2167" s="12"/>
      <c r="S2167" s="16"/>
      <c r="T2167" s="16"/>
    </row>
    <row r="2168" spans="15:20" ht="16" x14ac:dyDescent="0.2">
      <c r="O2168" s="10"/>
      <c r="P2168" s="10"/>
      <c r="Q2168" s="12"/>
      <c r="S2168" s="16"/>
      <c r="T2168" s="16"/>
    </row>
    <row r="2169" spans="15:20" ht="16" x14ac:dyDescent="0.2">
      <c r="O2169" s="10"/>
      <c r="P2169" s="10"/>
      <c r="Q2169" s="12"/>
      <c r="S2169" s="16"/>
      <c r="T2169" s="16"/>
    </row>
    <row r="2170" spans="15:20" ht="16" x14ac:dyDescent="0.2">
      <c r="O2170" s="10"/>
      <c r="P2170" s="10"/>
      <c r="Q2170" s="12"/>
      <c r="S2170" s="16"/>
      <c r="T2170" s="16"/>
    </row>
    <row r="2171" spans="15:20" ht="16" x14ac:dyDescent="0.2">
      <c r="O2171" s="10"/>
      <c r="P2171" s="10"/>
      <c r="Q2171" s="12"/>
      <c r="S2171" s="16"/>
      <c r="T2171" s="16"/>
    </row>
    <row r="2172" spans="15:20" ht="16" x14ac:dyDescent="0.2">
      <c r="O2172" s="10"/>
      <c r="P2172" s="10"/>
      <c r="Q2172" s="12"/>
      <c r="S2172" s="16"/>
      <c r="T2172" s="16"/>
    </row>
    <row r="2173" spans="15:20" ht="16" x14ac:dyDescent="0.2">
      <c r="O2173" s="10"/>
      <c r="P2173" s="10"/>
      <c r="Q2173" s="12"/>
      <c r="S2173" s="16"/>
      <c r="T2173" s="16"/>
    </row>
    <row r="2174" spans="15:20" ht="16" x14ac:dyDescent="0.2">
      <c r="O2174" s="10"/>
      <c r="P2174" s="10"/>
      <c r="Q2174" s="12"/>
      <c r="S2174" s="16"/>
      <c r="T2174" s="16"/>
    </row>
    <row r="2175" spans="15:20" ht="16" x14ac:dyDescent="0.2">
      <c r="O2175" s="10"/>
      <c r="P2175" s="10"/>
      <c r="Q2175" s="12"/>
      <c r="S2175" s="16"/>
      <c r="T2175" s="16"/>
    </row>
    <row r="2176" spans="15:20" ht="16" x14ac:dyDescent="0.2">
      <c r="O2176" s="10"/>
      <c r="P2176" s="10"/>
      <c r="Q2176" s="12"/>
      <c r="S2176" s="16"/>
      <c r="T2176" s="16"/>
    </row>
    <row r="2177" spans="15:20" ht="16" x14ac:dyDescent="0.2">
      <c r="O2177" s="10"/>
      <c r="P2177" s="10"/>
      <c r="Q2177" s="12"/>
      <c r="S2177" s="16"/>
      <c r="T2177" s="16"/>
    </row>
    <row r="2178" spans="15:20" ht="16" x14ac:dyDescent="0.2">
      <c r="O2178" s="10"/>
      <c r="P2178" s="10"/>
      <c r="Q2178" s="12"/>
      <c r="S2178" s="16"/>
      <c r="T2178" s="16"/>
    </row>
    <row r="2179" spans="15:20" ht="16" x14ac:dyDescent="0.2">
      <c r="O2179" s="10"/>
      <c r="P2179" s="10"/>
      <c r="Q2179" s="12"/>
      <c r="S2179" s="16"/>
      <c r="T2179" s="16"/>
    </row>
    <row r="2180" spans="15:20" ht="16" x14ac:dyDescent="0.2">
      <c r="O2180" s="10"/>
      <c r="P2180" s="10"/>
      <c r="Q2180" s="12"/>
      <c r="S2180" s="16"/>
      <c r="T2180" s="16"/>
    </row>
    <row r="2181" spans="15:20" ht="16" x14ac:dyDescent="0.2">
      <c r="O2181" s="10"/>
      <c r="P2181" s="10"/>
      <c r="Q2181" s="12"/>
      <c r="S2181" s="16"/>
      <c r="T2181" s="16"/>
    </row>
    <row r="2182" spans="15:20" ht="16" x14ac:dyDescent="0.2">
      <c r="O2182" s="10"/>
      <c r="P2182" s="10"/>
      <c r="Q2182" s="12"/>
      <c r="S2182" s="16"/>
      <c r="T2182" s="16"/>
    </row>
    <row r="2183" spans="15:20" ht="16" x14ac:dyDescent="0.2">
      <c r="O2183" s="10"/>
      <c r="P2183" s="10"/>
      <c r="Q2183" s="12"/>
      <c r="S2183" s="16"/>
      <c r="T2183" s="16"/>
    </row>
    <row r="2184" spans="15:20" ht="16" x14ac:dyDescent="0.2">
      <c r="O2184" s="10"/>
      <c r="P2184" s="10"/>
      <c r="Q2184" s="12"/>
      <c r="S2184" s="16"/>
      <c r="T2184" s="16"/>
    </row>
    <row r="2185" spans="15:20" ht="16" x14ac:dyDescent="0.2">
      <c r="O2185" s="10"/>
      <c r="P2185" s="10"/>
      <c r="Q2185" s="12"/>
      <c r="S2185" s="16"/>
      <c r="T2185" s="16"/>
    </row>
    <row r="2186" spans="15:20" ht="16" x14ac:dyDescent="0.2">
      <c r="O2186" s="10"/>
      <c r="P2186" s="10"/>
      <c r="Q2186" s="12"/>
      <c r="S2186" s="16"/>
      <c r="T2186" s="16"/>
    </row>
  </sheetData>
  <conditionalFormatting sqref="F1046647:F1048576">
    <cfRule type="containsText" dxfId="15" priority="17" operator="containsText" text="canceled">
      <formula>NOT(ISERROR(SEARCH("canceled",F1046647)))</formula>
    </cfRule>
    <cfRule type="containsText" dxfId="14" priority="18" operator="containsText" text="failed">
      <formula>NOT(ISERROR(SEARCH("failed",F1046647)))</formula>
    </cfRule>
    <cfRule type="containsText" dxfId="13" priority="19" operator="containsText" text="successful">
      <formula>NOT(ISERROR(SEARCH("successful",F1046647)))</formula>
    </cfRule>
    <cfRule type="containsText" dxfId="12" priority="20" operator="containsText" text="live">
      <formula>NOT(ISERROR(SEARCH("live",F1046647)))</formula>
    </cfRule>
  </conditionalFormatting>
  <conditionalFormatting sqref="O1046647:O1048576">
    <cfRule type="colorScale" priority="16">
      <colorScale>
        <cfvo type="min"/>
        <cfvo type="percent" val="90"/>
        <color rgb="FFFF0000"/>
        <color theme="8"/>
      </colorScale>
    </cfRule>
  </conditionalFormatting>
  <conditionalFormatting sqref="F414:F1046646">
    <cfRule type="containsText" dxfId="7" priority="7" operator="containsText" text="canceled">
      <formula>NOT(ISERROR(SEARCH("canceled",F414)))</formula>
    </cfRule>
    <cfRule type="containsText" dxfId="6" priority="8" operator="containsText" text="failed">
      <formula>NOT(ISERROR(SEARCH("failed",F414)))</formula>
    </cfRule>
    <cfRule type="containsText" dxfId="5" priority="9" operator="containsText" text="successful">
      <formula>NOT(ISERROR(SEARCH("successful",F414)))</formula>
    </cfRule>
    <cfRule type="containsText" dxfId="4" priority="10" operator="containsText" text="live">
      <formula>NOT(ISERROR(SEARCH("live",F414)))</formula>
    </cfRule>
  </conditionalFormatting>
  <conditionalFormatting sqref="O414:O1046646">
    <cfRule type="colorScale" priority="6">
      <colorScale>
        <cfvo type="min"/>
        <cfvo type="percent" val="90"/>
        <color rgb="FFFF0000"/>
        <color theme="8"/>
      </colorScale>
    </cfRule>
  </conditionalFormatting>
  <conditionalFormatting sqref="F1:F413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2:O413 O1:P1 R1:T1">
    <cfRule type="colorScale" priority="1">
      <colorScale>
        <cfvo type="min"/>
        <cfvo type="percent" val="90"/>
        <color rgb="FFFF0000"/>
        <color theme="8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88F70F-C778-D644-8268-10621C6E522E}">
  <dimension ref="A1:T251"/>
  <sheetViews>
    <sheetView workbookViewId="0">
      <selection activeCell="F2" sqref="F2"/>
    </sheetView>
  </sheetViews>
  <sheetFormatPr baseColWidth="10" defaultRowHeight="15" x14ac:dyDescent="0.2"/>
  <sheetData>
    <row r="1" spans="1:20" ht="16" x14ac:dyDescent="0.2">
      <c r="A1" s="25" t="s">
        <v>0</v>
      </c>
      <c r="B1" s="26" t="s">
        <v>1</v>
      </c>
      <c r="C1" s="26" t="s">
        <v>4110</v>
      </c>
      <c r="D1" s="27" t="s">
        <v>8386</v>
      </c>
      <c r="E1" s="28" t="s">
        <v>8217</v>
      </c>
      <c r="F1" s="25" t="s">
        <v>8304</v>
      </c>
      <c r="G1" s="25" t="s">
        <v>8222</v>
      </c>
      <c r="H1" s="25" t="s">
        <v>8244</v>
      </c>
      <c r="I1" s="25" t="s">
        <v>8258</v>
      </c>
      <c r="J1" s="25" t="s">
        <v>8259</v>
      </c>
      <c r="K1" s="25" t="s">
        <v>8260</v>
      </c>
      <c r="L1" s="25" t="s">
        <v>8261</v>
      </c>
      <c r="M1" s="25" t="s">
        <v>8262</v>
      </c>
      <c r="N1" s="25" t="s">
        <v>8305</v>
      </c>
      <c r="O1" s="25" t="s">
        <v>8306</v>
      </c>
      <c r="P1" s="25" t="s">
        <v>8307</v>
      </c>
      <c r="Q1" s="29" t="s">
        <v>8358</v>
      </c>
      <c r="R1" s="25" t="s">
        <v>8359</v>
      </c>
      <c r="S1" s="25" t="s">
        <v>8365</v>
      </c>
      <c r="T1" s="30" t="s">
        <v>8366</v>
      </c>
    </row>
    <row r="2" spans="1:20" ht="224" x14ac:dyDescent="0.2">
      <c r="A2" s="31">
        <v>2843</v>
      </c>
      <c r="B2" s="32" t="s">
        <v>2843</v>
      </c>
      <c r="C2" s="32" t="s">
        <v>6953</v>
      </c>
      <c r="D2" s="33">
        <v>1200</v>
      </c>
      <c r="E2" s="34">
        <v>0</v>
      </c>
      <c r="F2" s="35" t="s">
        <v>8220</v>
      </c>
      <c r="G2" s="31" t="s">
        <v>8223</v>
      </c>
      <c r="H2" s="31" t="s">
        <v>8245</v>
      </c>
      <c r="I2" s="31">
        <v>1465790400</v>
      </c>
      <c r="J2" s="31">
        <v>1462210950</v>
      </c>
      <c r="K2" s="31" t="b">
        <v>0</v>
      </c>
      <c r="L2" s="31">
        <v>0</v>
      </c>
      <c r="M2" s="31" t="b">
        <v>0</v>
      </c>
      <c r="N2" s="31" t="s">
        <v>8269</v>
      </c>
      <c r="O2" s="36">
        <v>0</v>
      </c>
      <c r="P2" s="10">
        <v>0</v>
      </c>
      <c r="Q2" s="37" t="s">
        <v>8315</v>
      </c>
      <c r="R2" s="31" t="s">
        <v>8316</v>
      </c>
      <c r="S2" s="16">
        <v>42492</v>
      </c>
      <c r="T2" s="16">
        <v>42534</v>
      </c>
    </row>
    <row r="3" spans="1:20" ht="192" x14ac:dyDescent="0.2">
      <c r="A3" s="31">
        <v>2845</v>
      </c>
      <c r="B3" s="32" t="s">
        <v>2845</v>
      </c>
      <c r="C3" s="32" t="s">
        <v>6955</v>
      </c>
      <c r="D3" s="33">
        <v>7500</v>
      </c>
      <c r="E3" s="34">
        <v>2366</v>
      </c>
      <c r="F3" s="35" t="s">
        <v>8220</v>
      </c>
      <c r="G3" s="31" t="s">
        <v>8223</v>
      </c>
      <c r="H3" s="31" t="s">
        <v>8245</v>
      </c>
      <c r="I3" s="31">
        <v>1433723033</v>
      </c>
      <c r="J3" s="31">
        <v>1428539033</v>
      </c>
      <c r="K3" s="31" t="b">
        <v>0</v>
      </c>
      <c r="L3" s="31">
        <v>39</v>
      </c>
      <c r="M3" s="31" t="b">
        <v>0</v>
      </c>
      <c r="N3" s="31" t="s">
        <v>8269</v>
      </c>
      <c r="O3" s="36">
        <v>32</v>
      </c>
      <c r="P3" s="10">
        <v>60.67</v>
      </c>
      <c r="Q3" s="37" t="s">
        <v>8315</v>
      </c>
      <c r="R3" s="31" t="s">
        <v>8316</v>
      </c>
      <c r="S3" s="16">
        <v>42103</v>
      </c>
      <c r="T3" s="16">
        <v>42163</v>
      </c>
    </row>
    <row r="4" spans="1:20" ht="224" x14ac:dyDescent="0.2">
      <c r="A4" s="31">
        <v>2846</v>
      </c>
      <c r="B4" s="32" t="s">
        <v>2846</v>
      </c>
      <c r="C4" s="32" t="s">
        <v>6956</v>
      </c>
      <c r="D4" s="33">
        <v>8000</v>
      </c>
      <c r="E4" s="34">
        <v>0</v>
      </c>
      <c r="F4" s="35" t="s">
        <v>8220</v>
      </c>
      <c r="G4" s="31" t="s">
        <v>8223</v>
      </c>
      <c r="H4" s="31" t="s">
        <v>8245</v>
      </c>
      <c r="I4" s="31">
        <v>1432917394</v>
      </c>
      <c r="J4" s="31">
        <v>1429029394</v>
      </c>
      <c r="K4" s="31" t="b">
        <v>0</v>
      </c>
      <c r="L4" s="31">
        <v>0</v>
      </c>
      <c r="M4" s="31" t="b">
        <v>0</v>
      </c>
      <c r="N4" s="31" t="s">
        <v>8269</v>
      </c>
      <c r="O4" s="36">
        <v>0</v>
      </c>
      <c r="P4" s="10">
        <v>0</v>
      </c>
      <c r="Q4" s="37" t="s">
        <v>8315</v>
      </c>
      <c r="R4" s="31" t="s">
        <v>8316</v>
      </c>
      <c r="S4" s="16">
        <v>42108</v>
      </c>
      <c r="T4" s="16">
        <v>42153</v>
      </c>
    </row>
    <row r="5" spans="1:20" ht="192" x14ac:dyDescent="0.2">
      <c r="A5" s="31">
        <v>2847</v>
      </c>
      <c r="B5" s="32" t="s">
        <v>2847</v>
      </c>
      <c r="C5" s="32" t="s">
        <v>6957</v>
      </c>
      <c r="D5" s="33">
        <v>2000</v>
      </c>
      <c r="E5" s="34">
        <v>0</v>
      </c>
      <c r="F5" s="35" t="s">
        <v>8220</v>
      </c>
      <c r="G5" s="31" t="s">
        <v>8223</v>
      </c>
      <c r="H5" s="31" t="s">
        <v>8245</v>
      </c>
      <c r="I5" s="31">
        <v>1464031265</v>
      </c>
      <c r="J5" s="31">
        <v>1458847265</v>
      </c>
      <c r="K5" s="31" t="b">
        <v>0</v>
      </c>
      <c r="L5" s="31">
        <v>0</v>
      </c>
      <c r="M5" s="31" t="b">
        <v>0</v>
      </c>
      <c r="N5" s="31" t="s">
        <v>8269</v>
      </c>
      <c r="O5" s="36">
        <v>0</v>
      </c>
      <c r="P5" s="10">
        <v>0</v>
      </c>
      <c r="Q5" s="37" t="s">
        <v>8315</v>
      </c>
      <c r="R5" s="31" t="s">
        <v>8316</v>
      </c>
      <c r="S5" s="16">
        <v>42453</v>
      </c>
      <c r="T5" s="16">
        <v>42513</v>
      </c>
    </row>
    <row r="6" spans="1:20" ht="224" x14ac:dyDescent="0.2">
      <c r="A6" s="31">
        <v>2848</v>
      </c>
      <c r="B6" s="32" t="s">
        <v>2848</v>
      </c>
      <c r="C6" s="32" t="s">
        <v>6958</v>
      </c>
      <c r="D6" s="33">
        <v>35000</v>
      </c>
      <c r="E6" s="34">
        <v>70</v>
      </c>
      <c r="F6" s="35" t="s">
        <v>8220</v>
      </c>
      <c r="G6" s="31" t="s">
        <v>8223</v>
      </c>
      <c r="H6" s="31" t="s">
        <v>8245</v>
      </c>
      <c r="I6" s="31">
        <v>1432913659</v>
      </c>
      <c r="J6" s="31">
        <v>1430321659</v>
      </c>
      <c r="K6" s="31" t="b">
        <v>0</v>
      </c>
      <c r="L6" s="31">
        <v>3</v>
      </c>
      <c r="M6" s="31" t="b">
        <v>0</v>
      </c>
      <c r="N6" s="31" t="s">
        <v>8269</v>
      </c>
      <c r="O6" s="36">
        <v>0</v>
      </c>
      <c r="P6" s="10">
        <v>23.33</v>
      </c>
      <c r="Q6" s="37" t="s">
        <v>8315</v>
      </c>
      <c r="R6" s="31" t="s">
        <v>8316</v>
      </c>
      <c r="S6" s="16">
        <v>42123</v>
      </c>
      <c r="T6" s="16">
        <v>42153</v>
      </c>
    </row>
    <row r="7" spans="1:20" ht="192" x14ac:dyDescent="0.2">
      <c r="A7" s="31">
        <v>2850</v>
      </c>
      <c r="B7" s="32" t="s">
        <v>2850</v>
      </c>
      <c r="C7" s="32" t="s">
        <v>6960</v>
      </c>
      <c r="D7" s="33">
        <v>8000</v>
      </c>
      <c r="E7" s="34">
        <v>311</v>
      </c>
      <c r="F7" s="35" t="s">
        <v>8220</v>
      </c>
      <c r="G7" s="31" t="s">
        <v>8223</v>
      </c>
      <c r="H7" s="31" t="s">
        <v>8245</v>
      </c>
      <c r="I7" s="31">
        <v>1409962211</v>
      </c>
      <c r="J7" s="31">
        <v>1407370211</v>
      </c>
      <c r="K7" s="31" t="b">
        <v>0</v>
      </c>
      <c r="L7" s="31">
        <v>13</v>
      </c>
      <c r="M7" s="31" t="b">
        <v>0</v>
      </c>
      <c r="N7" s="31" t="s">
        <v>8269</v>
      </c>
      <c r="O7" s="36">
        <v>4</v>
      </c>
      <c r="P7" s="10">
        <v>23.92</v>
      </c>
      <c r="Q7" s="37" t="s">
        <v>8315</v>
      </c>
      <c r="R7" s="31" t="s">
        <v>8316</v>
      </c>
      <c r="S7" s="16">
        <v>41858</v>
      </c>
      <c r="T7" s="16">
        <v>41888</v>
      </c>
    </row>
    <row r="8" spans="1:20" ht="176" x14ac:dyDescent="0.2">
      <c r="A8" s="31">
        <v>2852</v>
      </c>
      <c r="B8" s="32" t="s">
        <v>2852</v>
      </c>
      <c r="C8" s="32" t="s">
        <v>6962</v>
      </c>
      <c r="D8" s="33">
        <v>5000</v>
      </c>
      <c r="E8" s="34">
        <v>95</v>
      </c>
      <c r="F8" s="35" t="s">
        <v>8220</v>
      </c>
      <c r="G8" s="31" t="s">
        <v>8223</v>
      </c>
      <c r="H8" s="31" t="s">
        <v>8245</v>
      </c>
      <c r="I8" s="31">
        <v>1403312703</v>
      </c>
      <c r="J8" s="31">
        <v>1400720703</v>
      </c>
      <c r="K8" s="31" t="b">
        <v>0</v>
      </c>
      <c r="L8" s="31">
        <v>6</v>
      </c>
      <c r="M8" s="31" t="b">
        <v>0</v>
      </c>
      <c r="N8" s="31" t="s">
        <v>8269</v>
      </c>
      <c r="O8" s="36">
        <v>2</v>
      </c>
      <c r="P8" s="10">
        <v>15.83</v>
      </c>
      <c r="Q8" s="37" t="s">
        <v>8315</v>
      </c>
      <c r="R8" s="31" t="s">
        <v>8316</v>
      </c>
      <c r="S8" s="16">
        <v>41781</v>
      </c>
      <c r="T8" s="16">
        <v>41811</v>
      </c>
    </row>
    <row r="9" spans="1:20" ht="256" x14ac:dyDescent="0.2">
      <c r="A9" s="31">
        <v>2855</v>
      </c>
      <c r="B9" s="32" t="s">
        <v>2855</v>
      </c>
      <c r="C9" s="32" t="s">
        <v>6965</v>
      </c>
      <c r="D9" s="33">
        <v>600</v>
      </c>
      <c r="E9" s="34">
        <v>300</v>
      </c>
      <c r="F9" s="35" t="s">
        <v>8220</v>
      </c>
      <c r="G9" s="31" t="s">
        <v>8223</v>
      </c>
      <c r="H9" s="31" t="s">
        <v>8245</v>
      </c>
      <c r="I9" s="31">
        <v>1454110440</v>
      </c>
      <c r="J9" s="31">
        <v>1451607071</v>
      </c>
      <c r="K9" s="31" t="b">
        <v>0</v>
      </c>
      <c r="L9" s="31">
        <v>5</v>
      </c>
      <c r="M9" s="31" t="b">
        <v>0</v>
      </c>
      <c r="N9" s="31" t="s">
        <v>8269</v>
      </c>
      <c r="O9" s="36">
        <v>50</v>
      </c>
      <c r="P9" s="10">
        <v>60</v>
      </c>
      <c r="Q9" s="37" t="s">
        <v>8315</v>
      </c>
      <c r="R9" s="31" t="s">
        <v>8316</v>
      </c>
      <c r="S9" s="16">
        <v>42370</v>
      </c>
      <c r="T9" s="16">
        <v>42398</v>
      </c>
    </row>
    <row r="10" spans="1:20" ht="208" x14ac:dyDescent="0.2">
      <c r="A10" s="31">
        <v>2856</v>
      </c>
      <c r="B10" s="32" t="s">
        <v>2856</v>
      </c>
      <c r="C10" s="32" t="s">
        <v>6966</v>
      </c>
      <c r="D10" s="33">
        <v>3000</v>
      </c>
      <c r="E10" s="34">
        <v>146</v>
      </c>
      <c r="F10" s="35" t="s">
        <v>8220</v>
      </c>
      <c r="G10" s="31" t="s">
        <v>8223</v>
      </c>
      <c r="H10" s="31" t="s">
        <v>8245</v>
      </c>
      <c r="I10" s="31">
        <v>1439069640</v>
      </c>
      <c r="J10" s="31">
        <v>1433897647</v>
      </c>
      <c r="K10" s="31" t="b">
        <v>0</v>
      </c>
      <c r="L10" s="31">
        <v>6</v>
      </c>
      <c r="M10" s="31" t="b">
        <v>0</v>
      </c>
      <c r="N10" s="31" t="s">
        <v>8269</v>
      </c>
      <c r="O10" s="36">
        <v>5</v>
      </c>
      <c r="P10" s="10">
        <v>24.33</v>
      </c>
      <c r="Q10" s="37" t="s">
        <v>8315</v>
      </c>
      <c r="R10" s="31" t="s">
        <v>8316</v>
      </c>
      <c r="S10" s="16">
        <v>42165</v>
      </c>
      <c r="T10" s="16">
        <v>42224</v>
      </c>
    </row>
    <row r="11" spans="1:20" ht="208" x14ac:dyDescent="0.2">
      <c r="A11" s="31">
        <v>2860</v>
      </c>
      <c r="B11" s="32" t="s">
        <v>2860</v>
      </c>
      <c r="C11" s="32" t="s">
        <v>6970</v>
      </c>
      <c r="D11" s="33">
        <v>4000</v>
      </c>
      <c r="E11" s="34">
        <v>266</v>
      </c>
      <c r="F11" s="35" t="s">
        <v>8220</v>
      </c>
      <c r="G11" s="31" t="s">
        <v>8223</v>
      </c>
      <c r="H11" s="31" t="s">
        <v>8245</v>
      </c>
      <c r="I11" s="31">
        <v>1466363576</v>
      </c>
      <c r="J11" s="31">
        <v>1461179576</v>
      </c>
      <c r="K11" s="31" t="b">
        <v>0</v>
      </c>
      <c r="L11" s="31">
        <v>9</v>
      </c>
      <c r="M11" s="31" t="b">
        <v>0</v>
      </c>
      <c r="N11" s="31" t="s">
        <v>8269</v>
      </c>
      <c r="O11" s="36">
        <v>7</v>
      </c>
      <c r="P11" s="10">
        <v>29.56</v>
      </c>
      <c r="Q11" s="37" t="s">
        <v>8315</v>
      </c>
      <c r="R11" s="31" t="s">
        <v>8316</v>
      </c>
      <c r="S11" s="16">
        <v>42480</v>
      </c>
      <c r="T11" s="16">
        <v>42540</v>
      </c>
    </row>
    <row r="12" spans="1:20" ht="176" x14ac:dyDescent="0.2">
      <c r="A12" s="31">
        <v>2862</v>
      </c>
      <c r="B12" s="32" t="s">
        <v>2862</v>
      </c>
      <c r="C12" s="32" t="s">
        <v>6972</v>
      </c>
      <c r="D12" s="33">
        <v>12700</v>
      </c>
      <c r="E12" s="34">
        <v>55</v>
      </c>
      <c r="F12" s="35" t="s">
        <v>8220</v>
      </c>
      <c r="G12" s="31" t="s">
        <v>8223</v>
      </c>
      <c r="H12" s="31" t="s">
        <v>8245</v>
      </c>
      <c r="I12" s="31">
        <v>1403636229</v>
      </c>
      <c r="J12" s="31">
        <v>1401044229</v>
      </c>
      <c r="K12" s="31" t="b">
        <v>0</v>
      </c>
      <c r="L12" s="31">
        <v>3</v>
      </c>
      <c r="M12" s="31" t="b">
        <v>0</v>
      </c>
      <c r="N12" s="31" t="s">
        <v>8269</v>
      </c>
      <c r="O12" s="36">
        <v>0</v>
      </c>
      <c r="P12" s="10">
        <v>18.329999999999998</v>
      </c>
      <c r="Q12" s="37" t="s">
        <v>8315</v>
      </c>
      <c r="R12" s="31" t="s">
        <v>8316</v>
      </c>
      <c r="S12" s="16">
        <v>41784</v>
      </c>
      <c r="T12" s="16">
        <v>41814</v>
      </c>
    </row>
    <row r="13" spans="1:20" ht="208" x14ac:dyDescent="0.2">
      <c r="A13" s="31">
        <v>2863</v>
      </c>
      <c r="B13" s="32" t="s">
        <v>2863</v>
      </c>
      <c r="C13" s="32" t="s">
        <v>6973</v>
      </c>
      <c r="D13" s="33">
        <v>50000</v>
      </c>
      <c r="E13" s="34">
        <v>20</v>
      </c>
      <c r="F13" s="35" t="s">
        <v>8220</v>
      </c>
      <c r="G13" s="31" t="s">
        <v>8223</v>
      </c>
      <c r="H13" s="31" t="s">
        <v>8245</v>
      </c>
      <c r="I13" s="31">
        <v>1410279123</v>
      </c>
      <c r="J13" s="31">
        <v>1405095123</v>
      </c>
      <c r="K13" s="31" t="b">
        <v>0</v>
      </c>
      <c r="L13" s="31">
        <v>1</v>
      </c>
      <c r="M13" s="31" t="b">
        <v>0</v>
      </c>
      <c r="N13" s="31" t="s">
        <v>8269</v>
      </c>
      <c r="O13" s="36">
        <v>0</v>
      </c>
      <c r="P13" s="10">
        <v>20</v>
      </c>
      <c r="Q13" s="37" t="s">
        <v>8315</v>
      </c>
      <c r="R13" s="31" t="s">
        <v>8316</v>
      </c>
      <c r="S13" s="16">
        <v>41831</v>
      </c>
      <c r="T13" s="16">
        <v>41891</v>
      </c>
    </row>
    <row r="14" spans="1:20" ht="176" x14ac:dyDescent="0.2">
      <c r="A14" s="31">
        <v>2865</v>
      </c>
      <c r="B14" s="32" t="s">
        <v>2865</v>
      </c>
      <c r="C14" s="32" t="s">
        <v>6975</v>
      </c>
      <c r="D14" s="33">
        <v>2888</v>
      </c>
      <c r="E14" s="34">
        <v>0</v>
      </c>
      <c r="F14" s="35" t="s">
        <v>8220</v>
      </c>
      <c r="G14" s="31" t="s">
        <v>8223</v>
      </c>
      <c r="H14" s="31" t="s">
        <v>8245</v>
      </c>
      <c r="I14" s="31">
        <v>1420512259</v>
      </c>
      <c r="J14" s="31">
        <v>1415328259</v>
      </c>
      <c r="K14" s="31" t="b">
        <v>0</v>
      </c>
      <c r="L14" s="31">
        <v>0</v>
      </c>
      <c r="M14" s="31" t="b">
        <v>0</v>
      </c>
      <c r="N14" s="31" t="s">
        <v>8269</v>
      </c>
      <c r="O14" s="36">
        <v>0</v>
      </c>
      <c r="P14" s="10">
        <v>0</v>
      </c>
      <c r="Q14" s="37" t="s">
        <v>8315</v>
      </c>
      <c r="R14" s="31" t="s">
        <v>8316</v>
      </c>
      <c r="S14" s="16">
        <v>41950</v>
      </c>
      <c r="T14" s="16">
        <v>42010</v>
      </c>
    </row>
    <row r="15" spans="1:20" ht="192" x14ac:dyDescent="0.2">
      <c r="A15" s="31">
        <v>2866</v>
      </c>
      <c r="B15" s="32" t="s">
        <v>2866</v>
      </c>
      <c r="C15" s="32" t="s">
        <v>6976</v>
      </c>
      <c r="D15" s="33">
        <v>5000</v>
      </c>
      <c r="E15" s="34">
        <v>45</v>
      </c>
      <c r="F15" s="35" t="s">
        <v>8220</v>
      </c>
      <c r="G15" s="31" t="s">
        <v>8223</v>
      </c>
      <c r="H15" s="31" t="s">
        <v>8245</v>
      </c>
      <c r="I15" s="31">
        <v>1476482400</v>
      </c>
      <c r="J15" s="31">
        <v>1473893721</v>
      </c>
      <c r="K15" s="31" t="b">
        <v>0</v>
      </c>
      <c r="L15" s="31">
        <v>2</v>
      </c>
      <c r="M15" s="31" t="b">
        <v>0</v>
      </c>
      <c r="N15" s="31" t="s">
        <v>8269</v>
      </c>
      <c r="O15" s="36">
        <v>1</v>
      </c>
      <c r="P15" s="10">
        <v>22.5</v>
      </c>
      <c r="Q15" s="37" t="s">
        <v>8315</v>
      </c>
      <c r="R15" s="31" t="s">
        <v>8316</v>
      </c>
      <c r="S15" s="16">
        <v>42627</v>
      </c>
      <c r="T15" s="16">
        <v>42657</v>
      </c>
    </row>
    <row r="16" spans="1:20" ht="224" x14ac:dyDescent="0.2">
      <c r="A16" s="31">
        <v>2867</v>
      </c>
      <c r="B16" s="32" t="s">
        <v>2867</v>
      </c>
      <c r="C16" s="32" t="s">
        <v>6977</v>
      </c>
      <c r="D16" s="33">
        <v>2500</v>
      </c>
      <c r="E16" s="34">
        <v>504</v>
      </c>
      <c r="F16" s="35" t="s">
        <v>8220</v>
      </c>
      <c r="G16" s="31" t="s">
        <v>8223</v>
      </c>
      <c r="H16" s="31" t="s">
        <v>8245</v>
      </c>
      <c r="I16" s="31">
        <v>1467604800</v>
      </c>
      <c r="J16" s="31">
        <v>1465533672</v>
      </c>
      <c r="K16" s="31" t="b">
        <v>0</v>
      </c>
      <c r="L16" s="31">
        <v>10</v>
      </c>
      <c r="M16" s="31" t="b">
        <v>0</v>
      </c>
      <c r="N16" s="31" t="s">
        <v>8269</v>
      </c>
      <c r="O16" s="36">
        <v>20</v>
      </c>
      <c r="P16" s="10">
        <v>50.4</v>
      </c>
      <c r="Q16" s="37" t="s">
        <v>8315</v>
      </c>
      <c r="R16" s="31" t="s">
        <v>8316</v>
      </c>
      <c r="S16" s="16">
        <v>42531</v>
      </c>
      <c r="T16" s="16">
        <v>42555</v>
      </c>
    </row>
    <row r="17" spans="1:20" ht="224" x14ac:dyDescent="0.2">
      <c r="A17" s="31">
        <v>2868</v>
      </c>
      <c r="B17" s="32" t="s">
        <v>2868</v>
      </c>
      <c r="C17" s="32" t="s">
        <v>6978</v>
      </c>
      <c r="D17" s="33">
        <v>15000</v>
      </c>
      <c r="E17" s="34">
        <v>6301.76</v>
      </c>
      <c r="F17" s="35" t="s">
        <v>8220</v>
      </c>
      <c r="G17" s="31" t="s">
        <v>8223</v>
      </c>
      <c r="H17" s="31" t="s">
        <v>8245</v>
      </c>
      <c r="I17" s="31">
        <v>1475697054</v>
      </c>
      <c r="J17" s="31">
        <v>1473105054</v>
      </c>
      <c r="K17" s="31" t="b">
        <v>0</v>
      </c>
      <c r="L17" s="31">
        <v>60</v>
      </c>
      <c r="M17" s="31" t="b">
        <v>0</v>
      </c>
      <c r="N17" s="31" t="s">
        <v>8269</v>
      </c>
      <c r="O17" s="36">
        <v>42</v>
      </c>
      <c r="P17" s="10">
        <v>105.03</v>
      </c>
      <c r="Q17" s="37" t="s">
        <v>8315</v>
      </c>
      <c r="R17" s="31" t="s">
        <v>8316</v>
      </c>
      <c r="S17" s="16">
        <v>42618</v>
      </c>
      <c r="T17" s="16">
        <v>42648</v>
      </c>
    </row>
    <row r="18" spans="1:20" ht="224" x14ac:dyDescent="0.2">
      <c r="A18" s="31">
        <v>2869</v>
      </c>
      <c r="B18" s="32" t="s">
        <v>2869</v>
      </c>
      <c r="C18" s="32" t="s">
        <v>6979</v>
      </c>
      <c r="D18" s="33">
        <v>20000</v>
      </c>
      <c r="E18" s="34">
        <v>177</v>
      </c>
      <c r="F18" s="35" t="s">
        <v>8220</v>
      </c>
      <c r="G18" s="31" t="s">
        <v>8223</v>
      </c>
      <c r="H18" s="31" t="s">
        <v>8245</v>
      </c>
      <c r="I18" s="31">
        <v>1468937681</v>
      </c>
      <c r="J18" s="31">
        <v>1466345681</v>
      </c>
      <c r="K18" s="31" t="b">
        <v>0</v>
      </c>
      <c r="L18" s="31">
        <v>5</v>
      </c>
      <c r="M18" s="31" t="b">
        <v>0</v>
      </c>
      <c r="N18" s="31" t="s">
        <v>8269</v>
      </c>
      <c r="O18" s="36">
        <v>1</v>
      </c>
      <c r="P18" s="10">
        <v>35.4</v>
      </c>
      <c r="Q18" s="37" t="s">
        <v>8315</v>
      </c>
      <c r="R18" s="31" t="s">
        <v>8316</v>
      </c>
      <c r="S18" s="16">
        <v>42540</v>
      </c>
      <c r="T18" s="16">
        <v>42570</v>
      </c>
    </row>
    <row r="19" spans="1:20" ht="192" x14ac:dyDescent="0.2">
      <c r="A19" s="31">
        <v>2870</v>
      </c>
      <c r="B19" s="32" t="s">
        <v>2870</v>
      </c>
      <c r="C19" s="32" t="s">
        <v>6980</v>
      </c>
      <c r="D19" s="33">
        <v>5000</v>
      </c>
      <c r="E19" s="34">
        <v>750</v>
      </c>
      <c r="F19" s="35" t="s">
        <v>8220</v>
      </c>
      <c r="G19" s="31" t="s">
        <v>8223</v>
      </c>
      <c r="H19" s="31" t="s">
        <v>8245</v>
      </c>
      <c r="I19" s="31">
        <v>1400301165</v>
      </c>
      <c r="J19" s="31">
        <v>1397709165</v>
      </c>
      <c r="K19" s="31" t="b">
        <v>0</v>
      </c>
      <c r="L19" s="31">
        <v>9</v>
      </c>
      <c r="M19" s="31" t="b">
        <v>0</v>
      </c>
      <c r="N19" s="31" t="s">
        <v>8269</v>
      </c>
      <c r="O19" s="36">
        <v>15</v>
      </c>
      <c r="P19" s="10">
        <v>83.33</v>
      </c>
      <c r="Q19" s="37" t="s">
        <v>8315</v>
      </c>
      <c r="R19" s="31" t="s">
        <v>8316</v>
      </c>
      <c r="S19" s="16">
        <v>41746</v>
      </c>
      <c r="T19" s="16">
        <v>41776</v>
      </c>
    </row>
    <row r="20" spans="1:20" ht="160" x14ac:dyDescent="0.2">
      <c r="A20" s="31">
        <v>2871</v>
      </c>
      <c r="B20" s="32" t="s">
        <v>2871</v>
      </c>
      <c r="C20" s="32" t="s">
        <v>6981</v>
      </c>
      <c r="D20" s="33">
        <v>10000</v>
      </c>
      <c r="E20" s="34">
        <v>467</v>
      </c>
      <c r="F20" s="35" t="s">
        <v>8220</v>
      </c>
      <c r="G20" s="31" t="s">
        <v>8223</v>
      </c>
      <c r="H20" s="31" t="s">
        <v>8245</v>
      </c>
      <c r="I20" s="31">
        <v>1419183813</v>
      </c>
      <c r="J20" s="31">
        <v>1417455813</v>
      </c>
      <c r="K20" s="31" t="b">
        <v>0</v>
      </c>
      <c r="L20" s="31">
        <v>13</v>
      </c>
      <c r="M20" s="31" t="b">
        <v>0</v>
      </c>
      <c r="N20" s="31" t="s">
        <v>8269</v>
      </c>
      <c r="O20" s="36">
        <v>5</v>
      </c>
      <c r="P20" s="10">
        <v>35.92</v>
      </c>
      <c r="Q20" s="37" t="s">
        <v>8315</v>
      </c>
      <c r="R20" s="31" t="s">
        <v>8316</v>
      </c>
      <c r="S20" s="16">
        <v>41974</v>
      </c>
      <c r="T20" s="16">
        <v>41994</v>
      </c>
    </row>
    <row r="21" spans="1:20" ht="176" x14ac:dyDescent="0.2">
      <c r="A21" s="31">
        <v>2872</v>
      </c>
      <c r="B21" s="32" t="s">
        <v>2872</v>
      </c>
      <c r="C21" s="32" t="s">
        <v>6982</v>
      </c>
      <c r="D21" s="33">
        <v>3000</v>
      </c>
      <c r="E21" s="34">
        <v>0</v>
      </c>
      <c r="F21" s="35" t="s">
        <v>8220</v>
      </c>
      <c r="G21" s="31" t="s">
        <v>8223</v>
      </c>
      <c r="H21" s="31" t="s">
        <v>8245</v>
      </c>
      <c r="I21" s="31">
        <v>1434768438</v>
      </c>
      <c r="J21" s="31">
        <v>1429584438</v>
      </c>
      <c r="K21" s="31" t="b">
        <v>0</v>
      </c>
      <c r="L21" s="31">
        <v>0</v>
      </c>
      <c r="M21" s="31" t="b">
        <v>0</v>
      </c>
      <c r="N21" s="31" t="s">
        <v>8269</v>
      </c>
      <c r="O21" s="36">
        <v>0</v>
      </c>
      <c r="P21" s="10">
        <v>0</v>
      </c>
      <c r="Q21" s="37" t="s">
        <v>8315</v>
      </c>
      <c r="R21" s="31" t="s">
        <v>8316</v>
      </c>
      <c r="S21" s="16">
        <v>42115</v>
      </c>
      <c r="T21" s="16">
        <v>42175</v>
      </c>
    </row>
    <row r="22" spans="1:20" ht="224" x14ac:dyDescent="0.2">
      <c r="A22" s="31">
        <v>2873</v>
      </c>
      <c r="B22" s="32" t="s">
        <v>2873</v>
      </c>
      <c r="C22" s="32" t="s">
        <v>6983</v>
      </c>
      <c r="D22" s="33">
        <v>2500</v>
      </c>
      <c r="E22" s="34">
        <v>953</v>
      </c>
      <c r="F22" s="35" t="s">
        <v>8220</v>
      </c>
      <c r="G22" s="31" t="s">
        <v>8223</v>
      </c>
      <c r="H22" s="31" t="s">
        <v>8245</v>
      </c>
      <c r="I22" s="31">
        <v>1422473831</v>
      </c>
      <c r="J22" s="31">
        <v>1419881831</v>
      </c>
      <c r="K22" s="31" t="b">
        <v>0</v>
      </c>
      <c r="L22" s="31">
        <v>8</v>
      </c>
      <c r="M22" s="31" t="b">
        <v>0</v>
      </c>
      <c r="N22" s="31" t="s">
        <v>8269</v>
      </c>
      <c r="O22" s="36">
        <v>38</v>
      </c>
      <c r="P22" s="10">
        <v>119.13</v>
      </c>
      <c r="Q22" s="37" t="s">
        <v>8315</v>
      </c>
      <c r="R22" s="31" t="s">
        <v>8316</v>
      </c>
      <c r="S22" s="16">
        <v>42002</v>
      </c>
      <c r="T22" s="16">
        <v>42032</v>
      </c>
    </row>
    <row r="23" spans="1:20" ht="192" x14ac:dyDescent="0.2">
      <c r="A23" s="31">
        <v>2874</v>
      </c>
      <c r="B23" s="32" t="s">
        <v>2874</v>
      </c>
      <c r="C23" s="32" t="s">
        <v>6984</v>
      </c>
      <c r="D23" s="33">
        <v>5000</v>
      </c>
      <c r="E23" s="34">
        <v>271</v>
      </c>
      <c r="F23" s="35" t="s">
        <v>8220</v>
      </c>
      <c r="G23" s="31" t="s">
        <v>8223</v>
      </c>
      <c r="H23" s="31" t="s">
        <v>8245</v>
      </c>
      <c r="I23" s="31">
        <v>1484684186</v>
      </c>
      <c r="J23" s="31">
        <v>1482092186</v>
      </c>
      <c r="K23" s="31" t="b">
        <v>0</v>
      </c>
      <c r="L23" s="31">
        <v>3</v>
      </c>
      <c r="M23" s="31" t="b">
        <v>0</v>
      </c>
      <c r="N23" s="31" t="s">
        <v>8269</v>
      </c>
      <c r="O23" s="36">
        <v>5</v>
      </c>
      <c r="P23" s="10">
        <v>90.33</v>
      </c>
      <c r="Q23" s="37" t="s">
        <v>8315</v>
      </c>
      <c r="R23" s="31" t="s">
        <v>8316</v>
      </c>
      <c r="S23" s="16">
        <v>42722</v>
      </c>
      <c r="T23" s="16">
        <v>42752</v>
      </c>
    </row>
    <row r="24" spans="1:20" ht="192" x14ac:dyDescent="0.2">
      <c r="A24" s="31">
        <v>2875</v>
      </c>
      <c r="B24" s="32" t="s">
        <v>2875</v>
      </c>
      <c r="C24" s="32" t="s">
        <v>6985</v>
      </c>
      <c r="D24" s="33">
        <v>20000</v>
      </c>
      <c r="E24" s="34">
        <v>7</v>
      </c>
      <c r="F24" s="35" t="s">
        <v>8220</v>
      </c>
      <c r="G24" s="31" t="s">
        <v>8223</v>
      </c>
      <c r="H24" s="31" t="s">
        <v>8245</v>
      </c>
      <c r="I24" s="31">
        <v>1462417493</v>
      </c>
      <c r="J24" s="31">
        <v>1459825493</v>
      </c>
      <c r="K24" s="31" t="b">
        <v>0</v>
      </c>
      <c r="L24" s="31">
        <v>3</v>
      </c>
      <c r="M24" s="31" t="b">
        <v>0</v>
      </c>
      <c r="N24" s="31" t="s">
        <v>8269</v>
      </c>
      <c r="O24" s="36">
        <v>0</v>
      </c>
      <c r="P24" s="10">
        <v>2.33</v>
      </c>
      <c r="Q24" s="37" t="s">
        <v>8315</v>
      </c>
      <c r="R24" s="31" t="s">
        <v>8316</v>
      </c>
      <c r="S24" s="16">
        <v>42465</v>
      </c>
      <c r="T24" s="16">
        <v>42495</v>
      </c>
    </row>
    <row r="25" spans="1:20" ht="176" x14ac:dyDescent="0.2">
      <c r="A25" s="31">
        <v>2876</v>
      </c>
      <c r="B25" s="32" t="s">
        <v>2876</v>
      </c>
      <c r="C25" s="32" t="s">
        <v>6986</v>
      </c>
      <c r="D25" s="33">
        <v>150000</v>
      </c>
      <c r="E25" s="34">
        <v>0</v>
      </c>
      <c r="F25" s="35" t="s">
        <v>8220</v>
      </c>
      <c r="G25" s="31" t="s">
        <v>8223</v>
      </c>
      <c r="H25" s="31" t="s">
        <v>8245</v>
      </c>
      <c r="I25" s="31">
        <v>1437069079</v>
      </c>
      <c r="J25" s="31">
        <v>1434477079</v>
      </c>
      <c r="K25" s="31" t="b">
        <v>0</v>
      </c>
      <c r="L25" s="31">
        <v>0</v>
      </c>
      <c r="M25" s="31" t="b">
        <v>0</v>
      </c>
      <c r="N25" s="31" t="s">
        <v>8269</v>
      </c>
      <c r="O25" s="36">
        <v>0</v>
      </c>
      <c r="P25" s="10">
        <v>0</v>
      </c>
      <c r="Q25" s="37" t="s">
        <v>8315</v>
      </c>
      <c r="R25" s="31" t="s">
        <v>8316</v>
      </c>
      <c r="S25" s="16">
        <v>42171</v>
      </c>
      <c r="T25" s="16">
        <v>42201</v>
      </c>
    </row>
    <row r="26" spans="1:20" ht="192" x14ac:dyDescent="0.2">
      <c r="A26" s="31">
        <v>2877</v>
      </c>
      <c r="B26" s="32" t="s">
        <v>2877</v>
      </c>
      <c r="C26" s="32" t="s">
        <v>6987</v>
      </c>
      <c r="D26" s="33">
        <v>6000</v>
      </c>
      <c r="E26" s="34">
        <v>650</v>
      </c>
      <c r="F26" s="35" t="s">
        <v>8220</v>
      </c>
      <c r="G26" s="31" t="s">
        <v>8223</v>
      </c>
      <c r="H26" s="31" t="s">
        <v>8245</v>
      </c>
      <c r="I26" s="31">
        <v>1480525200</v>
      </c>
      <c r="J26" s="31">
        <v>1477781724</v>
      </c>
      <c r="K26" s="31" t="b">
        <v>0</v>
      </c>
      <c r="L26" s="31">
        <v>6</v>
      </c>
      <c r="M26" s="31" t="b">
        <v>0</v>
      </c>
      <c r="N26" s="31" t="s">
        <v>8269</v>
      </c>
      <c r="O26" s="36">
        <v>11</v>
      </c>
      <c r="P26" s="10">
        <v>108.33</v>
      </c>
      <c r="Q26" s="37" t="s">
        <v>8315</v>
      </c>
      <c r="R26" s="31" t="s">
        <v>8316</v>
      </c>
      <c r="S26" s="16">
        <v>42672</v>
      </c>
      <c r="T26" s="16">
        <v>42704</v>
      </c>
    </row>
    <row r="27" spans="1:20" ht="176" x14ac:dyDescent="0.2">
      <c r="A27" s="31">
        <v>2879</v>
      </c>
      <c r="B27" s="32" t="s">
        <v>2879</v>
      </c>
      <c r="C27" s="32" t="s">
        <v>6989</v>
      </c>
      <c r="D27" s="33">
        <v>11200</v>
      </c>
      <c r="E27" s="34">
        <v>29</v>
      </c>
      <c r="F27" s="35" t="s">
        <v>8220</v>
      </c>
      <c r="G27" s="31" t="s">
        <v>8223</v>
      </c>
      <c r="H27" s="31" t="s">
        <v>8245</v>
      </c>
      <c r="I27" s="31">
        <v>1453310661</v>
      </c>
      <c r="J27" s="31">
        <v>1450718661</v>
      </c>
      <c r="K27" s="31" t="b">
        <v>0</v>
      </c>
      <c r="L27" s="31">
        <v>1</v>
      </c>
      <c r="M27" s="31" t="b">
        <v>0</v>
      </c>
      <c r="N27" s="31" t="s">
        <v>8269</v>
      </c>
      <c r="O27" s="36">
        <v>0</v>
      </c>
      <c r="P27" s="10">
        <v>29</v>
      </c>
      <c r="Q27" s="37" t="s">
        <v>8315</v>
      </c>
      <c r="R27" s="31" t="s">
        <v>8316</v>
      </c>
      <c r="S27" s="16">
        <v>42359</v>
      </c>
      <c r="T27" s="16">
        <v>42389</v>
      </c>
    </row>
    <row r="28" spans="1:20" ht="208" x14ac:dyDescent="0.2">
      <c r="A28" s="31">
        <v>2880</v>
      </c>
      <c r="B28" s="32" t="s">
        <v>2880</v>
      </c>
      <c r="C28" s="32" t="s">
        <v>6990</v>
      </c>
      <c r="D28" s="33">
        <v>12000</v>
      </c>
      <c r="E28" s="34">
        <v>2800</v>
      </c>
      <c r="F28" s="35" t="s">
        <v>8220</v>
      </c>
      <c r="G28" s="31" t="s">
        <v>8223</v>
      </c>
      <c r="H28" s="31" t="s">
        <v>8245</v>
      </c>
      <c r="I28" s="31">
        <v>1440090300</v>
      </c>
      <c r="J28" s="31">
        <v>1436305452</v>
      </c>
      <c r="K28" s="31" t="b">
        <v>0</v>
      </c>
      <c r="L28" s="31">
        <v>29</v>
      </c>
      <c r="M28" s="31" t="b">
        <v>0</v>
      </c>
      <c r="N28" s="31" t="s">
        <v>8269</v>
      </c>
      <c r="O28" s="36">
        <v>23</v>
      </c>
      <c r="P28" s="10">
        <v>96.55</v>
      </c>
      <c r="Q28" s="37" t="s">
        <v>8315</v>
      </c>
      <c r="R28" s="31" t="s">
        <v>8316</v>
      </c>
      <c r="S28" s="16">
        <v>42192</v>
      </c>
      <c r="T28" s="16">
        <v>42236</v>
      </c>
    </row>
    <row r="29" spans="1:20" ht="192" x14ac:dyDescent="0.2">
      <c r="A29" s="31">
        <v>2881</v>
      </c>
      <c r="B29" s="32" t="s">
        <v>2881</v>
      </c>
      <c r="C29" s="32" t="s">
        <v>6991</v>
      </c>
      <c r="D29" s="33">
        <v>5500</v>
      </c>
      <c r="E29" s="34">
        <v>0</v>
      </c>
      <c r="F29" s="35" t="s">
        <v>8220</v>
      </c>
      <c r="G29" s="31" t="s">
        <v>8223</v>
      </c>
      <c r="H29" s="31" t="s">
        <v>8245</v>
      </c>
      <c r="I29" s="31">
        <v>1417620036</v>
      </c>
      <c r="J29" s="31">
        <v>1412432436</v>
      </c>
      <c r="K29" s="31" t="b">
        <v>0</v>
      </c>
      <c r="L29" s="31">
        <v>0</v>
      </c>
      <c r="M29" s="31" t="b">
        <v>0</v>
      </c>
      <c r="N29" s="31" t="s">
        <v>8269</v>
      </c>
      <c r="O29" s="36">
        <v>0</v>
      </c>
      <c r="P29" s="10">
        <v>0</v>
      </c>
      <c r="Q29" s="37" t="s">
        <v>8315</v>
      </c>
      <c r="R29" s="31" t="s">
        <v>8316</v>
      </c>
      <c r="S29" s="16">
        <v>41916</v>
      </c>
      <c r="T29" s="16">
        <v>41976</v>
      </c>
    </row>
    <row r="30" spans="1:20" ht="208" x14ac:dyDescent="0.2">
      <c r="A30" s="31">
        <v>2882</v>
      </c>
      <c r="B30" s="32" t="s">
        <v>2882</v>
      </c>
      <c r="C30" s="32" t="s">
        <v>6992</v>
      </c>
      <c r="D30" s="33">
        <v>750</v>
      </c>
      <c r="E30" s="34">
        <v>252</v>
      </c>
      <c r="F30" s="35" t="s">
        <v>8220</v>
      </c>
      <c r="G30" s="31" t="s">
        <v>8223</v>
      </c>
      <c r="H30" s="31" t="s">
        <v>8245</v>
      </c>
      <c r="I30" s="31">
        <v>1462112318</v>
      </c>
      <c r="J30" s="31">
        <v>1459520318</v>
      </c>
      <c r="K30" s="31" t="b">
        <v>0</v>
      </c>
      <c r="L30" s="31">
        <v>4</v>
      </c>
      <c r="M30" s="31" t="b">
        <v>0</v>
      </c>
      <c r="N30" s="31" t="s">
        <v>8269</v>
      </c>
      <c r="O30" s="36">
        <v>34</v>
      </c>
      <c r="P30" s="10">
        <v>63</v>
      </c>
      <c r="Q30" s="37" t="s">
        <v>8315</v>
      </c>
      <c r="R30" s="31" t="s">
        <v>8316</v>
      </c>
      <c r="S30" s="16">
        <v>42461</v>
      </c>
      <c r="T30" s="16">
        <v>42491</v>
      </c>
    </row>
    <row r="31" spans="1:20" ht="224" x14ac:dyDescent="0.2">
      <c r="A31" s="31">
        <v>2883</v>
      </c>
      <c r="B31" s="32" t="s">
        <v>2883</v>
      </c>
      <c r="C31" s="32" t="s">
        <v>6993</v>
      </c>
      <c r="D31" s="33">
        <v>10000</v>
      </c>
      <c r="E31" s="34">
        <v>1908</v>
      </c>
      <c r="F31" s="35" t="s">
        <v>8220</v>
      </c>
      <c r="G31" s="31" t="s">
        <v>8223</v>
      </c>
      <c r="H31" s="31" t="s">
        <v>8245</v>
      </c>
      <c r="I31" s="31">
        <v>1454734740</v>
      </c>
      <c r="J31" s="31">
        <v>1451684437</v>
      </c>
      <c r="K31" s="31" t="b">
        <v>0</v>
      </c>
      <c r="L31" s="31">
        <v>5</v>
      </c>
      <c r="M31" s="31" t="b">
        <v>0</v>
      </c>
      <c r="N31" s="31" t="s">
        <v>8269</v>
      </c>
      <c r="O31" s="36">
        <v>19</v>
      </c>
      <c r="P31" s="10">
        <v>381.6</v>
      </c>
      <c r="Q31" s="37" t="s">
        <v>8315</v>
      </c>
      <c r="R31" s="31" t="s">
        <v>8316</v>
      </c>
      <c r="S31" s="16">
        <v>42370</v>
      </c>
      <c r="T31" s="16">
        <v>42406</v>
      </c>
    </row>
    <row r="32" spans="1:20" ht="144" x14ac:dyDescent="0.2">
      <c r="A32" s="31">
        <v>2884</v>
      </c>
      <c r="B32" s="32" t="s">
        <v>2884</v>
      </c>
      <c r="C32" s="32" t="s">
        <v>6994</v>
      </c>
      <c r="D32" s="33">
        <v>45000</v>
      </c>
      <c r="E32" s="34">
        <v>185</v>
      </c>
      <c r="F32" s="35" t="s">
        <v>8220</v>
      </c>
      <c r="G32" s="31" t="s">
        <v>8223</v>
      </c>
      <c r="H32" s="31" t="s">
        <v>8245</v>
      </c>
      <c r="I32" s="31">
        <v>1417800435</v>
      </c>
      <c r="J32" s="31">
        <v>1415208435</v>
      </c>
      <c r="K32" s="31" t="b">
        <v>0</v>
      </c>
      <c r="L32" s="31">
        <v>4</v>
      </c>
      <c r="M32" s="31" t="b">
        <v>0</v>
      </c>
      <c r="N32" s="31" t="s">
        <v>8269</v>
      </c>
      <c r="O32" s="36">
        <v>0</v>
      </c>
      <c r="P32" s="10">
        <v>46.25</v>
      </c>
      <c r="Q32" s="37" t="s">
        <v>8315</v>
      </c>
      <c r="R32" s="31" t="s">
        <v>8316</v>
      </c>
      <c r="S32" s="16">
        <v>41948</v>
      </c>
      <c r="T32" s="16">
        <v>41978</v>
      </c>
    </row>
    <row r="33" spans="1:20" ht="128" x14ac:dyDescent="0.2">
      <c r="A33" s="31">
        <v>2885</v>
      </c>
      <c r="B33" s="32" t="s">
        <v>2885</v>
      </c>
      <c r="C33" s="32" t="s">
        <v>6995</v>
      </c>
      <c r="D33" s="33">
        <v>400</v>
      </c>
      <c r="E33" s="34">
        <v>130</v>
      </c>
      <c r="F33" s="35" t="s">
        <v>8220</v>
      </c>
      <c r="G33" s="31" t="s">
        <v>8223</v>
      </c>
      <c r="H33" s="31" t="s">
        <v>8245</v>
      </c>
      <c r="I33" s="31">
        <v>1426294201</v>
      </c>
      <c r="J33" s="31">
        <v>1423705801</v>
      </c>
      <c r="K33" s="31" t="b">
        <v>0</v>
      </c>
      <c r="L33" s="31">
        <v>5</v>
      </c>
      <c r="M33" s="31" t="b">
        <v>0</v>
      </c>
      <c r="N33" s="31" t="s">
        <v>8269</v>
      </c>
      <c r="O33" s="36">
        <v>33</v>
      </c>
      <c r="P33" s="10">
        <v>26</v>
      </c>
      <c r="Q33" s="37" t="s">
        <v>8315</v>
      </c>
      <c r="R33" s="31" t="s">
        <v>8316</v>
      </c>
      <c r="S33" s="16">
        <v>42047</v>
      </c>
      <c r="T33" s="16">
        <v>42077</v>
      </c>
    </row>
    <row r="34" spans="1:20" ht="192" x14ac:dyDescent="0.2">
      <c r="A34" s="31">
        <v>2886</v>
      </c>
      <c r="B34" s="32" t="s">
        <v>2886</v>
      </c>
      <c r="C34" s="32" t="s">
        <v>6996</v>
      </c>
      <c r="D34" s="33">
        <v>200</v>
      </c>
      <c r="E34" s="34">
        <v>10</v>
      </c>
      <c r="F34" s="35" t="s">
        <v>8220</v>
      </c>
      <c r="G34" s="31" t="s">
        <v>8223</v>
      </c>
      <c r="H34" s="31" t="s">
        <v>8245</v>
      </c>
      <c r="I34" s="31">
        <v>1442635140</v>
      </c>
      <c r="J34" s="31">
        <v>1442243484</v>
      </c>
      <c r="K34" s="31" t="b">
        <v>0</v>
      </c>
      <c r="L34" s="31">
        <v>1</v>
      </c>
      <c r="M34" s="31" t="b">
        <v>0</v>
      </c>
      <c r="N34" s="31" t="s">
        <v>8269</v>
      </c>
      <c r="O34" s="36">
        <v>5</v>
      </c>
      <c r="P34" s="10">
        <v>10</v>
      </c>
      <c r="Q34" s="37" t="s">
        <v>8315</v>
      </c>
      <c r="R34" s="31" t="s">
        <v>8316</v>
      </c>
      <c r="S34" s="16">
        <v>42261</v>
      </c>
      <c r="T34" s="16">
        <v>42266</v>
      </c>
    </row>
    <row r="35" spans="1:20" ht="224" x14ac:dyDescent="0.2">
      <c r="A35" s="31">
        <v>2887</v>
      </c>
      <c r="B35" s="32" t="s">
        <v>2887</v>
      </c>
      <c r="C35" s="32" t="s">
        <v>6997</v>
      </c>
      <c r="D35" s="33">
        <v>3000</v>
      </c>
      <c r="E35" s="34">
        <v>5</v>
      </c>
      <c r="F35" s="35" t="s">
        <v>8220</v>
      </c>
      <c r="G35" s="31" t="s">
        <v>8223</v>
      </c>
      <c r="H35" s="31" t="s">
        <v>8245</v>
      </c>
      <c r="I35" s="31">
        <v>1420971324</v>
      </c>
      <c r="J35" s="31">
        <v>1418379324</v>
      </c>
      <c r="K35" s="31" t="b">
        <v>0</v>
      </c>
      <c r="L35" s="31">
        <v>1</v>
      </c>
      <c r="M35" s="31" t="b">
        <v>0</v>
      </c>
      <c r="N35" s="31" t="s">
        <v>8269</v>
      </c>
      <c r="O35" s="36">
        <v>0</v>
      </c>
      <c r="P35" s="10">
        <v>5</v>
      </c>
      <c r="Q35" s="37" t="s">
        <v>8315</v>
      </c>
      <c r="R35" s="31" t="s">
        <v>8316</v>
      </c>
      <c r="S35" s="16">
        <v>41985</v>
      </c>
      <c r="T35" s="16">
        <v>42015</v>
      </c>
    </row>
    <row r="36" spans="1:20" ht="208" x14ac:dyDescent="0.2">
      <c r="A36" s="31">
        <v>2888</v>
      </c>
      <c r="B36" s="32" t="s">
        <v>2888</v>
      </c>
      <c r="C36" s="32" t="s">
        <v>6998</v>
      </c>
      <c r="D36" s="33">
        <v>30000</v>
      </c>
      <c r="E36" s="34">
        <v>0</v>
      </c>
      <c r="F36" s="35" t="s">
        <v>8220</v>
      </c>
      <c r="G36" s="31" t="s">
        <v>8223</v>
      </c>
      <c r="H36" s="31" t="s">
        <v>8245</v>
      </c>
      <c r="I36" s="31">
        <v>1413608340</v>
      </c>
      <c r="J36" s="31">
        <v>1412945440</v>
      </c>
      <c r="K36" s="31" t="b">
        <v>0</v>
      </c>
      <c r="L36" s="31">
        <v>0</v>
      </c>
      <c r="M36" s="31" t="b">
        <v>0</v>
      </c>
      <c r="N36" s="31" t="s">
        <v>8269</v>
      </c>
      <c r="O36" s="36">
        <v>0</v>
      </c>
      <c r="P36" s="10">
        <v>0</v>
      </c>
      <c r="Q36" s="37" t="s">
        <v>8315</v>
      </c>
      <c r="R36" s="31" t="s">
        <v>8316</v>
      </c>
      <c r="S36" s="16">
        <v>41922</v>
      </c>
      <c r="T36" s="16">
        <v>41930</v>
      </c>
    </row>
    <row r="37" spans="1:20" ht="208" x14ac:dyDescent="0.2">
      <c r="A37" s="31">
        <v>2889</v>
      </c>
      <c r="B37" s="32" t="s">
        <v>2889</v>
      </c>
      <c r="C37" s="32" t="s">
        <v>6999</v>
      </c>
      <c r="D37" s="33">
        <v>3000</v>
      </c>
      <c r="E37" s="34">
        <v>1142</v>
      </c>
      <c r="F37" s="35" t="s">
        <v>8220</v>
      </c>
      <c r="G37" s="31" t="s">
        <v>8223</v>
      </c>
      <c r="H37" s="31" t="s">
        <v>8245</v>
      </c>
      <c r="I37" s="31">
        <v>1409344985</v>
      </c>
      <c r="J37" s="31">
        <v>1406752985</v>
      </c>
      <c r="K37" s="31" t="b">
        <v>0</v>
      </c>
      <c r="L37" s="31">
        <v>14</v>
      </c>
      <c r="M37" s="31" t="b">
        <v>0</v>
      </c>
      <c r="N37" s="31" t="s">
        <v>8269</v>
      </c>
      <c r="O37" s="36">
        <v>38</v>
      </c>
      <c r="P37" s="10">
        <v>81.569999999999993</v>
      </c>
      <c r="Q37" s="37" t="s">
        <v>8315</v>
      </c>
      <c r="R37" s="31" t="s">
        <v>8316</v>
      </c>
      <c r="S37" s="16">
        <v>41850</v>
      </c>
      <c r="T37" s="16">
        <v>41880</v>
      </c>
    </row>
    <row r="38" spans="1:20" ht="224" x14ac:dyDescent="0.2">
      <c r="A38" s="31">
        <v>2890</v>
      </c>
      <c r="B38" s="32" t="s">
        <v>2890</v>
      </c>
      <c r="C38" s="32" t="s">
        <v>7000</v>
      </c>
      <c r="D38" s="33">
        <v>2000</v>
      </c>
      <c r="E38" s="34">
        <v>21</v>
      </c>
      <c r="F38" s="35" t="s">
        <v>8220</v>
      </c>
      <c r="G38" s="31" t="s">
        <v>8223</v>
      </c>
      <c r="H38" s="31" t="s">
        <v>8245</v>
      </c>
      <c r="I38" s="31">
        <v>1407553200</v>
      </c>
      <c r="J38" s="31">
        <v>1405100992</v>
      </c>
      <c r="K38" s="31" t="b">
        <v>0</v>
      </c>
      <c r="L38" s="31">
        <v>3</v>
      </c>
      <c r="M38" s="31" t="b">
        <v>0</v>
      </c>
      <c r="N38" s="31" t="s">
        <v>8269</v>
      </c>
      <c r="O38" s="36">
        <v>1</v>
      </c>
      <c r="P38" s="10">
        <v>7</v>
      </c>
      <c r="Q38" s="37" t="s">
        <v>8315</v>
      </c>
      <c r="R38" s="31" t="s">
        <v>8316</v>
      </c>
      <c r="S38" s="16">
        <v>41831</v>
      </c>
      <c r="T38" s="16">
        <v>41860</v>
      </c>
    </row>
    <row r="39" spans="1:20" ht="192" x14ac:dyDescent="0.2">
      <c r="A39" s="31">
        <v>2891</v>
      </c>
      <c r="B39" s="32" t="s">
        <v>2891</v>
      </c>
      <c r="C39" s="32" t="s">
        <v>7001</v>
      </c>
      <c r="D39" s="33">
        <v>10000</v>
      </c>
      <c r="E39" s="34">
        <v>273</v>
      </c>
      <c r="F39" s="35" t="s">
        <v>8220</v>
      </c>
      <c r="G39" s="31" t="s">
        <v>8223</v>
      </c>
      <c r="H39" s="31" t="s">
        <v>8245</v>
      </c>
      <c r="I39" s="31">
        <v>1460751128</v>
      </c>
      <c r="J39" s="31">
        <v>1455570728</v>
      </c>
      <c r="K39" s="31" t="b">
        <v>0</v>
      </c>
      <c r="L39" s="31">
        <v>10</v>
      </c>
      <c r="M39" s="31" t="b">
        <v>0</v>
      </c>
      <c r="N39" s="31" t="s">
        <v>8269</v>
      </c>
      <c r="O39" s="36">
        <v>3</v>
      </c>
      <c r="P39" s="10">
        <v>27.3</v>
      </c>
      <c r="Q39" s="37" t="s">
        <v>8315</v>
      </c>
      <c r="R39" s="31" t="s">
        <v>8316</v>
      </c>
      <c r="S39" s="16">
        <v>42415</v>
      </c>
      <c r="T39" s="16">
        <v>42475</v>
      </c>
    </row>
    <row r="40" spans="1:20" ht="192" x14ac:dyDescent="0.2">
      <c r="A40" s="31">
        <v>2892</v>
      </c>
      <c r="B40" s="32" t="s">
        <v>2892</v>
      </c>
      <c r="C40" s="32" t="s">
        <v>7002</v>
      </c>
      <c r="D40" s="33">
        <v>5500</v>
      </c>
      <c r="E40" s="34">
        <v>500</v>
      </c>
      <c r="F40" s="35" t="s">
        <v>8220</v>
      </c>
      <c r="G40" s="31" t="s">
        <v>8223</v>
      </c>
      <c r="H40" s="31" t="s">
        <v>8245</v>
      </c>
      <c r="I40" s="31">
        <v>1409000400</v>
      </c>
      <c r="J40" s="31">
        <v>1408381704</v>
      </c>
      <c r="K40" s="31" t="b">
        <v>0</v>
      </c>
      <c r="L40" s="31">
        <v>17</v>
      </c>
      <c r="M40" s="31" t="b">
        <v>0</v>
      </c>
      <c r="N40" s="31" t="s">
        <v>8269</v>
      </c>
      <c r="O40" s="36">
        <v>9</v>
      </c>
      <c r="P40" s="10">
        <v>29.41</v>
      </c>
      <c r="Q40" s="37" t="s">
        <v>8315</v>
      </c>
      <c r="R40" s="31" t="s">
        <v>8316</v>
      </c>
      <c r="S40" s="16">
        <v>41869</v>
      </c>
      <c r="T40" s="16">
        <v>41876</v>
      </c>
    </row>
    <row r="41" spans="1:20" ht="80" x14ac:dyDescent="0.2">
      <c r="A41" s="31">
        <v>2893</v>
      </c>
      <c r="B41" s="32" t="s">
        <v>2893</v>
      </c>
      <c r="C41" s="32" t="s">
        <v>7003</v>
      </c>
      <c r="D41" s="33">
        <v>5000</v>
      </c>
      <c r="E41" s="34">
        <v>25</v>
      </c>
      <c r="F41" s="35" t="s">
        <v>8220</v>
      </c>
      <c r="G41" s="31" t="s">
        <v>8223</v>
      </c>
      <c r="H41" s="31" t="s">
        <v>8245</v>
      </c>
      <c r="I41" s="31">
        <v>1420768800</v>
      </c>
      <c r="J41" s="31">
        <v>1415644395</v>
      </c>
      <c r="K41" s="31" t="b">
        <v>0</v>
      </c>
      <c r="L41" s="31">
        <v>2</v>
      </c>
      <c r="M41" s="31" t="b">
        <v>0</v>
      </c>
      <c r="N41" s="31" t="s">
        <v>8269</v>
      </c>
      <c r="O41" s="36">
        <v>1</v>
      </c>
      <c r="P41" s="10">
        <v>12.5</v>
      </c>
      <c r="Q41" s="37" t="s">
        <v>8315</v>
      </c>
      <c r="R41" s="31" t="s">
        <v>8316</v>
      </c>
      <c r="S41" s="16">
        <v>41953</v>
      </c>
      <c r="T41" s="16">
        <v>42013</v>
      </c>
    </row>
    <row r="42" spans="1:20" ht="80" x14ac:dyDescent="0.2">
      <c r="A42" s="31">
        <v>2894</v>
      </c>
      <c r="B42" s="32" t="s">
        <v>2894</v>
      </c>
      <c r="C42" s="32" t="s">
        <v>7004</v>
      </c>
      <c r="D42" s="33">
        <v>50000</v>
      </c>
      <c r="E42" s="34">
        <v>0</v>
      </c>
      <c r="F42" s="35" t="s">
        <v>8220</v>
      </c>
      <c r="G42" s="31" t="s">
        <v>8223</v>
      </c>
      <c r="H42" s="31" t="s">
        <v>8245</v>
      </c>
      <c r="I42" s="31">
        <v>1428100815</v>
      </c>
      <c r="J42" s="31">
        <v>1422920415</v>
      </c>
      <c r="K42" s="31" t="b">
        <v>0</v>
      </c>
      <c r="L42" s="31">
        <v>0</v>
      </c>
      <c r="M42" s="31" t="b">
        <v>0</v>
      </c>
      <c r="N42" s="31" t="s">
        <v>8269</v>
      </c>
      <c r="O42" s="36">
        <v>0</v>
      </c>
      <c r="P42" s="10">
        <v>0</v>
      </c>
      <c r="Q42" s="37" t="s">
        <v>8315</v>
      </c>
      <c r="R42" s="31" t="s">
        <v>8316</v>
      </c>
      <c r="S42" s="16">
        <v>42037</v>
      </c>
      <c r="T42" s="16">
        <v>42097</v>
      </c>
    </row>
    <row r="43" spans="1:20" ht="208" x14ac:dyDescent="0.2">
      <c r="A43" s="31">
        <v>2895</v>
      </c>
      <c r="B43" s="32" t="s">
        <v>2895</v>
      </c>
      <c r="C43" s="32" t="s">
        <v>7005</v>
      </c>
      <c r="D43" s="33">
        <v>500</v>
      </c>
      <c r="E43" s="34">
        <v>23</v>
      </c>
      <c r="F43" s="35" t="s">
        <v>8220</v>
      </c>
      <c r="G43" s="31" t="s">
        <v>8223</v>
      </c>
      <c r="H43" s="31" t="s">
        <v>8245</v>
      </c>
      <c r="I43" s="31">
        <v>1403470800</v>
      </c>
      <c r="J43" s="31">
        <v>1403356792</v>
      </c>
      <c r="K43" s="31" t="b">
        <v>0</v>
      </c>
      <c r="L43" s="31">
        <v>4</v>
      </c>
      <c r="M43" s="31" t="b">
        <v>0</v>
      </c>
      <c r="N43" s="31" t="s">
        <v>8269</v>
      </c>
      <c r="O43" s="36">
        <v>5</v>
      </c>
      <c r="P43" s="10">
        <v>5.75</v>
      </c>
      <c r="Q43" s="37" t="s">
        <v>8315</v>
      </c>
      <c r="R43" s="31" t="s">
        <v>8316</v>
      </c>
      <c r="S43" s="16">
        <v>41811</v>
      </c>
      <c r="T43" s="16">
        <v>41812</v>
      </c>
    </row>
    <row r="44" spans="1:20" ht="128" x14ac:dyDescent="0.2">
      <c r="A44" s="31">
        <v>2896</v>
      </c>
      <c r="B44" s="32" t="s">
        <v>2896</v>
      </c>
      <c r="C44" s="32" t="s">
        <v>7006</v>
      </c>
      <c r="D44" s="33">
        <v>3000</v>
      </c>
      <c r="E44" s="34">
        <v>625</v>
      </c>
      <c r="F44" s="35" t="s">
        <v>8220</v>
      </c>
      <c r="G44" s="31" t="s">
        <v>8223</v>
      </c>
      <c r="H44" s="31" t="s">
        <v>8245</v>
      </c>
      <c r="I44" s="31">
        <v>1481522400</v>
      </c>
      <c r="J44" s="31">
        <v>1480283321</v>
      </c>
      <c r="K44" s="31" t="b">
        <v>0</v>
      </c>
      <c r="L44" s="31">
        <v>12</v>
      </c>
      <c r="M44" s="31" t="b">
        <v>0</v>
      </c>
      <c r="N44" s="31" t="s">
        <v>8269</v>
      </c>
      <c r="O44" s="36">
        <v>21</v>
      </c>
      <c r="P44" s="10">
        <v>52.08</v>
      </c>
      <c r="Q44" s="37" t="s">
        <v>8315</v>
      </c>
      <c r="R44" s="31" t="s">
        <v>8316</v>
      </c>
      <c r="S44" s="16">
        <v>42701</v>
      </c>
      <c r="T44" s="16">
        <v>42716</v>
      </c>
    </row>
    <row r="45" spans="1:20" ht="192" x14ac:dyDescent="0.2">
      <c r="A45" s="31">
        <v>2897</v>
      </c>
      <c r="B45" s="32" t="s">
        <v>2897</v>
      </c>
      <c r="C45" s="32" t="s">
        <v>7007</v>
      </c>
      <c r="D45" s="33">
        <v>12000</v>
      </c>
      <c r="E45" s="34">
        <v>550</v>
      </c>
      <c r="F45" s="35" t="s">
        <v>8220</v>
      </c>
      <c r="G45" s="31" t="s">
        <v>8223</v>
      </c>
      <c r="H45" s="31" t="s">
        <v>8245</v>
      </c>
      <c r="I45" s="31">
        <v>1444577345</v>
      </c>
      <c r="J45" s="31">
        <v>1441985458</v>
      </c>
      <c r="K45" s="31" t="b">
        <v>0</v>
      </c>
      <c r="L45" s="31">
        <v>3</v>
      </c>
      <c r="M45" s="31" t="b">
        <v>0</v>
      </c>
      <c r="N45" s="31" t="s">
        <v>8269</v>
      </c>
      <c r="O45" s="36">
        <v>5</v>
      </c>
      <c r="P45" s="10">
        <v>183.33</v>
      </c>
      <c r="Q45" s="37" t="s">
        <v>8315</v>
      </c>
      <c r="R45" s="31" t="s">
        <v>8316</v>
      </c>
      <c r="S45" s="16">
        <v>42258</v>
      </c>
      <c r="T45" s="16">
        <v>42288</v>
      </c>
    </row>
    <row r="46" spans="1:20" ht="224" x14ac:dyDescent="0.2">
      <c r="A46" s="31">
        <v>2898</v>
      </c>
      <c r="B46" s="32" t="s">
        <v>2898</v>
      </c>
      <c r="C46" s="32" t="s">
        <v>7008</v>
      </c>
      <c r="D46" s="33">
        <v>7500</v>
      </c>
      <c r="E46" s="34">
        <v>316</v>
      </c>
      <c r="F46" s="35" t="s">
        <v>8220</v>
      </c>
      <c r="G46" s="31" t="s">
        <v>8223</v>
      </c>
      <c r="H46" s="31" t="s">
        <v>8245</v>
      </c>
      <c r="I46" s="31">
        <v>1446307053</v>
      </c>
      <c r="J46" s="31">
        <v>1443715053</v>
      </c>
      <c r="K46" s="31" t="b">
        <v>0</v>
      </c>
      <c r="L46" s="31">
        <v>12</v>
      </c>
      <c r="M46" s="31" t="b">
        <v>0</v>
      </c>
      <c r="N46" s="31" t="s">
        <v>8269</v>
      </c>
      <c r="O46" s="36">
        <v>4</v>
      </c>
      <c r="P46" s="10">
        <v>26.33</v>
      </c>
      <c r="Q46" s="37" t="s">
        <v>8315</v>
      </c>
      <c r="R46" s="31" t="s">
        <v>8316</v>
      </c>
      <c r="S46" s="16">
        <v>42278</v>
      </c>
      <c r="T46" s="16">
        <v>42308</v>
      </c>
    </row>
    <row r="47" spans="1:20" ht="224" x14ac:dyDescent="0.2">
      <c r="A47" s="31">
        <v>2899</v>
      </c>
      <c r="B47" s="32" t="s">
        <v>2899</v>
      </c>
      <c r="C47" s="32" t="s">
        <v>7009</v>
      </c>
      <c r="D47" s="33">
        <v>10000</v>
      </c>
      <c r="E47" s="34">
        <v>0</v>
      </c>
      <c r="F47" s="35" t="s">
        <v>8220</v>
      </c>
      <c r="G47" s="31" t="s">
        <v>8223</v>
      </c>
      <c r="H47" s="31" t="s">
        <v>8245</v>
      </c>
      <c r="I47" s="31">
        <v>1469325158</v>
      </c>
      <c r="J47" s="31">
        <v>1464141158</v>
      </c>
      <c r="K47" s="31" t="b">
        <v>0</v>
      </c>
      <c r="L47" s="31">
        <v>0</v>
      </c>
      <c r="M47" s="31" t="b">
        <v>0</v>
      </c>
      <c r="N47" s="31" t="s">
        <v>8269</v>
      </c>
      <c r="O47" s="36">
        <v>0</v>
      </c>
      <c r="P47" s="10">
        <v>0</v>
      </c>
      <c r="Q47" s="37" t="s">
        <v>8315</v>
      </c>
      <c r="R47" s="31" t="s">
        <v>8316</v>
      </c>
      <c r="S47" s="16">
        <v>42515</v>
      </c>
      <c r="T47" s="16">
        <v>42575</v>
      </c>
    </row>
    <row r="48" spans="1:20" ht="224" x14ac:dyDescent="0.2">
      <c r="A48" s="31">
        <v>2900</v>
      </c>
      <c r="B48" s="32" t="s">
        <v>2900</v>
      </c>
      <c r="C48" s="32" t="s">
        <v>7010</v>
      </c>
      <c r="D48" s="33">
        <v>5500</v>
      </c>
      <c r="E48" s="34">
        <v>3405</v>
      </c>
      <c r="F48" s="35" t="s">
        <v>8220</v>
      </c>
      <c r="G48" s="31" t="s">
        <v>8223</v>
      </c>
      <c r="H48" s="31" t="s">
        <v>8245</v>
      </c>
      <c r="I48" s="31">
        <v>1407562632</v>
      </c>
      <c r="J48" s="31">
        <v>1404970632</v>
      </c>
      <c r="K48" s="31" t="b">
        <v>0</v>
      </c>
      <c r="L48" s="31">
        <v>7</v>
      </c>
      <c r="M48" s="31" t="b">
        <v>0</v>
      </c>
      <c r="N48" s="31" t="s">
        <v>8269</v>
      </c>
      <c r="O48" s="36">
        <v>62</v>
      </c>
      <c r="P48" s="10">
        <v>486.43</v>
      </c>
      <c r="Q48" s="37" t="s">
        <v>8315</v>
      </c>
      <c r="R48" s="31" t="s">
        <v>8316</v>
      </c>
      <c r="S48" s="16">
        <v>41830</v>
      </c>
      <c r="T48" s="16">
        <v>41860</v>
      </c>
    </row>
    <row r="49" spans="1:20" ht="176" x14ac:dyDescent="0.2">
      <c r="A49" s="31">
        <v>2901</v>
      </c>
      <c r="B49" s="32" t="s">
        <v>2901</v>
      </c>
      <c r="C49" s="32" t="s">
        <v>7011</v>
      </c>
      <c r="D49" s="33">
        <v>750</v>
      </c>
      <c r="E49" s="34">
        <v>6</v>
      </c>
      <c r="F49" s="35" t="s">
        <v>8220</v>
      </c>
      <c r="G49" s="31" t="s">
        <v>8223</v>
      </c>
      <c r="H49" s="31" t="s">
        <v>8245</v>
      </c>
      <c r="I49" s="31">
        <v>1423345339</v>
      </c>
      <c r="J49" s="31">
        <v>1418161339</v>
      </c>
      <c r="K49" s="31" t="b">
        <v>0</v>
      </c>
      <c r="L49" s="31">
        <v>2</v>
      </c>
      <c r="M49" s="31" t="b">
        <v>0</v>
      </c>
      <c r="N49" s="31" t="s">
        <v>8269</v>
      </c>
      <c r="O49" s="36">
        <v>1</v>
      </c>
      <c r="P49" s="10">
        <v>3</v>
      </c>
      <c r="Q49" s="37" t="s">
        <v>8315</v>
      </c>
      <c r="R49" s="31" t="s">
        <v>8316</v>
      </c>
      <c r="S49" s="16">
        <v>41982</v>
      </c>
      <c r="T49" s="16">
        <v>42042</v>
      </c>
    </row>
    <row r="50" spans="1:20" ht="160" x14ac:dyDescent="0.2">
      <c r="A50" s="31">
        <v>2902</v>
      </c>
      <c r="B50" s="32" t="s">
        <v>2902</v>
      </c>
      <c r="C50" s="32" t="s">
        <v>7012</v>
      </c>
      <c r="D50" s="33">
        <v>150000</v>
      </c>
      <c r="E50" s="34">
        <v>25</v>
      </c>
      <c r="F50" s="35" t="s">
        <v>8220</v>
      </c>
      <c r="G50" s="31" t="s">
        <v>8223</v>
      </c>
      <c r="H50" s="31" t="s">
        <v>8245</v>
      </c>
      <c r="I50" s="31">
        <v>1440412396</v>
      </c>
      <c r="J50" s="31">
        <v>1437820396</v>
      </c>
      <c r="K50" s="31" t="b">
        <v>0</v>
      </c>
      <c r="L50" s="31">
        <v>1</v>
      </c>
      <c r="M50" s="31" t="b">
        <v>0</v>
      </c>
      <c r="N50" s="31" t="s">
        <v>8269</v>
      </c>
      <c r="O50" s="36">
        <v>0</v>
      </c>
      <c r="P50" s="10">
        <v>25</v>
      </c>
      <c r="Q50" s="37" t="s">
        <v>8315</v>
      </c>
      <c r="R50" s="31" t="s">
        <v>8316</v>
      </c>
      <c r="S50" s="16">
        <v>42210</v>
      </c>
      <c r="T50" s="16">
        <v>42240</v>
      </c>
    </row>
    <row r="51" spans="1:20" ht="208" x14ac:dyDescent="0.2">
      <c r="A51" s="31">
        <v>2903</v>
      </c>
      <c r="B51" s="32" t="s">
        <v>2903</v>
      </c>
      <c r="C51" s="32" t="s">
        <v>7013</v>
      </c>
      <c r="D51" s="33">
        <v>5000</v>
      </c>
      <c r="E51" s="34">
        <v>39</v>
      </c>
      <c r="F51" s="35" t="s">
        <v>8220</v>
      </c>
      <c r="G51" s="31" t="s">
        <v>8223</v>
      </c>
      <c r="H51" s="31" t="s">
        <v>8245</v>
      </c>
      <c r="I51" s="31">
        <v>1441771218</v>
      </c>
      <c r="J51" s="31">
        <v>1436587218</v>
      </c>
      <c r="K51" s="31" t="b">
        <v>0</v>
      </c>
      <c r="L51" s="31">
        <v>4</v>
      </c>
      <c r="M51" s="31" t="b">
        <v>0</v>
      </c>
      <c r="N51" s="31" t="s">
        <v>8269</v>
      </c>
      <c r="O51" s="36">
        <v>1</v>
      </c>
      <c r="P51" s="10">
        <v>9.75</v>
      </c>
      <c r="Q51" s="37" t="s">
        <v>8315</v>
      </c>
      <c r="R51" s="31" t="s">
        <v>8316</v>
      </c>
      <c r="S51" s="16">
        <v>42196</v>
      </c>
      <c r="T51" s="16">
        <v>42256</v>
      </c>
    </row>
    <row r="52" spans="1:20" ht="192" x14ac:dyDescent="0.2">
      <c r="A52" s="31">
        <v>2905</v>
      </c>
      <c r="B52" s="32" t="s">
        <v>2905</v>
      </c>
      <c r="C52" s="32" t="s">
        <v>7015</v>
      </c>
      <c r="D52" s="33">
        <v>3500</v>
      </c>
      <c r="E52" s="34">
        <v>622</v>
      </c>
      <c r="F52" s="35" t="s">
        <v>8220</v>
      </c>
      <c r="G52" s="31" t="s">
        <v>8223</v>
      </c>
      <c r="H52" s="31" t="s">
        <v>8245</v>
      </c>
      <c r="I52" s="31">
        <v>1473211313</v>
      </c>
      <c r="J52" s="31">
        <v>1472001713</v>
      </c>
      <c r="K52" s="31" t="b">
        <v>0</v>
      </c>
      <c r="L52" s="31">
        <v>17</v>
      </c>
      <c r="M52" s="31" t="b">
        <v>0</v>
      </c>
      <c r="N52" s="31" t="s">
        <v>8269</v>
      </c>
      <c r="O52" s="36">
        <v>18</v>
      </c>
      <c r="P52" s="10">
        <v>36.590000000000003</v>
      </c>
      <c r="Q52" s="37" t="s">
        <v>8315</v>
      </c>
      <c r="R52" s="31" t="s">
        <v>8316</v>
      </c>
      <c r="S52" s="16">
        <v>42606</v>
      </c>
      <c r="T52" s="16">
        <v>42620</v>
      </c>
    </row>
    <row r="53" spans="1:20" ht="240" x14ac:dyDescent="0.2">
      <c r="A53" s="31">
        <v>2906</v>
      </c>
      <c r="B53" s="32" t="s">
        <v>2906</v>
      </c>
      <c r="C53" s="32" t="s">
        <v>7016</v>
      </c>
      <c r="D53" s="33">
        <v>6000</v>
      </c>
      <c r="E53" s="34">
        <v>565</v>
      </c>
      <c r="F53" s="35" t="s">
        <v>8220</v>
      </c>
      <c r="G53" s="31" t="s">
        <v>8223</v>
      </c>
      <c r="H53" s="31" t="s">
        <v>8245</v>
      </c>
      <c r="I53" s="31">
        <v>1438390800</v>
      </c>
      <c r="J53" s="31">
        <v>1436888066</v>
      </c>
      <c r="K53" s="31" t="b">
        <v>0</v>
      </c>
      <c r="L53" s="31">
        <v>7</v>
      </c>
      <c r="M53" s="31" t="b">
        <v>0</v>
      </c>
      <c r="N53" s="31" t="s">
        <v>8269</v>
      </c>
      <c r="O53" s="36">
        <v>9</v>
      </c>
      <c r="P53" s="10">
        <v>80.709999999999994</v>
      </c>
      <c r="Q53" s="37" t="s">
        <v>8315</v>
      </c>
      <c r="R53" s="31" t="s">
        <v>8316</v>
      </c>
      <c r="S53" s="16">
        <v>42199</v>
      </c>
      <c r="T53" s="16">
        <v>42217</v>
      </c>
    </row>
    <row r="54" spans="1:20" ht="192" x14ac:dyDescent="0.2">
      <c r="A54" s="31">
        <v>2907</v>
      </c>
      <c r="B54" s="32" t="s">
        <v>2907</v>
      </c>
      <c r="C54" s="32" t="s">
        <v>7017</v>
      </c>
      <c r="D54" s="33">
        <v>2500</v>
      </c>
      <c r="E54" s="34">
        <v>2</v>
      </c>
      <c r="F54" s="35" t="s">
        <v>8220</v>
      </c>
      <c r="G54" s="31" t="s">
        <v>8223</v>
      </c>
      <c r="H54" s="31" t="s">
        <v>8245</v>
      </c>
      <c r="I54" s="31">
        <v>1463259837</v>
      </c>
      <c r="J54" s="31">
        <v>1458075837</v>
      </c>
      <c r="K54" s="31" t="b">
        <v>0</v>
      </c>
      <c r="L54" s="31">
        <v>2</v>
      </c>
      <c r="M54" s="31" t="b">
        <v>0</v>
      </c>
      <c r="N54" s="31" t="s">
        <v>8269</v>
      </c>
      <c r="O54" s="36">
        <v>0</v>
      </c>
      <c r="P54" s="10">
        <v>1</v>
      </c>
      <c r="Q54" s="37" t="s">
        <v>8315</v>
      </c>
      <c r="R54" s="31" t="s">
        <v>8316</v>
      </c>
      <c r="S54" s="16">
        <v>42444</v>
      </c>
      <c r="T54" s="16">
        <v>42504</v>
      </c>
    </row>
    <row r="55" spans="1:20" ht="224" x14ac:dyDescent="0.2">
      <c r="A55" s="31">
        <v>2908</v>
      </c>
      <c r="B55" s="32" t="s">
        <v>2908</v>
      </c>
      <c r="C55" s="32" t="s">
        <v>7018</v>
      </c>
      <c r="D55" s="33">
        <v>9600</v>
      </c>
      <c r="E55" s="34">
        <v>264</v>
      </c>
      <c r="F55" s="35" t="s">
        <v>8220</v>
      </c>
      <c r="G55" s="31" t="s">
        <v>8223</v>
      </c>
      <c r="H55" s="31" t="s">
        <v>8245</v>
      </c>
      <c r="I55" s="31">
        <v>1465407219</v>
      </c>
      <c r="J55" s="31">
        <v>1462815219</v>
      </c>
      <c r="K55" s="31" t="b">
        <v>0</v>
      </c>
      <c r="L55" s="31">
        <v>5</v>
      </c>
      <c r="M55" s="31" t="b">
        <v>0</v>
      </c>
      <c r="N55" s="31" t="s">
        <v>8269</v>
      </c>
      <c r="O55" s="36">
        <v>3</v>
      </c>
      <c r="P55" s="10">
        <v>52.8</v>
      </c>
      <c r="Q55" s="37" t="s">
        <v>8315</v>
      </c>
      <c r="R55" s="31" t="s">
        <v>8316</v>
      </c>
      <c r="S55" s="16">
        <v>42499</v>
      </c>
      <c r="T55" s="16">
        <v>42529</v>
      </c>
    </row>
    <row r="56" spans="1:20" ht="208" x14ac:dyDescent="0.2">
      <c r="A56" s="31">
        <v>2909</v>
      </c>
      <c r="B56" s="32" t="s">
        <v>2909</v>
      </c>
      <c r="C56" s="32" t="s">
        <v>7019</v>
      </c>
      <c r="D56" s="33">
        <v>180000</v>
      </c>
      <c r="E56" s="34">
        <v>20</v>
      </c>
      <c r="F56" s="35" t="s">
        <v>8220</v>
      </c>
      <c r="G56" s="31" t="s">
        <v>8223</v>
      </c>
      <c r="H56" s="31" t="s">
        <v>8245</v>
      </c>
      <c r="I56" s="31">
        <v>1416944760</v>
      </c>
      <c r="J56" s="31">
        <v>1413527001</v>
      </c>
      <c r="K56" s="31" t="b">
        <v>0</v>
      </c>
      <c r="L56" s="31">
        <v>1</v>
      </c>
      <c r="M56" s="31" t="b">
        <v>0</v>
      </c>
      <c r="N56" s="31" t="s">
        <v>8269</v>
      </c>
      <c r="O56" s="36">
        <v>0</v>
      </c>
      <c r="P56" s="10">
        <v>20</v>
      </c>
      <c r="Q56" s="37" t="s">
        <v>8315</v>
      </c>
      <c r="R56" s="31" t="s">
        <v>8316</v>
      </c>
      <c r="S56" s="16">
        <v>41929</v>
      </c>
      <c r="T56" s="16">
        <v>41968</v>
      </c>
    </row>
    <row r="57" spans="1:20" ht="208" x14ac:dyDescent="0.2">
      <c r="A57" s="31">
        <v>2911</v>
      </c>
      <c r="B57" s="32" t="s">
        <v>2911</v>
      </c>
      <c r="C57" s="32" t="s">
        <v>7021</v>
      </c>
      <c r="D57" s="33">
        <v>1800</v>
      </c>
      <c r="E57" s="34">
        <v>657</v>
      </c>
      <c r="F57" s="35" t="s">
        <v>8220</v>
      </c>
      <c r="G57" s="31" t="s">
        <v>8223</v>
      </c>
      <c r="H57" s="31" t="s">
        <v>8245</v>
      </c>
      <c r="I57" s="31">
        <v>1435429626</v>
      </c>
      <c r="J57" s="31">
        <v>1431973626</v>
      </c>
      <c r="K57" s="31" t="b">
        <v>0</v>
      </c>
      <c r="L57" s="31">
        <v>14</v>
      </c>
      <c r="M57" s="31" t="b">
        <v>0</v>
      </c>
      <c r="N57" s="31" t="s">
        <v>8269</v>
      </c>
      <c r="O57" s="36">
        <v>37</v>
      </c>
      <c r="P57" s="10">
        <v>46.93</v>
      </c>
      <c r="Q57" s="37" t="s">
        <v>8315</v>
      </c>
      <c r="R57" s="31" t="s">
        <v>8316</v>
      </c>
      <c r="S57" s="16">
        <v>42142</v>
      </c>
      <c r="T57" s="16">
        <v>42182</v>
      </c>
    </row>
    <row r="58" spans="1:20" ht="192" x14ac:dyDescent="0.2">
      <c r="A58" s="31">
        <v>2912</v>
      </c>
      <c r="B58" s="32" t="s">
        <v>2912</v>
      </c>
      <c r="C58" s="32" t="s">
        <v>7022</v>
      </c>
      <c r="D58" s="33">
        <v>14440</v>
      </c>
      <c r="E58" s="34">
        <v>2030</v>
      </c>
      <c r="F58" s="35" t="s">
        <v>8220</v>
      </c>
      <c r="G58" s="31" t="s">
        <v>8223</v>
      </c>
      <c r="H58" s="31" t="s">
        <v>8245</v>
      </c>
      <c r="I58" s="31">
        <v>1452827374</v>
      </c>
      <c r="J58" s="31">
        <v>1450235374</v>
      </c>
      <c r="K58" s="31" t="b">
        <v>0</v>
      </c>
      <c r="L58" s="31">
        <v>26</v>
      </c>
      <c r="M58" s="31" t="b">
        <v>0</v>
      </c>
      <c r="N58" s="31" t="s">
        <v>8269</v>
      </c>
      <c r="O58" s="36">
        <v>14</v>
      </c>
      <c r="P58" s="10">
        <v>78.08</v>
      </c>
      <c r="Q58" s="37" t="s">
        <v>8315</v>
      </c>
      <c r="R58" s="31" t="s">
        <v>8316</v>
      </c>
      <c r="S58" s="16">
        <v>42354</v>
      </c>
      <c r="T58" s="16">
        <v>42384</v>
      </c>
    </row>
    <row r="59" spans="1:20" ht="208" x14ac:dyDescent="0.2">
      <c r="A59" s="31">
        <v>2913</v>
      </c>
      <c r="B59" s="32" t="s">
        <v>2913</v>
      </c>
      <c r="C59" s="32" t="s">
        <v>7023</v>
      </c>
      <c r="D59" s="33">
        <v>10000</v>
      </c>
      <c r="E59" s="34">
        <v>2</v>
      </c>
      <c r="F59" s="35" t="s">
        <v>8220</v>
      </c>
      <c r="G59" s="31" t="s">
        <v>8223</v>
      </c>
      <c r="H59" s="31" t="s">
        <v>8245</v>
      </c>
      <c r="I59" s="31">
        <v>1410041339</v>
      </c>
      <c r="J59" s="31">
        <v>1404857339</v>
      </c>
      <c r="K59" s="31" t="b">
        <v>0</v>
      </c>
      <c r="L59" s="31">
        <v>2</v>
      </c>
      <c r="M59" s="31" t="b">
        <v>0</v>
      </c>
      <c r="N59" s="31" t="s">
        <v>8269</v>
      </c>
      <c r="O59" s="36">
        <v>0</v>
      </c>
      <c r="P59" s="10">
        <v>1</v>
      </c>
      <c r="Q59" s="37" t="s">
        <v>8315</v>
      </c>
      <c r="R59" s="31" t="s">
        <v>8316</v>
      </c>
      <c r="S59" s="16">
        <v>41828</v>
      </c>
      <c r="T59" s="16">
        <v>41888</v>
      </c>
    </row>
    <row r="60" spans="1:20" ht="240" x14ac:dyDescent="0.2">
      <c r="A60" s="31">
        <v>2917</v>
      </c>
      <c r="B60" s="32" t="s">
        <v>2917</v>
      </c>
      <c r="C60" s="32" t="s">
        <v>7027</v>
      </c>
      <c r="D60" s="33">
        <v>2000</v>
      </c>
      <c r="E60" s="34">
        <v>437</v>
      </c>
      <c r="F60" s="35" t="s">
        <v>8220</v>
      </c>
      <c r="G60" s="31" t="s">
        <v>8223</v>
      </c>
      <c r="H60" s="31" t="s">
        <v>8245</v>
      </c>
      <c r="I60" s="31">
        <v>1442381847</v>
      </c>
      <c r="J60" s="31">
        <v>1440826647</v>
      </c>
      <c r="K60" s="31" t="b">
        <v>0</v>
      </c>
      <c r="L60" s="31">
        <v>9</v>
      </c>
      <c r="M60" s="31" t="b">
        <v>0</v>
      </c>
      <c r="N60" s="31" t="s">
        <v>8269</v>
      </c>
      <c r="O60" s="36">
        <v>22</v>
      </c>
      <c r="P60" s="10">
        <v>48.56</v>
      </c>
      <c r="Q60" s="37" t="s">
        <v>8315</v>
      </c>
      <c r="R60" s="31" t="s">
        <v>8316</v>
      </c>
      <c r="S60" s="16">
        <v>42245</v>
      </c>
      <c r="T60" s="16">
        <v>42263</v>
      </c>
    </row>
    <row r="61" spans="1:20" ht="208" x14ac:dyDescent="0.2">
      <c r="A61" s="31">
        <v>2918</v>
      </c>
      <c r="B61" s="32" t="s">
        <v>2918</v>
      </c>
      <c r="C61" s="32" t="s">
        <v>7028</v>
      </c>
      <c r="D61" s="33">
        <v>5000</v>
      </c>
      <c r="E61" s="34">
        <v>1362</v>
      </c>
      <c r="F61" s="35" t="s">
        <v>8220</v>
      </c>
      <c r="G61" s="31" t="s">
        <v>8223</v>
      </c>
      <c r="H61" s="31" t="s">
        <v>8245</v>
      </c>
      <c r="I61" s="31">
        <v>1446131207</v>
      </c>
      <c r="J61" s="31">
        <v>1443712007</v>
      </c>
      <c r="K61" s="31" t="b">
        <v>0</v>
      </c>
      <c r="L61" s="31">
        <v>20</v>
      </c>
      <c r="M61" s="31" t="b">
        <v>0</v>
      </c>
      <c r="N61" s="31" t="s">
        <v>8269</v>
      </c>
      <c r="O61" s="36">
        <v>27</v>
      </c>
      <c r="P61" s="10">
        <v>68.099999999999994</v>
      </c>
      <c r="Q61" s="37" t="s">
        <v>8315</v>
      </c>
      <c r="R61" s="31" t="s">
        <v>8316</v>
      </c>
      <c r="S61" s="16">
        <v>42278</v>
      </c>
      <c r="T61" s="16">
        <v>42306</v>
      </c>
    </row>
    <row r="62" spans="1:20" ht="160" x14ac:dyDescent="0.2">
      <c r="A62" s="31">
        <v>2919</v>
      </c>
      <c r="B62" s="32" t="s">
        <v>2919</v>
      </c>
      <c r="C62" s="32" t="s">
        <v>7029</v>
      </c>
      <c r="D62" s="33">
        <v>600</v>
      </c>
      <c r="E62" s="34">
        <v>51</v>
      </c>
      <c r="F62" s="35" t="s">
        <v>8220</v>
      </c>
      <c r="G62" s="31" t="s">
        <v>8223</v>
      </c>
      <c r="H62" s="31" t="s">
        <v>8245</v>
      </c>
      <c r="I62" s="31">
        <v>1407250329</v>
      </c>
      <c r="J62" s="31">
        <v>1404658329</v>
      </c>
      <c r="K62" s="31" t="b">
        <v>0</v>
      </c>
      <c r="L62" s="31">
        <v>6</v>
      </c>
      <c r="M62" s="31" t="b">
        <v>0</v>
      </c>
      <c r="N62" s="31" t="s">
        <v>8269</v>
      </c>
      <c r="O62" s="36">
        <v>9</v>
      </c>
      <c r="P62" s="10">
        <v>8.5</v>
      </c>
      <c r="Q62" s="37" t="s">
        <v>8315</v>
      </c>
      <c r="R62" s="31" t="s">
        <v>8316</v>
      </c>
      <c r="S62" s="16">
        <v>41826</v>
      </c>
      <c r="T62" s="16">
        <v>41856</v>
      </c>
    </row>
    <row r="63" spans="1:20" ht="160" x14ac:dyDescent="0.2">
      <c r="A63" s="31">
        <v>3728</v>
      </c>
      <c r="B63" s="32" t="s">
        <v>3725</v>
      </c>
      <c r="C63" s="32" t="s">
        <v>7838</v>
      </c>
      <c r="D63" s="33">
        <v>20000</v>
      </c>
      <c r="E63" s="34">
        <v>1862</v>
      </c>
      <c r="F63" s="35" t="s">
        <v>8220</v>
      </c>
      <c r="G63" s="31" t="s">
        <v>8223</v>
      </c>
      <c r="H63" s="31" t="s">
        <v>8245</v>
      </c>
      <c r="I63" s="31">
        <v>1439957176</v>
      </c>
      <c r="J63" s="31">
        <v>1437365176</v>
      </c>
      <c r="K63" s="31" t="b">
        <v>0</v>
      </c>
      <c r="L63" s="31">
        <v>31</v>
      </c>
      <c r="M63" s="31" t="b">
        <v>0</v>
      </c>
      <c r="N63" s="31" t="s">
        <v>8269</v>
      </c>
      <c r="O63" s="36">
        <v>9</v>
      </c>
      <c r="P63" s="10">
        <v>60.06</v>
      </c>
      <c r="Q63" s="37" t="s">
        <v>8315</v>
      </c>
      <c r="R63" s="31" t="s">
        <v>8316</v>
      </c>
      <c r="S63" s="16">
        <v>42205</v>
      </c>
      <c r="T63" s="16">
        <v>42235</v>
      </c>
    </row>
    <row r="64" spans="1:20" ht="208" x14ac:dyDescent="0.2">
      <c r="A64" s="31">
        <v>3729</v>
      </c>
      <c r="B64" s="32" t="s">
        <v>3726</v>
      </c>
      <c r="C64" s="32" t="s">
        <v>7839</v>
      </c>
      <c r="D64" s="33">
        <v>5000</v>
      </c>
      <c r="E64" s="34">
        <v>362</v>
      </c>
      <c r="F64" s="35" t="s">
        <v>8220</v>
      </c>
      <c r="G64" s="31" t="s">
        <v>8223</v>
      </c>
      <c r="H64" s="31" t="s">
        <v>8245</v>
      </c>
      <c r="I64" s="31">
        <v>1427082912</v>
      </c>
      <c r="J64" s="31">
        <v>1423198512</v>
      </c>
      <c r="K64" s="31" t="b">
        <v>0</v>
      </c>
      <c r="L64" s="31">
        <v>5</v>
      </c>
      <c r="M64" s="31" t="b">
        <v>0</v>
      </c>
      <c r="N64" s="31" t="s">
        <v>8269</v>
      </c>
      <c r="O64" s="36">
        <v>7</v>
      </c>
      <c r="P64" s="10">
        <v>72.400000000000006</v>
      </c>
      <c r="Q64" s="37" t="s">
        <v>8315</v>
      </c>
      <c r="R64" s="31" t="s">
        <v>8316</v>
      </c>
      <c r="S64" s="16">
        <v>42041</v>
      </c>
      <c r="T64" s="16">
        <v>42086</v>
      </c>
    </row>
    <row r="65" spans="1:20" ht="208" x14ac:dyDescent="0.2">
      <c r="A65" s="31">
        <v>3730</v>
      </c>
      <c r="B65" s="32" t="s">
        <v>3727</v>
      </c>
      <c r="C65" s="32" t="s">
        <v>7840</v>
      </c>
      <c r="D65" s="33">
        <v>1000</v>
      </c>
      <c r="E65" s="34">
        <v>100</v>
      </c>
      <c r="F65" s="35" t="s">
        <v>8220</v>
      </c>
      <c r="G65" s="31" t="s">
        <v>8223</v>
      </c>
      <c r="H65" s="31" t="s">
        <v>8245</v>
      </c>
      <c r="I65" s="31">
        <v>1439828159</v>
      </c>
      <c r="J65" s="31">
        <v>1437236159</v>
      </c>
      <c r="K65" s="31" t="b">
        <v>0</v>
      </c>
      <c r="L65" s="31">
        <v>1</v>
      </c>
      <c r="M65" s="31" t="b">
        <v>0</v>
      </c>
      <c r="N65" s="31" t="s">
        <v>8269</v>
      </c>
      <c r="O65" s="36">
        <v>10</v>
      </c>
      <c r="P65" s="10">
        <v>100</v>
      </c>
      <c r="Q65" s="37" t="s">
        <v>8315</v>
      </c>
      <c r="R65" s="31" t="s">
        <v>8316</v>
      </c>
      <c r="S65" s="16">
        <v>42203</v>
      </c>
      <c r="T65" s="16">
        <v>42233</v>
      </c>
    </row>
    <row r="66" spans="1:20" ht="224" x14ac:dyDescent="0.2">
      <c r="A66" s="31">
        <v>3731</v>
      </c>
      <c r="B66" s="32" t="s">
        <v>3728</v>
      </c>
      <c r="C66" s="32" t="s">
        <v>7841</v>
      </c>
      <c r="D66" s="33">
        <v>5500</v>
      </c>
      <c r="E66" s="34">
        <v>620</v>
      </c>
      <c r="F66" s="35" t="s">
        <v>8220</v>
      </c>
      <c r="G66" s="31" t="s">
        <v>8223</v>
      </c>
      <c r="H66" s="31" t="s">
        <v>8245</v>
      </c>
      <c r="I66" s="31">
        <v>1420860180</v>
      </c>
      <c r="J66" s="31">
        <v>1418234646</v>
      </c>
      <c r="K66" s="31" t="b">
        <v>0</v>
      </c>
      <c r="L66" s="31">
        <v>12</v>
      </c>
      <c r="M66" s="31" t="b">
        <v>0</v>
      </c>
      <c r="N66" s="31" t="s">
        <v>8269</v>
      </c>
      <c r="O66" s="36">
        <v>11</v>
      </c>
      <c r="P66" s="10">
        <v>51.67</v>
      </c>
      <c r="Q66" s="37" t="s">
        <v>8315</v>
      </c>
      <c r="R66" s="31" t="s">
        <v>8316</v>
      </c>
      <c r="S66" s="16">
        <v>41983</v>
      </c>
      <c r="T66" s="16">
        <v>42014</v>
      </c>
    </row>
    <row r="67" spans="1:20" ht="176" x14ac:dyDescent="0.2">
      <c r="A67" s="31">
        <v>3733</v>
      </c>
      <c r="B67" s="32" t="s">
        <v>3730</v>
      </c>
      <c r="C67" s="32" t="s">
        <v>7843</v>
      </c>
      <c r="D67" s="33">
        <v>1500</v>
      </c>
      <c r="E67" s="34">
        <v>0</v>
      </c>
      <c r="F67" s="35" t="s">
        <v>8220</v>
      </c>
      <c r="G67" s="31" t="s">
        <v>8223</v>
      </c>
      <c r="H67" s="31" t="s">
        <v>8245</v>
      </c>
      <c r="I67" s="31">
        <v>1429396200</v>
      </c>
      <c r="J67" s="31">
        <v>1428539708</v>
      </c>
      <c r="K67" s="31" t="b">
        <v>0</v>
      </c>
      <c r="L67" s="31">
        <v>0</v>
      </c>
      <c r="M67" s="31" t="b">
        <v>0</v>
      </c>
      <c r="N67" s="31" t="s">
        <v>8269</v>
      </c>
      <c r="O67" s="36">
        <v>0</v>
      </c>
      <c r="P67" s="10">
        <v>0</v>
      </c>
      <c r="Q67" s="37" t="s">
        <v>8315</v>
      </c>
      <c r="R67" s="31" t="s">
        <v>8316</v>
      </c>
      <c r="S67" s="16">
        <v>42103</v>
      </c>
      <c r="T67" s="16">
        <v>42112</v>
      </c>
    </row>
    <row r="68" spans="1:20" ht="224" x14ac:dyDescent="0.2">
      <c r="A68" s="31">
        <v>3734</v>
      </c>
      <c r="B68" s="32" t="s">
        <v>3731</v>
      </c>
      <c r="C68" s="32" t="s">
        <v>7844</v>
      </c>
      <c r="D68" s="33">
        <v>1500</v>
      </c>
      <c r="E68" s="34">
        <v>427</v>
      </c>
      <c r="F68" s="35" t="s">
        <v>8220</v>
      </c>
      <c r="G68" s="31" t="s">
        <v>8223</v>
      </c>
      <c r="H68" s="31" t="s">
        <v>8245</v>
      </c>
      <c r="I68" s="31">
        <v>1432589896</v>
      </c>
      <c r="J68" s="31">
        <v>1427405896</v>
      </c>
      <c r="K68" s="31" t="b">
        <v>0</v>
      </c>
      <c r="L68" s="31">
        <v>7</v>
      </c>
      <c r="M68" s="31" t="b">
        <v>0</v>
      </c>
      <c r="N68" s="31" t="s">
        <v>8269</v>
      </c>
      <c r="O68" s="36">
        <v>28</v>
      </c>
      <c r="P68" s="10">
        <v>61</v>
      </c>
      <c r="Q68" s="37" t="s">
        <v>8315</v>
      </c>
      <c r="R68" s="31" t="s">
        <v>8316</v>
      </c>
      <c r="S68" s="16">
        <v>42089</v>
      </c>
      <c r="T68" s="16">
        <v>42149</v>
      </c>
    </row>
    <row r="69" spans="1:20" ht="160" x14ac:dyDescent="0.2">
      <c r="A69" s="31">
        <v>3737</v>
      </c>
      <c r="B69" s="32" t="s">
        <v>3734</v>
      </c>
      <c r="C69" s="32" t="s">
        <v>7847</v>
      </c>
      <c r="D69" s="33">
        <v>700</v>
      </c>
      <c r="E69" s="34">
        <v>150</v>
      </c>
      <c r="F69" s="35" t="s">
        <v>8220</v>
      </c>
      <c r="G69" s="31" t="s">
        <v>8223</v>
      </c>
      <c r="H69" s="31" t="s">
        <v>8245</v>
      </c>
      <c r="I69" s="31">
        <v>1447311540</v>
      </c>
      <c r="J69" s="31">
        <v>1445358903</v>
      </c>
      <c r="K69" s="31" t="b">
        <v>0</v>
      </c>
      <c r="L69" s="31">
        <v>4</v>
      </c>
      <c r="M69" s="31" t="b">
        <v>0</v>
      </c>
      <c r="N69" s="31" t="s">
        <v>8269</v>
      </c>
      <c r="O69" s="36">
        <v>21</v>
      </c>
      <c r="P69" s="10">
        <v>37.5</v>
      </c>
      <c r="Q69" s="37" t="s">
        <v>8315</v>
      </c>
      <c r="R69" s="31" t="s">
        <v>8316</v>
      </c>
      <c r="S69" s="16">
        <v>42297</v>
      </c>
      <c r="T69" s="16">
        <v>42320</v>
      </c>
    </row>
    <row r="70" spans="1:20" ht="224" x14ac:dyDescent="0.2">
      <c r="A70" s="31">
        <v>3740</v>
      </c>
      <c r="B70" s="32" t="s">
        <v>3737</v>
      </c>
      <c r="C70" s="32" t="s">
        <v>7850</v>
      </c>
      <c r="D70" s="33">
        <v>2000</v>
      </c>
      <c r="E70" s="34">
        <v>358</v>
      </c>
      <c r="F70" s="35" t="s">
        <v>8220</v>
      </c>
      <c r="G70" s="31" t="s">
        <v>8223</v>
      </c>
      <c r="H70" s="31" t="s">
        <v>8245</v>
      </c>
      <c r="I70" s="31">
        <v>1407808438</v>
      </c>
      <c r="J70" s="31">
        <v>1405217355</v>
      </c>
      <c r="K70" s="31" t="b">
        <v>0</v>
      </c>
      <c r="L70" s="31">
        <v>14</v>
      </c>
      <c r="M70" s="31" t="b">
        <v>0</v>
      </c>
      <c r="N70" s="31" t="s">
        <v>8269</v>
      </c>
      <c r="O70" s="36">
        <v>18</v>
      </c>
      <c r="P70" s="10">
        <v>25.57</v>
      </c>
      <c r="Q70" s="37" t="s">
        <v>8315</v>
      </c>
      <c r="R70" s="31" t="s">
        <v>8316</v>
      </c>
      <c r="S70" s="16">
        <v>41833</v>
      </c>
      <c r="T70" s="16">
        <v>41863</v>
      </c>
    </row>
    <row r="71" spans="1:20" ht="176" x14ac:dyDescent="0.2">
      <c r="A71" s="31">
        <v>3741</v>
      </c>
      <c r="B71" s="32" t="s">
        <v>3738</v>
      </c>
      <c r="C71" s="32" t="s">
        <v>7851</v>
      </c>
      <c r="D71" s="33">
        <v>20000</v>
      </c>
      <c r="E71" s="34">
        <v>0</v>
      </c>
      <c r="F71" s="35" t="s">
        <v>8220</v>
      </c>
      <c r="G71" s="31" t="s">
        <v>8223</v>
      </c>
      <c r="H71" s="31" t="s">
        <v>8245</v>
      </c>
      <c r="I71" s="31">
        <v>1450389950</v>
      </c>
      <c r="J71" s="31">
        <v>1447797950</v>
      </c>
      <c r="K71" s="31" t="b">
        <v>0</v>
      </c>
      <c r="L71" s="31">
        <v>0</v>
      </c>
      <c r="M71" s="31" t="b">
        <v>0</v>
      </c>
      <c r="N71" s="31" t="s">
        <v>8269</v>
      </c>
      <c r="O71" s="36">
        <v>0</v>
      </c>
      <c r="P71" s="10">
        <v>0</v>
      </c>
      <c r="Q71" s="37" t="s">
        <v>8315</v>
      </c>
      <c r="R71" s="31" t="s">
        <v>8316</v>
      </c>
      <c r="S71" s="16">
        <v>42325</v>
      </c>
      <c r="T71" s="16">
        <v>42355</v>
      </c>
    </row>
    <row r="72" spans="1:20" ht="192" x14ac:dyDescent="0.2">
      <c r="A72" s="31">
        <v>3742</v>
      </c>
      <c r="B72" s="32" t="s">
        <v>3739</v>
      </c>
      <c r="C72" s="32" t="s">
        <v>7852</v>
      </c>
      <c r="D72" s="33">
        <v>5000</v>
      </c>
      <c r="E72" s="34">
        <v>100</v>
      </c>
      <c r="F72" s="35" t="s">
        <v>8220</v>
      </c>
      <c r="G72" s="31" t="s">
        <v>8223</v>
      </c>
      <c r="H72" s="31" t="s">
        <v>8245</v>
      </c>
      <c r="I72" s="31">
        <v>1409980144</v>
      </c>
      <c r="J72" s="31">
        <v>1407388144</v>
      </c>
      <c r="K72" s="31" t="b">
        <v>0</v>
      </c>
      <c r="L72" s="31">
        <v>4</v>
      </c>
      <c r="M72" s="31" t="b">
        <v>0</v>
      </c>
      <c r="N72" s="31" t="s">
        <v>8269</v>
      </c>
      <c r="O72" s="36">
        <v>2</v>
      </c>
      <c r="P72" s="10">
        <v>25</v>
      </c>
      <c r="Q72" s="37" t="s">
        <v>8315</v>
      </c>
      <c r="R72" s="31" t="s">
        <v>8316</v>
      </c>
      <c r="S72" s="16">
        <v>41858</v>
      </c>
      <c r="T72" s="16">
        <v>41888</v>
      </c>
    </row>
    <row r="73" spans="1:20" ht="160" x14ac:dyDescent="0.2">
      <c r="A73" s="31">
        <v>3743</v>
      </c>
      <c r="B73" s="32" t="s">
        <v>3740</v>
      </c>
      <c r="C73" s="32" t="s">
        <v>7853</v>
      </c>
      <c r="D73" s="33">
        <v>2200</v>
      </c>
      <c r="E73" s="34">
        <v>0</v>
      </c>
      <c r="F73" s="35" t="s">
        <v>8220</v>
      </c>
      <c r="G73" s="31" t="s">
        <v>8223</v>
      </c>
      <c r="H73" s="31" t="s">
        <v>8245</v>
      </c>
      <c r="I73" s="31">
        <v>1404406964</v>
      </c>
      <c r="J73" s="31">
        <v>1401814964</v>
      </c>
      <c r="K73" s="31" t="b">
        <v>0</v>
      </c>
      <c r="L73" s="31">
        <v>0</v>
      </c>
      <c r="M73" s="31" t="b">
        <v>0</v>
      </c>
      <c r="N73" s="31" t="s">
        <v>8269</v>
      </c>
      <c r="O73" s="36">
        <v>0</v>
      </c>
      <c r="P73" s="10">
        <v>0</v>
      </c>
      <c r="Q73" s="37" t="s">
        <v>8315</v>
      </c>
      <c r="R73" s="31" t="s">
        <v>8316</v>
      </c>
      <c r="S73" s="16">
        <v>41793</v>
      </c>
      <c r="T73" s="16">
        <v>41823</v>
      </c>
    </row>
    <row r="74" spans="1:20" ht="192" x14ac:dyDescent="0.2">
      <c r="A74" s="31">
        <v>3744</v>
      </c>
      <c r="B74" s="32" t="s">
        <v>3741</v>
      </c>
      <c r="C74" s="32" t="s">
        <v>7854</v>
      </c>
      <c r="D74" s="33">
        <v>1200</v>
      </c>
      <c r="E74" s="34">
        <v>0</v>
      </c>
      <c r="F74" s="35" t="s">
        <v>8220</v>
      </c>
      <c r="G74" s="31" t="s">
        <v>8223</v>
      </c>
      <c r="H74" s="31" t="s">
        <v>8245</v>
      </c>
      <c r="I74" s="31">
        <v>1404532740</v>
      </c>
      <c r="J74" s="31">
        <v>1401823952</v>
      </c>
      <c r="K74" s="31" t="b">
        <v>0</v>
      </c>
      <c r="L74" s="31">
        <v>0</v>
      </c>
      <c r="M74" s="31" t="b">
        <v>0</v>
      </c>
      <c r="N74" s="31" t="s">
        <v>8269</v>
      </c>
      <c r="O74" s="36">
        <v>0</v>
      </c>
      <c r="P74" s="10">
        <v>0</v>
      </c>
      <c r="Q74" s="37" t="s">
        <v>8315</v>
      </c>
      <c r="R74" s="31" t="s">
        <v>8316</v>
      </c>
      <c r="S74" s="16">
        <v>41793</v>
      </c>
      <c r="T74" s="16">
        <v>41825</v>
      </c>
    </row>
    <row r="75" spans="1:20" ht="160" x14ac:dyDescent="0.2">
      <c r="A75" s="31">
        <v>3745</v>
      </c>
      <c r="B75" s="32" t="s">
        <v>3742</v>
      </c>
      <c r="C75" s="32" t="s">
        <v>7855</v>
      </c>
      <c r="D75" s="33">
        <v>100</v>
      </c>
      <c r="E75" s="34">
        <v>10</v>
      </c>
      <c r="F75" s="35" t="s">
        <v>8220</v>
      </c>
      <c r="G75" s="31" t="s">
        <v>8223</v>
      </c>
      <c r="H75" s="31" t="s">
        <v>8245</v>
      </c>
      <c r="I75" s="31">
        <v>1407689102</v>
      </c>
      <c r="J75" s="31">
        <v>1405097102</v>
      </c>
      <c r="K75" s="31" t="b">
        <v>0</v>
      </c>
      <c r="L75" s="31">
        <v>1</v>
      </c>
      <c r="M75" s="31" t="b">
        <v>0</v>
      </c>
      <c r="N75" s="31" t="s">
        <v>8269</v>
      </c>
      <c r="O75" s="36">
        <v>10</v>
      </c>
      <c r="P75" s="10">
        <v>10</v>
      </c>
      <c r="Q75" s="37" t="s">
        <v>8315</v>
      </c>
      <c r="R75" s="31" t="s">
        <v>8316</v>
      </c>
      <c r="S75" s="16">
        <v>41831</v>
      </c>
      <c r="T75" s="16">
        <v>41861</v>
      </c>
    </row>
    <row r="76" spans="1:20" ht="80" x14ac:dyDescent="0.2">
      <c r="A76" s="31">
        <v>3746</v>
      </c>
      <c r="B76" s="32" t="s">
        <v>3743</v>
      </c>
      <c r="C76" s="32" t="s">
        <v>7856</v>
      </c>
      <c r="D76" s="33">
        <v>8500</v>
      </c>
      <c r="E76" s="34">
        <v>202</v>
      </c>
      <c r="F76" s="35" t="s">
        <v>8220</v>
      </c>
      <c r="G76" s="31" t="s">
        <v>8223</v>
      </c>
      <c r="H76" s="31" t="s">
        <v>8245</v>
      </c>
      <c r="I76" s="31">
        <v>1475918439</v>
      </c>
      <c r="J76" s="31">
        <v>1473326439</v>
      </c>
      <c r="K76" s="31" t="b">
        <v>0</v>
      </c>
      <c r="L76" s="31">
        <v>1</v>
      </c>
      <c r="M76" s="31" t="b">
        <v>0</v>
      </c>
      <c r="N76" s="31" t="s">
        <v>8269</v>
      </c>
      <c r="O76" s="36">
        <v>2</v>
      </c>
      <c r="P76" s="10">
        <v>202</v>
      </c>
      <c r="Q76" s="37" t="s">
        <v>8315</v>
      </c>
      <c r="R76" s="31" t="s">
        <v>8316</v>
      </c>
      <c r="S76" s="16">
        <v>42621</v>
      </c>
      <c r="T76" s="16">
        <v>42651</v>
      </c>
    </row>
    <row r="77" spans="1:20" ht="208" x14ac:dyDescent="0.2">
      <c r="A77" s="31">
        <v>3841</v>
      </c>
      <c r="B77" s="32" t="s">
        <v>3838</v>
      </c>
      <c r="C77" s="32" t="s">
        <v>7950</v>
      </c>
      <c r="D77" s="33">
        <v>10000</v>
      </c>
      <c r="E77" s="34">
        <v>872</v>
      </c>
      <c r="F77" s="35" t="s">
        <v>8220</v>
      </c>
      <c r="G77" s="31" t="s">
        <v>8223</v>
      </c>
      <c r="H77" s="31" t="s">
        <v>8245</v>
      </c>
      <c r="I77" s="31">
        <v>1405882287</v>
      </c>
      <c r="J77" s="31">
        <v>1400698287</v>
      </c>
      <c r="K77" s="31" t="b">
        <v>1</v>
      </c>
      <c r="L77" s="31">
        <v>34</v>
      </c>
      <c r="M77" s="31" t="b">
        <v>0</v>
      </c>
      <c r="N77" s="31" t="s">
        <v>8269</v>
      </c>
      <c r="O77" s="36">
        <v>9</v>
      </c>
      <c r="P77" s="10">
        <v>25.65</v>
      </c>
      <c r="Q77" s="37" t="s">
        <v>8315</v>
      </c>
      <c r="R77" s="31" t="s">
        <v>8316</v>
      </c>
      <c r="S77" s="16">
        <v>41780</v>
      </c>
      <c r="T77" s="16">
        <v>41840</v>
      </c>
    </row>
    <row r="78" spans="1:20" ht="192" x14ac:dyDescent="0.2">
      <c r="A78" s="31">
        <v>3843</v>
      </c>
      <c r="B78" s="32" t="s">
        <v>3840</v>
      </c>
      <c r="C78" s="32" t="s">
        <v>7952</v>
      </c>
      <c r="D78" s="33">
        <v>5000</v>
      </c>
      <c r="E78" s="34">
        <v>1065</v>
      </c>
      <c r="F78" s="35" t="s">
        <v>8220</v>
      </c>
      <c r="G78" s="31" t="s">
        <v>8223</v>
      </c>
      <c r="H78" s="31" t="s">
        <v>8245</v>
      </c>
      <c r="I78" s="31">
        <v>1401587064</v>
      </c>
      <c r="J78" s="31">
        <v>1399427064</v>
      </c>
      <c r="K78" s="31" t="b">
        <v>1</v>
      </c>
      <c r="L78" s="31">
        <v>19</v>
      </c>
      <c r="M78" s="31" t="b">
        <v>0</v>
      </c>
      <c r="N78" s="31" t="s">
        <v>8269</v>
      </c>
      <c r="O78" s="36">
        <v>21</v>
      </c>
      <c r="P78" s="10">
        <v>56.05</v>
      </c>
      <c r="Q78" s="37" t="s">
        <v>8315</v>
      </c>
      <c r="R78" s="31" t="s">
        <v>8316</v>
      </c>
      <c r="S78" s="16">
        <v>41766</v>
      </c>
      <c r="T78" s="16">
        <v>41791</v>
      </c>
    </row>
    <row r="79" spans="1:20" ht="224" x14ac:dyDescent="0.2">
      <c r="A79" s="31">
        <v>3844</v>
      </c>
      <c r="B79" s="32" t="s">
        <v>3841</v>
      </c>
      <c r="C79" s="32" t="s">
        <v>7953</v>
      </c>
      <c r="D79" s="33">
        <v>9800</v>
      </c>
      <c r="E79" s="34">
        <v>4066</v>
      </c>
      <c r="F79" s="35" t="s">
        <v>8220</v>
      </c>
      <c r="G79" s="31" t="s">
        <v>8223</v>
      </c>
      <c r="H79" s="31" t="s">
        <v>8245</v>
      </c>
      <c r="I79" s="31">
        <v>1401778740</v>
      </c>
      <c r="J79" s="31">
        <v>1399474134</v>
      </c>
      <c r="K79" s="31" t="b">
        <v>1</v>
      </c>
      <c r="L79" s="31">
        <v>50</v>
      </c>
      <c r="M79" s="31" t="b">
        <v>0</v>
      </c>
      <c r="N79" s="31" t="s">
        <v>8269</v>
      </c>
      <c r="O79" s="36">
        <v>41</v>
      </c>
      <c r="P79" s="10">
        <v>81.319999999999993</v>
      </c>
      <c r="Q79" s="37" t="s">
        <v>8315</v>
      </c>
      <c r="R79" s="31" t="s">
        <v>8316</v>
      </c>
      <c r="S79" s="16">
        <v>41766</v>
      </c>
      <c r="T79" s="16">
        <v>41793</v>
      </c>
    </row>
    <row r="80" spans="1:20" ht="192" x14ac:dyDescent="0.2">
      <c r="A80" s="31">
        <v>3845</v>
      </c>
      <c r="B80" s="32" t="s">
        <v>3842</v>
      </c>
      <c r="C80" s="32" t="s">
        <v>7954</v>
      </c>
      <c r="D80" s="33">
        <v>40000</v>
      </c>
      <c r="E80" s="34">
        <v>842</v>
      </c>
      <c r="F80" s="35" t="s">
        <v>8220</v>
      </c>
      <c r="G80" s="31" t="s">
        <v>8223</v>
      </c>
      <c r="H80" s="31" t="s">
        <v>8245</v>
      </c>
      <c r="I80" s="31">
        <v>1443711774</v>
      </c>
      <c r="J80" s="31">
        <v>1441119774</v>
      </c>
      <c r="K80" s="31" t="b">
        <v>1</v>
      </c>
      <c r="L80" s="31">
        <v>12</v>
      </c>
      <c r="M80" s="31" t="b">
        <v>0</v>
      </c>
      <c r="N80" s="31" t="s">
        <v>8269</v>
      </c>
      <c r="O80" s="36">
        <v>2</v>
      </c>
      <c r="P80" s="10">
        <v>70.17</v>
      </c>
      <c r="Q80" s="37" t="s">
        <v>8315</v>
      </c>
      <c r="R80" s="31" t="s">
        <v>8316</v>
      </c>
      <c r="S80" s="16">
        <v>42248</v>
      </c>
      <c r="T80" s="16">
        <v>42278</v>
      </c>
    </row>
    <row r="81" spans="1:20" ht="192" x14ac:dyDescent="0.2">
      <c r="A81" s="31">
        <v>3846</v>
      </c>
      <c r="B81" s="32" t="s">
        <v>3843</v>
      </c>
      <c r="C81" s="32" t="s">
        <v>7955</v>
      </c>
      <c r="D81" s="33">
        <v>7000</v>
      </c>
      <c r="E81" s="34">
        <v>189</v>
      </c>
      <c r="F81" s="35" t="s">
        <v>8220</v>
      </c>
      <c r="G81" s="31" t="s">
        <v>8223</v>
      </c>
      <c r="H81" s="31" t="s">
        <v>8245</v>
      </c>
      <c r="I81" s="31">
        <v>1412405940</v>
      </c>
      <c r="J81" s="31">
        <v>1409721542</v>
      </c>
      <c r="K81" s="31" t="b">
        <v>1</v>
      </c>
      <c r="L81" s="31">
        <v>8</v>
      </c>
      <c r="M81" s="31" t="b">
        <v>0</v>
      </c>
      <c r="N81" s="31" t="s">
        <v>8269</v>
      </c>
      <c r="O81" s="36">
        <v>3</v>
      </c>
      <c r="P81" s="10">
        <v>23.63</v>
      </c>
      <c r="Q81" s="37" t="s">
        <v>8315</v>
      </c>
      <c r="R81" s="31" t="s">
        <v>8316</v>
      </c>
      <c r="S81" s="16">
        <v>41885</v>
      </c>
      <c r="T81" s="16">
        <v>41916</v>
      </c>
    </row>
    <row r="82" spans="1:20" ht="192" x14ac:dyDescent="0.2">
      <c r="A82" s="31">
        <v>3847</v>
      </c>
      <c r="B82" s="32" t="s">
        <v>3844</v>
      </c>
      <c r="C82" s="32" t="s">
        <v>7956</v>
      </c>
      <c r="D82" s="33">
        <v>10500</v>
      </c>
      <c r="E82" s="34">
        <v>1697</v>
      </c>
      <c r="F82" s="35" t="s">
        <v>8220</v>
      </c>
      <c r="G82" s="31" t="s">
        <v>8223</v>
      </c>
      <c r="H82" s="31" t="s">
        <v>8245</v>
      </c>
      <c r="I82" s="31">
        <v>1437283391</v>
      </c>
      <c r="J82" s="31">
        <v>1433395391</v>
      </c>
      <c r="K82" s="31" t="b">
        <v>1</v>
      </c>
      <c r="L82" s="31">
        <v>9</v>
      </c>
      <c r="M82" s="31" t="b">
        <v>0</v>
      </c>
      <c r="N82" s="31" t="s">
        <v>8269</v>
      </c>
      <c r="O82" s="36">
        <v>16</v>
      </c>
      <c r="P82" s="10">
        <v>188.56</v>
      </c>
      <c r="Q82" s="37" t="s">
        <v>8315</v>
      </c>
      <c r="R82" s="31" t="s">
        <v>8316</v>
      </c>
      <c r="S82" s="16">
        <v>42159</v>
      </c>
      <c r="T82" s="16">
        <v>42204</v>
      </c>
    </row>
    <row r="83" spans="1:20" ht="208" x14ac:dyDescent="0.2">
      <c r="A83" s="31">
        <v>3848</v>
      </c>
      <c r="B83" s="32" t="s">
        <v>3845</v>
      </c>
      <c r="C83" s="32" t="s">
        <v>7957</v>
      </c>
      <c r="D83" s="33">
        <v>13000</v>
      </c>
      <c r="E83" s="34">
        <v>2129</v>
      </c>
      <c r="F83" s="35" t="s">
        <v>8220</v>
      </c>
      <c r="G83" s="31" t="s">
        <v>8223</v>
      </c>
      <c r="H83" s="31" t="s">
        <v>8245</v>
      </c>
      <c r="I83" s="31">
        <v>1445196989</v>
      </c>
      <c r="J83" s="31">
        <v>1442604989</v>
      </c>
      <c r="K83" s="31" t="b">
        <v>1</v>
      </c>
      <c r="L83" s="31">
        <v>43</v>
      </c>
      <c r="M83" s="31" t="b">
        <v>0</v>
      </c>
      <c r="N83" s="31" t="s">
        <v>8269</v>
      </c>
      <c r="O83" s="36">
        <v>16</v>
      </c>
      <c r="P83" s="10">
        <v>49.51</v>
      </c>
      <c r="Q83" s="37" t="s">
        <v>8315</v>
      </c>
      <c r="R83" s="31" t="s">
        <v>8316</v>
      </c>
      <c r="S83" s="16">
        <v>42265</v>
      </c>
      <c r="T83" s="16">
        <v>42295</v>
      </c>
    </row>
    <row r="84" spans="1:20" ht="144" x14ac:dyDescent="0.2">
      <c r="A84" s="31">
        <v>3850</v>
      </c>
      <c r="B84" s="32" t="s">
        <v>3847</v>
      </c>
      <c r="C84" s="32" t="s">
        <v>7959</v>
      </c>
      <c r="D84" s="33">
        <v>1000</v>
      </c>
      <c r="E84" s="34">
        <v>38</v>
      </c>
      <c r="F84" s="35" t="s">
        <v>8220</v>
      </c>
      <c r="G84" s="31" t="s">
        <v>8223</v>
      </c>
      <c r="H84" s="31" t="s">
        <v>8245</v>
      </c>
      <c r="I84" s="31">
        <v>1420081143</v>
      </c>
      <c r="J84" s="31">
        <v>1417489143</v>
      </c>
      <c r="K84" s="31" t="b">
        <v>1</v>
      </c>
      <c r="L84" s="31">
        <v>4</v>
      </c>
      <c r="M84" s="31" t="b">
        <v>0</v>
      </c>
      <c r="N84" s="31" t="s">
        <v>8269</v>
      </c>
      <c r="O84" s="36">
        <v>4</v>
      </c>
      <c r="P84" s="10">
        <v>9.5</v>
      </c>
      <c r="Q84" s="37" t="s">
        <v>8315</v>
      </c>
      <c r="R84" s="31" t="s">
        <v>8316</v>
      </c>
      <c r="S84" s="16">
        <v>41975</v>
      </c>
      <c r="T84" s="16">
        <v>42005</v>
      </c>
    </row>
    <row r="85" spans="1:20" ht="176" x14ac:dyDescent="0.2">
      <c r="A85" s="31">
        <v>3852</v>
      </c>
      <c r="B85" s="32" t="s">
        <v>3849</v>
      </c>
      <c r="C85" s="32" t="s">
        <v>7961</v>
      </c>
      <c r="D85" s="33">
        <v>10000</v>
      </c>
      <c r="E85" s="34">
        <v>20</v>
      </c>
      <c r="F85" s="35" t="s">
        <v>8220</v>
      </c>
      <c r="G85" s="31" t="s">
        <v>8223</v>
      </c>
      <c r="H85" s="31" t="s">
        <v>8245</v>
      </c>
      <c r="I85" s="31">
        <v>1427427276</v>
      </c>
      <c r="J85" s="31">
        <v>1425270876</v>
      </c>
      <c r="K85" s="31" t="b">
        <v>0</v>
      </c>
      <c r="L85" s="31">
        <v>2</v>
      </c>
      <c r="M85" s="31" t="b">
        <v>0</v>
      </c>
      <c r="N85" s="31" t="s">
        <v>8269</v>
      </c>
      <c r="O85" s="36">
        <v>0</v>
      </c>
      <c r="P85" s="10">
        <v>10</v>
      </c>
      <c r="Q85" s="37" t="s">
        <v>8315</v>
      </c>
      <c r="R85" s="31" t="s">
        <v>8316</v>
      </c>
      <c r="S85" s="16">
        <v>42065</v>
      </c>
      <c r="T85" s="16">
        <v>42090</v>
      </c>
    </row>
    <row r="86" spans="1:20" ht="144" x14ac:dyDescent="0.2">
      <c r="A86" s="31">
        <v>3853</v>
      </c>
      <c r="B86" s="32" t="s">
        <v>3850</v>
      </c>
      <c r="C86" s="32" t="s">
        <v>7962</v>
      </c>
      <c r="D86" s="33">
        <v>100000</v>
      </c>
      <c r="E86" s="34">
        <v>26</v>
      </c>
      <c r="F86" s="35" t="s">
        <v>8220</v>
      </c>
      <c r="G86" s="31" t="s">
        <v>8223</v>
      </c>
      <c r="H86" s="31" t="s">
        <v>8245</v>
      </c>
      <c r="I86" s="31">
        <v>1409602178</v>
      </c>
      <c r="J86" s="31">
        <v>1406578178</v>
      </c>
      <c r="K86" s="31" t="b">
        <v>0</v>
      </c>
      <c r="L86" s="31">
        <v>2</v>
      </c>
      <c r="M86" s="31" t="b">
        <v>0</v>
      </c>
      <c r="N86" s="31" t="s">
        <v>8269</v>
      </c>
      <c r="O86" s="36">
        <v>0</v>
      </c>
      <c r="P86" s="10">
        <v>13</v>
      </c>
      <c r="Q86" s="37" t="s">
        <v>8315</v>
      </c>
      <c r="R86" s="31" t="s">
        <v>8316</v>
      </c>
      <c r="S86" s="16">
        <v>41848</v>
      </c>
      <c r="T86" s="16">
        <v>41883</v>
      </c>
    </row>
    <row r="87" spans="1:20" ht="112" x14ac:dyDescent="0.2">
      <c r="A87" s="31">
        <v>3854</v>
      </c>
      <c r="B87" s="32" t="s">
        <v>3851</v>
      </c>
      <c r="C87" s="32" t="s">
        <v>7963</v>
      </c>
      <c r="D87" s="33">
        <v>11000</v>
      </c>
      <c r="E87" s="34">
        <v>1788</v>
      </c>
      <c r="F87" s="35" t="s">
        <v>8220</v>
      </c>
      <c r="G87" s="31" t="s">
        <v>8223</v>
      </c>
      <c r="H87" s="31" t="s">
        <v>8245</v>
      </c>
      <c r="I87" s="31">
        <v>1431206058</v>
      </c>
      <c r="J87" s="31">
        <v>1428614058</v>
      </c>
      <c r="K87" s="31" t="b">
        <v>0</v>
      </c>
      <c r="L87" s="31">
        <v>20</v>
      </c>
      <c r="M87" s="31" t="b">
        <v>0</v>
      </c>
      <c r="N87" s="31" t="s">
        <v>8269</v>
      </c>
      <c r="O87" s="36">
        <v>16</v>
      </c>
      <c r="P87" s="10">
        <v>89.4</v>
      </c>
      <c r="Q87" s="37" t="s">
        <v>8315</v>
      </c>
      <c r="R87" s="31" t="s">
        <v>8316</v>
      </c>
      <c r="S87" s="16">
        <v>42103</v>
      </c>
      <c r="T87" s="16">
        <v>42133</v>
      </c>
    </row>
    <row r="88" spans="1:20" ht="224" x14ac:dyDescent="0.2">
      <c r="A88" s="31">
        <v>3855</v>
      </c>
      <c r="B88" s="32" t="s">
        <v>3852</v>
      </c>
      <c r="C88" s="32" t="s">
        <v>7964</v>
      </c>
      <c r="D88" s="33">
        <v>1000</v>
      </c>
      <c r="E88" s="34">
        <v>25</v>
      </c>
      <c r="F88" s="35" t="s">
        <v>8220</v>
      </c>
      <c r="G88" s="31" t="s">
        <v>8223</v>
      </c>
      <c r="H88" s="31" t="s">
        <v>8245</v>
      </c>
      <c r="I88" s="31">
        <v>1427408271</v>
      </c>
      <c r="J88" s="31">
        <v>1424819871</v>
      </c>
      <c r="K88" s="31" t="b">
        <v>0</v>
      </c>
      <c r="L88" s="31">
        <v>1</v>
      </c>
      <c r="M88" s="31" t="b">
        <v>0</v>
      </c>
      <c r="N88" s="31" t="s">
        <v>8269</v>
      </c>
      <c r="O88" s="36">
        <v>3</v>
      </c>
      <c r="P88" s="10">
        <v>25</v>
      </c>
      <c r="Q88" s="37" t="s">
        <v>8315</v>
      </c>
      <c r="R88" s="31" t="s">
        <v>8316</v>
      </c>
      <c r="S88" s="16">
        <v>42059</v>
      </c>
      <c r="T88" s="16">
        <v>42089</v>
      </c>
    </row>
    <row r="89" spans="1:20" ht="224" x14ac:dyDescent="0.2">
      <c r="A89" s="31">
        <v>3856</v>
      </c>
      <c r="B89" s="32" t="s">
        <v>3853</v>
      </c>
      <c r="C89" s="32" t="s">
        <v>7965</v>
      </c>
      <c r="D89" s="33">
        <v>5000</v>
      </c>
      <c r="E89" s="34">
        <v>1</v>
      </c>
      <c r="F89" s="35" t="s">
        <v>8220</v>
      </c>
      <c r="G89" s="31" t="s">
        <v>8223</v>
      </c>
      <c r="H89" s="31" t="s">
        <v>8245</v>
      </c>
      <c r="I89" s="31">
        <v>1425833403</v>
      </c>
      <c r="J89" s="31">
        <v>1423245003</v>
      </c>
      <c r="K89" s="31" t="b">
        <v>0</v>
      </c>
      <c r="L89" s="31">
        <v>1</v>
      </c>
      <c r="M89" s="31" t="b">
        <v>0</v>
      </c>
      <c r="N89" s="31" t="s">
        <v>8269</v>
      </c>
      <c r="O89" s="36">
        <v>0</v>
      </c>
      <c r="P89" s="10">
        <v>1</v>
      </c>
      <c r="Q89" s="37" t="s">
        <v>8315</v>
      </c>
      <c r="R89" s="31" t="s">
        <v>8316</v>
      </c>
      <c r="S89" s="16">
        <v>42041</v>
      </c>
      <c r="T89" s="16">
        <v>42071</v>
      </c>
    </row>
    <row r="90" spans="1:20" ht="208" x14ac:dyDescent="0.2">
      <c r="A90" s="31">
        <v>3857</v>
      </c>
      <c r="B90" s="32" t="s">
        <v>3854</v>
      </c>
      <c r="C90" s="32" t="s">
        <v>7966</v>
      </c>
      <c r="D90" s="33">
        <v>5000</v>
      </c>
      <c r="E90" s="34">
        <v>260</v>
      </c>
      <c r="F90" s="35" t="s">
        <v>8220</v>
      </c>
      <c r="G90" s="31" t="s">
        <v>8223</v>
      </c>
      <c r="H90" s="31" t="s">
        <v>8245</v>
      </c>
      <c r="I90" s="31">
        <v>1406913120</v>
      </c>
      <c r="J90" s="31">
        <v>1404927690</v>
      </c>
      <c r="K90" s="31" t="b">
        <v>0</v>
      </c>
      <c r="L90" s="31">
        <v>4</v>
      </c>
      <c r="M90" s="31" t="b">
        <v>0</v>
      </c>
      <c r="N90" s="31" t="s">
        <v>8269</v>
      </c>
      <c r="O90" s="36">
        <v>5</v>
      </c>
      <c r="P90" s="10">
        <v>65</v>
      </c>
      <c r="Q90" s="37" t="s">
        <v>8315</v>
      </c>
      <c r="R90" s="31" t="s">
        <v>8316</v>
      </c>
      <c r="S90" s="16">
        <v>41829</v>
      </c>
      <c r="T90" s="16">
        <v>41852</v>
      </c>
    </row>
    <row r="91" spans="1:20" ht="192" x14ac:dyDescent="0.2">
      <c r="A91" s="31">
        <v>3859</v>
      </c>
      <c r="B91" s="32" t="s">
        <v>3856</v>
      </c>
      <c r="C91" s="32" t="s">
        <v>7968</v>
      </c>
      <c r="D91" s="33">
        <v>2500</v>
      </c>
      <c r="E91" s="34">
        <v>1</v>
      </c>
      <c r="F91" s="35" t="s">
        <v>8220</v>
      </c>
      <c r="G91" s="31" t="s">
        <v>8223</v>
      </c>
      <c r="H91" s="31" t="s">
        <v>8245</v>
      </c>
      <c r="I91" s="31">
        <v>1403730000</v>
      </c>
      <c r="J91" s="31">
        <v>1401485207</v>
      </c>
      <c r="K91" s="31" t="b">
        <v>0</v>
      </c>
      <c r="L91" s="31">
        <v>1</v>
      </c>
      <c r="M91" s="31" t="b">
        <v>0</v>
      </c>
      <c r="N91" s="31" t="s">
        <v>8269</v>
      </c>
      <c r="O91" s="36">
        <v>0</v>
      </c>
      <c r="P91" s="10">
        <v>1</v>
      </c>
      <c r="Q91" s="37" t="s">
        <v>8315</v>
      </c>
      <c r="R91" s="31" t="s">
        <v>8316</v>
      </c>
      <c r="S91" s="16">
        <v>41789</v>
      </c>
      <c r="T91" s="16">
        <v>41815</v>
      </c>
    </row>
    <row r="92" spans="1:20" ht="192" x14ac:dyDescent="0.2">
      <c r="A92" s="31">
        <v>3860</v>
      </c>
      <c r="B92" s="32" t="s">
        <v>3857</v>
      </c>
      <c r="C92" s="32" t="s">
        <v>7969</v>
      </c>
      <c r="D92" s="33">
        <v>6000</v>
      </c>
      <c r="E92" s="34">
        <v>1060</v>
      </c>
      <c r="F92" s="35" t="s">
        <v>8220</v>
      </c>
      <c r="G92" s="31" t="s">
        <v>8223</v>
      </c>
      <c r="H92" s="31" t="s">
        <v>8245</v>
      </c>
      <c r="I92" s="31">
        <v>1407858710</v>
      </c>
      <c r="J92" s="31">
        <v>1405266710</v>
      </c>
      <c r="K92" s="31" t="b">
        <v>0</v>
      </c>
      <c r="L92" s="31">
        <v>13</v>
      </c>
      <c r="M92" s="31" t="b">
        <v>0</v>
      </c>
      <c r="N92" s="31" t="s">
        <v>8269</v>
      </c>
      <c r="O92" s="36">
        <v>18</v>
      </c>
      <c r="P92" s="10">
        <v>81.540000000000006</v>
      </c>
      <c r="Q92" s="37" t="s">
        <v>8315</v>
      </c>
      <c r="R92" s="31" t="s">
        <v>8316</v>
      </c>
      <c r="S92" s="16">
        <v>41833</v>
      </c>
      <c r="T92" s="16">
        <v>41863</v>
      </c>
    </row>
    <row r="93" spans="1:20" ht="48" x14ac:dyDescent="0.2">
      <c r="A93" s="31">
        <v>3861</v>
      </c>
      <c r="B93" s="32" t="s">
        <v>3858</v>
      </c>
      <c r="C93" s="32" t="s">
        <v>7970</v>
      </c>
      <c r="D93" s="33">
        <v>2000</v>
      </c>
      <c r="E93" s="34">
        <v>100</v>
      </c>
      <c r="F93" s="35" t="s">
        <v>8220</v>
      </c>
      <c r="G93" s="31" t="s">
        <v>8223</v>
      </c>
      <c r="H93" s="31" t="s">
        <v>8245</v>
      </c>
      <c r="I93" s="31">
        <v>1415828820</v>
      </c>
      <c r="J93" s="31">
        <v>1412258977</v>
      </c>
      <c r="K93" s="31" t="b">
        <v>0</v>
      </c>
      <c r="L93" s="31">
        <v>1</v>
      </c>
      <c r="M93" s="31" t="b">
        <v>0</v>
      </c>
      <c r="N93" s="31" t="s">
        <v>8269</v>
      </c>
      <c r="O93" s="36">
        <v>5</v>
      </c>
      <c r="P93" s="10">
        <v>100</v>
      </c>
      <c r="Q93" s="37" t="s">
        <v>8315</v>
      </c>
      <c r="R93" s="31" t="s">
        <v>8316</v>
      </c>
      <c r="S93" s="16">
        <v>41914</v>
      </c>
      <c r="T93" s="16">
        <v>41955</v>
      </c>
    </row>
    <row r="94" spans="1:20" ht="128" x14ac:dyDescent="0.2">
      <c r="A94" s="31">
        <v>3862</v>
      </c>
      <c r="B94" s="32" t="s">
        <v>3859</v>
      </c>
      <c r="C94" s="32" t="s">
        <v>7971</v>
      </c>
      <c r="D94" s="33">
        <v>7500</v>
      </c>
      <c r="E94" s="34">
        <v>1</v>
      </c>
      <c r="F94" s="35" t="s">
        <v>8220</v>
      </c>
      <c r="G94" s="31" t="s">
        <v>8223</v>
      </c>
      <c r="H94" s="31" t="s">
        <v>8245</v>
      </c>
      <c r="I94" s="31">
        <v>1473699540</v>
      </c>
      <c r="J94" s="31">
        <v>1472451356</v>
      </c>
      <c r="K94" s="31" t="b">
        <v>0</v>
      </c>
      <c r="L94" s="31">
        <v>1</v>
      </c>
      <c r="M94" s="31" t="b">
        <v>0</v>
      </c>
      <c r="N94" s="31" t="s">
        <v>8269</v>
      </c>
      <c r="O94" s="36">
        <v>0</v>
      </c>
      <c r="P94" s="10">
        <v>1</v>
      </c>
      <c r="Q94" s="37" t="s">
        <v>8315</v>
      </c>
      <c r="R94" s="31" t="s">
        <v>8316</v>
      </c>
      <c r="S94" s="16">
        <v>42611</v>
      </c>
      <c r="T94" s="16">
        <v>42625</v>
      </c>
    </row>
    <row r="95" spans="1:20" ht="208" x14ac:dyDescent="0.2">
      <c r="A95" s="31">
        <v>3863</v>
      </c>
      <c r="B95" s="32" t="s">
        <v>3860</v>
      </c>
      <c r="C95" s="32" t="s">
        <v>7972</v>
      </c>
      <c r="D95" s="33">
        <v>6000</v>
      </c>
      <c r="E95" s="34">
        <v>0</v>
      </c>
      <c r="F95" s="35" t="s">
        <v>8220</v>
      </c>
      <c r="G95" s="31" t="s">
        <v>8223</v>
      </c>
      <c r="H95" s="31" t="s">
        <v>8245</v>
      </c>
      <c r="I95" s="31">
        <v>1446739905</v>
      </c>
      <c r="J95" s="31">
        <v>1441552305</v>
      </c>
      <c r="K95" s="31" t="b">
        <v>0</v>
      </c>
      <c r="L95" s="31">
        <v>0</v>
      </c>
      <c r="M95" s="31" t="b">
        <v>0</v>
      </c>
      <c r="N95" s="31" t="s">
        <v>8269</v>
      </c>
      <c r="O95" s="36">
        <v>0</v>
      </c>
      <c r="P95" s="10">
        <v>0</v>
      </c>
      <c r="Q95" s="37" t="s">
        <v>8315</v>
      </c>
      <c r="R95" s="31" t="s">
        <v>8316</v>
      </c>
      <c r="S95" s="16">
        <v>42253</v>
      </c>
      <c r="T95" s="16">
        <v>42313</v>
      </c>
    </row>
    <row r="96" spans="1:20" ht="208" x14ac:dyDescent="0.2">
      <c r="A96" s="31">
        <v>3864</v>
      </c>
      <c r="B96" s="32" t="s">
        <v>3861</v>
      </c>
      <c r="C96" s="32" t="s">
        <v>7973</v>
      </c>
      <c r="D96" s="33">
        <v>5000</v>
      </c>
      <c r="E96" s="34">
        <v>60</v>
      </c>
      <c r="F96" s="35" t="s">
        <v>8220</v>
      </c>
      <c r="G96" s="31" t="s">
        <v>8223</v>
      </c>
      <c r="H96" s="31" t="s">
        <v>8245</v>
      </c>
      <c r="I96" s="31">
        <v>1447799054</v>
      </c>
      <c r="J96" s="31">
        <v>1445203454</v>
      </c>
      <c r="K96" s="31" t="b">
        <v>0</v>
      </c>
      <c r="L96" s="31">
        <v>3</v>
      </c>
      <c r="M96" s="31" t="b">
        <v>0</v>
      </c>
      <c r="N96" s="31" t="s">
        <v>8269</v>
      </c>
      <c r="O96" s="36">
        <v>1</v>
      </c>
      <c r="P96" s="10">
        <v>20</v>
      </c>
      <c r="Q96" s="37" t="s">
        <v>8315</v>
      </c>
      <c r="R96" s="31" t="s">
        <v>8316</v>
      </c>
      <c r="S96" s="16">
        <v>42295</v>
      </c>
      <c r="T96" s="16">
        <v>42325</v>
      </c>
    </row>
    <row r="97" spans="1:20" ht="112" x14ac:dyDescent="0.2">
      <c r="A97" s="31">
        <v>3866</v>
      </c>
      <c r="B97" s="32" t="s">
        <v>3863</v>
      </c>
      <c r="C97" s="32" t="s">
        <v>7975</v>
      </c>
      <c r="D97" s="33">
        <v>2000</v>
      </c>
      <c r="E97" s="34">
        <v>11</v>
      </c>
      <c r="F97" s="35" t="s">
        <v>8220</v>
      </c>
      <c r="G97" s="31" t="s">
        <v>8223</v>
      </c>
      <c r="H97" s="31" t="s">
        <v>8245</v>
      </c>
      <c r="I97" s="31">
        <v>1458703740</v>
      </c>
      <c r="J97" s="31">
        <v>1454453021</v>
      </c>
      <c r="K97" s="31" t="b">
        <v>0</v>
      </c>
      <c r="L97" s="31">
        <v>2</v>
      </c>
      <c r="M97" s="31" t="b">
        <v>0</v>
      </c>
      <c r="N97" s="31" t="s">
        <v>8269</v>
      </c>
      <c r="O97" s="36">
        <v>1</v>
      </c>
      <c r="P97" s="10">
        <v>5.5</v>
      </c>
      <c r="Q97" s="37" t="s">
        <v>8315</v>
      </c>
      <c r="R97" s="31" t="s">
        <v>8316</v>
      </c>
      <c r="S97" s="16">
        <v>42402</v>
      </c>
      <c r="T97" s="16">
        <v>42452</v>
      </c>
    </row>
    <row r="98" spans="1:20" ht="192" x14ac:dyDescent="0.2">
      <c r="A98" s="31">
        <v>3867</v>
      </c>
      <c r="B98" s="32" t="s">
        <v>3864</v>
      </c>
      <c r="C98" s="32" t="s">
        <v>7976</v>
      </c>
      <c r="D98" s="33">
        <v>2000</v>
      </c>
      <c r="E98" s="34">
        <v>251</v>
      </c>
      <c r="F98" s="35" t="s">
        <v>8220</v>
      </c>
      <c r="G98" s="31" t="s">
        <v>8223</v>
      </c>
      <c r="H98" s="31" t="s">
        <v>8245</v>
      </c>
      <c r="I98" s="31">
        <v>1466278339</v>
      </c>
      <c r="J98" s="31">
        <v>1463686339</v>
      </c>
      <c r="K98" s="31" t="b">
        <v>0</v>
      </c>
      <c r="L98" s="31">
        <v>5</v>
      </c>
      <c r="M98" s="31" t="b">
        <v>0</v>
      </c>
      <c r="N98" s="31" t="s">
        <v>8269</v>
      </c>
      <c r="O98" s="36">
        <v>13</v>
      </c>
      <c r="P98" s="10">
        <v>50.2</v>
      </c>
      <c r="Q98" s="37" t="s">
        <v>8315</v>
      </c>
      <c r="R98" s="31" t="s">
        <v>8316</v>
      </c>
      <c r="S98" s="16">
        <v>42509</v>
      </c>
      <c r="T98" s="16">
        <v>42539</v>
      </c>
    </row>
    <row r="99" spans="1:20" ht="160" x14ac:dyDescent="0.2">
      <c r="A99" s="31">
        <v>3889</v>
      </c>
      <c r="B99" s="32" t="s">
        <v>3886</v>
      </c>
      <c r="C99" s="32" t="s">
        <v>7997</v>
      </c>
      <c r="D99" s="33">
        <v>8000</v>
      </c>
      <c r="E99" s="34">
        <v>118</v>
      </c>
      <c r="F99" s="35" t="s">
        <v>8220</v>
      </c>
      <c r="G99" s="31" t="s">
        <v>8223</v>
      </c>
      <c r="H99" s="31" t="s">
        <v>8245</v>
      </c>
      <c r="I99" s="31">
        <v>1420413960</v>
      </c>
      <c r="J99" s="31">
        <v>1417651630</v>
      </c>
      <c r="K99" s="31" t="b">
        <v>0</v>
      </c>
      <c r="L99" s="31">
        <v>9</v>
      </c>
      <c r="M99" s="31" t="b">
        <v>0</v>
      </c>
      <c r="N99" s="31" t="s">
        <v>8269</v>
      </c>
      <c r="O99" s="36">
        <v>1</v>
      </c>
      <c r="P99" s="10">
        <v>13.11</v>
      </c>
      <c r="Q99" s="37" t="s">
        <v>8315</v>
      </c>
      <c r="R99" s="31" t="s">
        <v>8316</v>
      </c>
      <c r="S99" s="16">
        <v>41977</v>
      </c>
      <c r="T99" s="16">
        <v>42008</v>
      </c>
    </row>
    <row r="100" spans="1:20" ht="208" x14ac:dyDescent="0.2">
      <c r="A100" s="31">
        <v>3890</v>
      </c>
      <c r="B100" s="32" t="s">
        <v>3887</v>
      </c>
      <c r="C100" s="32" t="s">
        <v>7998</v>
      </c>
      <c r="D100" s="33">
        <v>15000</v>
      </c>
      <c r="E100" s="34">
        <v>2524</v>
      </c>
      <c r="F100" s="35" t="s">
        <v>8220</v>
      </c>
      <c r="G100" s="31" t="s">
        <v>8223</v>
      </c>
      <c r="H100" s="31" t="s">
        <v>8245</v>
      </c>
      <c r="I100" s="31">
        <v>1439662344</v>
      </c>
      <c r="J100" s="31">
        <v>1434478344</v>
      </c>
      <c r="K100" s="31" t="b">
        <v>0</v>
      </c>
      <c r="L100" s="31">
        <v>8</v>
      </c>
      <c r="M100" s="31" t="b">
        <v>0</v>
      </c>
      <c r="N100" s="31" t="s">
        <v>8269</v>
      </c>
      <c r="O100" s="36">
        <v>17</v>
      </c>
      <c r="P100" s="10">
        <v>315.5</v>
      </c>
      <c r="Q100" s="37" t="s">
        <v>8315</v>
      </c>
      <c r="R100" s="31" t="s">
        <v>8316</v>
      </c>
      <c r="S100" s="16">
        <v>42171</v>
      </c>
      <c r="T100" s="16">
        <v>42231</v>
      </c>
    </row>
    <row r="101" spans="1:20" ht="112" x14ac:dyDescent="0.2">
      <c r="A101" s="31">
        <v>3891</v>
      </c>
      <c r="B101" s="32" t="s">
        <v>3888</v>
      </c>
      <c r="C101" s="32" t="s">
        <v>7999</v>
      </c>
      <c r="D101" s="33">
        <v>800</v>
      </c>
      <c r="E101" s="34">
        <v>260</v>
      </c>
      <c r="F101" s="35" t="s">
        <v>8220</v>
      </c>
      <c r="G101" s="31" t="s">
        <v>8223</v>
      </c>
      <c r="H101" s="31" t="s">
        <v>8245</v>
      </c>
      <c r="I101" s="31">
        <v>1427086740</v>
      </c>
      <c r="J101" s="31">
        <v>1424488244</v>
      </c>
      <c r="K101" s="31" t="b">
        <v>0</v>
      </c>
      <c r="L101" s="31">
        <v>7</v>
      </c>
      <c r="M101" s="31" t="b">
        <v>0</v>
      </c>
      <c r="N101" s="31" t="s">
        <v>8269</v>
      </c>
      <c r="O101" s="36">
        <v>33</v>
      </c>
      <c r="P101" s="10">
        <v>37.14</v>
      </c>
      <c r="Q101" s="37" t="s">
        <v>8315</v>
      </c>
      <c r="R101" s="31" t="s">
        <v>8316</v>
      </c>
      <c r="S101" s="16">
        <v>42056</v>
      </c>
      <c r="T101" s="16">
        <v>42086</v>
      </c>
    </row>
    <row r="102" spans="1:20" ht="224" x14ac:dyDescent="0.2">
      <c r="A102" s="31">
        <v>3892</v>
      </c>
      <c r="B102" s="32" t="s">
        <v>3889</v>
      </c>
      <c r="C102" s="32" t="s">
        <v>8000</v>
      </c>
      <c r="D102" s="33">
        <v>1000</v>
      </c>
      <c r="E102" s="34">
        <v>0</v>
      </c>
      <c r="F102" s="35" t="s">
        <v>8220</v>
      </c>
      <c r="G102" s="31" t="s">
        <v>8223</v>
      </c>
      <c r="H102" s="31" t="s">
        <v>8245</v>
      </c>
      <c r="I102" s="31">
        <v>1408863600</v>
      </c>
      <c r="J102" s="31">
        <v>1408203557</v>
      </c>
      <c r="K102" s="31" t="b">
        <v>0</v>
      </c>
      <c r="L102" s="31">
        <v>0</v>
      </c>
      <c r="M102" s="31" t="b">
        <v>0</v>
      </c>
      <c r="N102" s="31" t="s">
        <v>8269</v>
      </c>
      <c r="O102" s="36">
        <v>0</v>
      </c>
      <c r="P102" s="10">
        <v>0</v>
      </c>
      <c r="Q102" s="37" t="s">
        <v>8315</v>
      </c>
      <c r="R102" s="31" t="s">
        <v>8316</v>
      </c>
      <c r="S102" s="16">
        <v>41867</v>
      </c>
      <c r="T102" s="16">
        <v>41875</v>
      </c>
    </row>
    <row r="103" spans="1:20" ht="224" x14ac:dyDescent="0.2">
      <c r="A103" s="31">
        <v>3893</v>
      </c>
      <c r="B103" s="32" t="s">
        <v>3890</v>
      </c>
      <c r="C103" s="32" t="s">
        <v>8001</v>
      </c>
      <c r="D103" s="33">
        <v>50000</v>
      </c>
      <c r="E103" s="34">
        <v>10775</v>
      </c>
      <c r="F103" s="35" t="s">
        <v>8220</v>
      </c>
      <c r="G103" s="31" t="s">
        <v>8223</v>
      </c>
      <c r="H103" s="31" t="s">
        <v>8245</v>
      </c>
      <c r="I103" s="31">
        <v>1404194400</v>
      </c>
      <c r="J103" s="31">
        <v>1400600840</v>
      </c>
      <c r="K103" s="31" t="b">
        <v>0</v>
      </c>
      <c r="L103" s="31">
        <v>84</v>
      </c>
      <c r="M103" s="31" t="b">
        <v>0</v>
      </c>
      <c r="N103" s="31" t="s">
        <v>8269</v>
      </c>
      <c r="O103" s="36">
        <v>22</v>
      </c>
      <c r="P103" s="10">
        <v>128.27000000000001</v>
      </c>
      <c r="Q103" s="37" t="s">
        <v>8315</v>
      </c>
      <c r="R103" s="31" t="s">
        <v>8316</v>
      </c>
      <c r="S103" s="16">
        <v>41779</v>
      </c>
      <c r="T103" s="16">
        <v>41821</v>
      </c>
    </row>
    <row r="104" spans="1:20" ht="208" x14ac:dyDescent="0.2">
      <c r="A104" s="31">
        <v>3894</v>
      </c>
      <c r="B104" s="32" t="s">
        <v>3891</v>
      </c>
      <c r="C104" s="32" t="s">
        <v>8002</v>
      </c>
      <c r="D104" s="33">
        <v>15000</v>
      </c>
      <c r="E104" s="34">
        <v>520</v>
      </c>
      <c r="F104" s="35" t="s">
        <v>8220</v>
      </c>
      <c r="G104" s="31" t="s">
        <v>8223</v>
      </c>
      <c r="H104" s="31" t="s">
        <v>8245</v>
      </c>
      <c r="I104" s="31">
        <v>1481000340</v>
      </c>
      <c r="J104" s="31">
        <v>1478386812</v>
      </c>
      <c r="K104" s="31" t="b">
        <v>0</v>
      </c>
      <c r="L104" s="31">
        <v>11</v>
      </c>
      <c r="M104" s="31" t="b">
        <v>0</v>
      </c>
      <c r="N104" s="31" t="s">
        <v>8269</v>
      </c>
      <c r="O104" s="36">
        <v>3</v>
      </c>
      <c r="P104" s="10">
        <v>47.27</v>
      </c>
      <c r="Q104" s="37" t="s">
        <v>8315</v>
      </c>
      <c r="R104" s="31" t="s">
        <v>8316</v>
      </c>
      <c r="S104" s="16">
        <v>42679</v>
      </c>
      <c r="T104" s="16">
        <v>42710</v>
      </c>
    </row>
    <row r="105" spans="1:20" ht="224" x14ac:dyDescent="0.2">
      <c r="A105" s="31">
        <v>3895</v>
      </c>
      <c r="B105" s="32" t="s">
        <v>3892</v>
      </c>
      <c r="C105" s="32" t="s">
        <v>8003</v>
      </c>
      <c r="D105" s="33">
        <v>1000</v>
      </c>
      <c r="E105" s="34">
        <v>50</v>
      </c>
      <c r="F105" s="35" t="s">
        <v>8220</v>
      </c>
      <c r="G105" s="31" t="s">
        <v>8223</v>
      </c>
      <c r="H105" s="31" t="s">
        <v>8245</v>
      </c>
      <c r="I105" s="31">
        <v>1425103218</v>
      </c>
      <c r="J105" s="31">
        <v>1422424818</v>
      </c>
      <c r="K105" s="31" t="b">
        <v>0</v>
      </c>
      <c r="L105" s="31">
        <v>1</v>
      </c>
      <c r="M105" s="31" t="b">
        <v>0</v>
      </c>
      <c r="N105" s="31" t="s">
        <v>8269</v>
      </c>
      <c r="O105" s="36">
        <v>5</v>
      </c>
      <c r="P105" s="10">
        <v>50</v>
      </c>
      <c r="Q105" s="37" t="s">
        <v>8315</v>
      </c>
      <c r="R105" s="31" t="s">
        <v>8316</v>
      </c>
      <c r="S105" s="16">
        <v>42032</v>
      </c>
      <c r="T105" s="16">
        <v>42063</v>
      </c>
    </row>
    <row r="106" spans="1:20" ht="208" x14ac:dyDescent="0.2">
      <c r="A106" s="31">
        <v>3896</v>
      </c>
      <c r="B106" s="32" t="s">
        <v>3893</v>
      </c>
      <c r="C106" s="32" t="s">
        <v>8004</v>
      </c>
      <c r="D106" s="33">
        <v>1600</v>
      </c>
      <c r="E106" s="34">
        <v>170</v>
      </c>
      <c r="F106" s="35" t="s">
        <v>8220</v>
      </c>
      <c r="G106" s="31" t="s">
        <v>8223</v>
      </c>
      <c r="H106" s="31" t="s">
        <v>8245</v>
      </c>
      <c r="I106" s="31">
        <v>1402979778</v>
      </c>
      <c r="J106" s="31">
        <v>1401770178</v>
      </c>
      <c r="K106" s="31" t="b">
        <v>0</v>
      </c>
      <c r="L106" s="31">
        <v>4</v>
      </c>
      <c r="M106" s="31" t="b">
        <v>0</v>
      </c>
      <c r="N106" s="31" t="s">
        <v>8269</v>
      </c>
      <c r="O106" s="36">
        <v>11</v>
      </c>
      <c r="P106" s="10">
        <v>42.5</v>
      </c>
      <c r="Q106" s="37" t="s">
        <v>8315</v>
      </c>
      <c r="R106" s="31" t="s">
        <v>8316</v>
      </c>
      <c r="S106" s="16">
        <v>41793</v>
      </c>
      <c r="T106" s="16">
        <v>41807</v>
      </c>
    </row>
    <row r="107" spans="1:20" ht="160" x14ac:dyDescent="0.2">
      <c r="A107" s="31">
        <v>3899</v>
      </c>
      <c r="B107" s="32" t="s">
        <v>3896</v>
      </c>
      <c r="C107" s="32" t="s">
        <v>8007</v>
      </c>
      <c r="D107" s="33">
        <v>10000</v>
      </c>
      <c r="E107" s="34">
        <v>125</v>
      </c>
      <c r="F107" s="35" t="s">
        <v>8220</v>
      </c>
      <c r="G107" s="31" t="s">
        <v>8223</v>
      </c>
      <c r="H107" s="31" t="s">
        <v>8245</v>
      </c>
      <c r="I107" s="31">
        <v>1407868561</v>
      </c>
      <c r="J107" s="31">
        <v>1406140561</v>
      </c>
      <c r="K107" s="31" t="b">
        <v>0</v>
      </c>
      <c r="L107" s="31">
        <v>2</v>
      </c>
      <c r="M107" s="31" t="b">
        <v>0</v>
      </c>
      <c r="N107" s="31" t="s">
        <v>8269</v>
      </c>
      <c r="O107" s="36">
        <v>1</v>
      </c>
      <c r="P107" s="10">
        <v>62.5</v>
      </c>
      <c r="Q107" s="37" t="s">
        <v>8315</v>
      </c>
      <c r="R107" s="31" t="s">
        <v>8316</v>
      </c>
      <c r="S107" s="16">
        <v>41843</v>
      </c>
      <c r="T107" s="16">
        <v>41863</v>
      </c>
    </row>
    <row r="108" spans="1:20" ht="144" x14ac:dyDescent="0.2">
      <c r="A108" s="31">
        <v>3900</v>
      </c>
      <c r="B108" s="32" t="s">
        <v>3897</v>
      </c>
      <c r="C108" s="32" t="s">
        <v>8008</v>
      </c>
      <c r="D108" s="33">
        <v>2500</v>
      </c>
      <c r="E108" s="34">
        <v>135</v>
      </c>
      <c r="F108" s="35" t="s">
        <v>8220</v>
      </c>
      <c r="G108" s="31" t="s">
        <v>8223</v>
      </c>
      <c r="H108" s="31" t="s">
        <v>8245</v>
      </c>
      <c r="I108" s="31">
        <v>1433988791</v>
      </c>
      <c r="J108" s="31">
        <v>1431396791</v>
      </c>
      <c r="K108" s="31" t="b">
        <v>0</v>
      </c>
      <c r="L108" s="31">
        <v>5</v>
      </c>
      <c r="M108" s="31" t="b">
        <v>0</v>
      </c>
      <c r="N108" s="31" t="s">
        <v>8269</v>
      </c>
      <c r="O108" s="36">
        <v>5</v>
      </c>
      <c r="P108" s="10">
        <v>27</v>
      </c>
      <c r="Q108" s="37" t="s">
        <v>8315</v>
      </c>
      <c r="R108" s="31" t="s">
        <v>8316</v>
      </c>
      <c r="S108" s="16">
        <v>42136</v>
      </c>
      <c r="T108" s="16">
        <v>42166</v>
      </c>
    </row>
    <row r="109" spans="1:20" ht="208" x14ac:dyDescent="0.2">
      <c r="A109" s="31">
        <v>3901</v>
      </c>
      <c r="B109" s="32" t="s">
        <v>3898</v>
      </c>
      <c r="C109" s="32" t="s">
        <v>8009</v>
      </c>
      <c r="D109" s="33">
        <v>3000</v>
      </c>
      <c r="E109" s="34">
        <v>25</v>
      </c>
      <c r="F109" s="35" t="s">
        <v>8220</v>
      </c>
      <c r="G109" s="31" t="s">
        <v>8223</v>
      </c>
      <c r="H109" s="31" t="s">
        <v>8245</v>
      </c>
      <c r="I109" s="31">
        <v>1450554599</v>
      </c>
      <c r="J109" s="31">
        <v>1447098599</v>
      </c>
      <c r="K109" s="31" t="b">
        <v>0</v>
      </c>
      <c r="L109" s="31">
        <v>1</v>
      </c>
      <c r="M109" s="31" t="b">
        <v>0</v>
      </c>
      <c r="N109" s="31" t="s">
        <v>8269</v>
      </c>
      <c r="O109" s="36">
        <v>1</v>
      </c>
      <c r="P109" s="10">
        <v>25</v>
      </c>
      <c r="Q109" s="37" t="s">
        <v>8315</v>
      </c>
      <c r="R109" s="31" t="s">
        <v>8316</v>
      </c>
      <c r="S109" s="16">
        <v>42317</v>
      </c>
      <c r="T109" s="16">
        <v>42357</v>
      </c>
    </row>
    <row r="110" spans="1:20" ht="240" x14ac:dyDescent="0.2">
      <c r="A110" s="31">
        <v>3903</v>
      </c>
      <c r="B110" s="32" t="s">
        <v>3900</v>
      </c>
      <c r="C110" s="32" t="s">
        <v>8011</v>
      </c>
      <c r="D110" s="33">
        <v>1500</v>
      </c>
      <c r="E110" s="34">
        <v>0</v>
      </c>
      <c r="F110" s="35" t="s">
        <v>8220</v>
      </c>
      <c r="G110" s="31" t="s">
        <v>8223</v>
      </c>
      <c r="H110" s="31" t="s">
        <v>8245</v>
      </c>
      <c r="I110" s="31">
        <v>1439581080</v>
      </c>
      <c r="J110" s="31">
        <v>1435709765</v>
      </c>
      <c r="K110" s="31" t="b">
        <v>0</v>
      </c>
      <c r="L110" s="31">
        <v>0</v>
      </c>
      <c r="M110" s="31" t="b">
        <v>0</v>
      </c>
      <c r="N110" s="31" t="s">
        <v>8269</v>
      </c>
      <c r="O110" s="36">
        <v>0</v>
      </c>
      <c r="P110" s="10">
        <v>0</v>
      </c>
      <c r="Q110" s="37" t="s">
        <v>8315</v>
      </c>
      <c r="R110" s="31" t="s">
        <v>8316</v>
      </c>
      <c r="S110" s="16">
        <v>42186</v>
      </c>
      <c r="T110" s="16">
        <v>42230</v>
      </c>
    </row>
    <row r="111" spans="1:20" ht="80" x14ac:dyDescent="0.2">
      <c r="A111" s="31">
        <v>3904</v>
      </c>
      <c r="B111" s="32" t="s">
        <v>3901</v>
      </c>
      <c r="C111" s="32" t="s">
        <v>8012</v>
      </c>
      <c r="D111" s="33">
        <v>10000</v>
      </c>
      <c r="E111" s="34">
        <v>3</v>
      </c>
      <c r="F111" s="35" t="s">
        <v>8220</v>
      </c>
      <c r="G111" s="31" t="s">
        <v>8223</v>
      </c>
      <c r="H111" s="31" t="s">
        <v>8245</v>
      </c>
      <c r="I111" s="31">
        <v>1429074240</v>
      </c>
      <c r="J111" s="31">
        <v>1427866200</v>
      </c>
      <c r="K111" s="31" t="b">
        <v>0</v>
      </c>
      <c r="L111" s="31">
        <v>2</v>
      </c>
      <c r="M111" s="31" t="b">
        <v>0</v>
      </c>
      <c r="N111" s="31" t="s">
        <v>8269</v>
      </c>
      <c r="O111" s="36">
        <v>0</v>
      </c>
      <c r="P111" s="10">
        <v>1.5</v>
      </c>
      <c r="Q111" s="37" t="s">
        <v>8315</v>
      </c>
      <c r="R111" s="31" t="s">
        <v>8316</v>
      </c>
      <c r="S111" s="16">
        <v>42095</v>
      </c>
      <c r="T111" s="16">
        <v>42109</v>
      </c>
    </row>
    <row r="112" spans="1:20" ht="160" x14ac:dyDescent="0.2">
      <c r="A112" s="31">
        <v>3907</v>
      </c>
      <c r="B112" s="32" t="s">
        <v>3904</v>
      </c>
      <c r="C112" s="32" t="s">
        <v>8015</v>
      </c>
      <c r="D112" s="33">
        <v>1000</v>
      </c>
      <c r="E112" s="34">
        <v>153</v>
      </c>
      <c r="F112" s="35" t="s">
        <v>8220</v>
      </c>
      <c r="G112" s="31" t="s">
        <v>8223</v>
      </c>
      <c r="H112" s="31" t="s">
        <v>8245</v>
      </c>
      <c r="I112" s="31">
        <v>1414354080</v>
      </c>
      <c r="J112" s="31">
        <v>1411587606</v>
      </c>
      <c r="K112" s="31" t="b">
        <v>0</v>
      </c>
      <c r="L112" s="31">
        <v>4</v>
      </c>
      <c r="M112" s="31" t="b">
        <v>0</v>
      </c>
      <c r="N112" s="31" t="s">
        <v>8269</v>
      </c>
      <c r="O112" s="36">
        <v>15</v>
      </c>
      <c r="P112" s="10">
        <v>38.25</v>
      </c>
      <c r="Q112" s="37" t="s">
        <v>8315</v>
      </c>
      <c r="R112" s="31" t="s">
        <v>8316</v>
      </c>
      <c r="S112" s="16">
        <v>41906</v>
      </c>
      <c r="T112" s="16">
        <v>41938</v>
      </c>
    </row>
    <row r="113" spans="1:20" ht="192" x14ac:dyDescent="0.2">
      <c r="A113" s="31">
        <v>3908</v>
      </c>
      <c r="B113" s="32" t="s">
        <v>3905</v>
      </c>
      <c r="C113" s="32" t="s">
        <v>8016</v>
      </c>
      <c r="D113" s="33">
        <v>750</v>
      </c>
      <c r="E113" s="34">
        <v>65</v>
      </c>
      <c r="F113" s="35" t="s">
        <v>8220</v>
      </c>
      <c r="G113" s="31" t="s">
        <v>8223</v>
      </c>
      <c r="H113" s="31" t="s">
        <v>8245</v>
      </c>
      <c r="I113" s="31">
        <v>1406603696</v>
      </c>
      <c r="J113" s="31">
        <v>1405307696</v>
      </c>
      <c r="K113" s="31" t="b">
        <v>0</v>
      </c>
      <c r="L113" s="31">
        <v>4</v>
      </c>
      <c r="M113" s="31" t="b">
        <v>0</v>
      </c>
      <c r="N113" s="31" t="s">
        <v>8269</v>
      </c>
      <c r="O113" s="36">
        <v>9</v>
      </c>
      <c r="P113" s="10">
        <v>16.25</v>
      </c>
      <c r="Q113" s="37" t="s">
        <v>8315</v>
      </c>
      <c r="R113" s="31" t="s">
        <v>8316</v>
      </c>
      <c r="S113" s="16">
        <v>41834</v>
      </c>
      <c r="T113" s="16">
        <v>41849</v>
      </c>
    </row>
    <row r="114" spans="1:20" ht="192" x14ac:dyDescent="0.2">
      <c r="A114" s="31">
        <v>3909</v>
      </c>
      <c r="B114" s="32" t="s">
        <v>3906</v>
      </c>
      <c r="C114" s="32" t="s">
        <v>8017</v>
      </c>
      <c r="D114" s="33">
        <v>60000</v>
      </c>
      <c r="E114" s="34">
        <v>135</v>
      </c>
      <c r="F114" s="35" t="s">
        <v>8220</v>
      </c>
      <c r="G114" s="31" t="s">
        <v>8223</v>
      </c>
      <c r="H114" s="31" t="s">
        <v>8245</v>
      </c>
      <c r="I114" s="31">
        <v>1410424642</v>
      </c>
      <c r="J114" s="31">
        <v>1407832642</v>
      </c>
      <c r="K114" s="31" t="b">
        <v>0</v>
      </c>
      <c r="L114" s="31">
        <v>4</v>
      </c>
      <c r="M114" s="31" t="b">
        <v>0</v>
      </c>
      <c r="N114" s="31" t="s">
        <v>8269</v>
      </c>
      <c r="O114" s="36">
        <v>0</v>
      </c>
      <c r="P114" s="10">
        <v>33.75</v>
      </c>
      <c r="Q114" s="37" t="s">
        <v>8315</v>
      </c>
      <c r="R114" s="31" t="s">
        <v>8316</v>
      </c>
      <c r="S114" s="16">
        <v>41863</v>
      </c>
      <c r="T114" s="16">
        <v>41893</v>
      </c>
    </row>
    <row r="115" spans="1:20" ht="192" x14ac:dyDescent="0.2">
      <c r="A115" s="31">
        <v>3910</v>
      </c>
      <c r="B115" s="32" t="s">
        <v>3907</v>
      </c>
      <c r="C115" s="32" t="s">
        <v>8018</v>
      </c>
      <c r="D115" s="33">
        <v>6000</v>
      </c>
      <c r="E115" s="34">
        <v>185</v>
      </c>
      <c r="F115" s="35" t="s">
        <v>8220</v>
      </c>
      <c r="G115" s="31" t="s">
        <v>8223</v>
      </c>
      <c r="H115" s="31" t="s">
        <v>8245</v>
      </c>
      <c r="I115" s="31">
        <v>1441649397</v>
      </c>
      <c r="J115" s="31">
        <v>1439057397</v>
      </c>
      <c r="K115" s="31" t="b">
        <v>0</v>
      </c>
      <c r="L115" s="31">
        <v>3</v>
      </c>
      <c r="M115" s="31" t="b">
        <v>0</v>
      </c>
      <c r="N115" s="31" t="s">
        <v>8269</v>
      </c>
      <c r="O115" s="36">
        <v>3</v>
      </c>
      <c r="P115" s="10">
        <v>61.67</v>
      </c>
      <c r="Q115" s="37" t="s">
        <v>8315</v>
      </c>
      <c r="R115" s="31" t="s">
        <v>8316</v>
      </c>
      <c r="S115" s="16">
        <v>42224</v>
      </c>
      <c r="T115" s="16">
        <v>42254</v>
      </c>
    </row>
    <row r="116" spans="1:20" ht="176" x14ac:dyDescent="0.2">
      <c r="A116" s="31">
        <v>3911</v>
      </c>
      <c r="B116" s="32" t="s">
        <v>3908</v>
      </c>
      <c r="C116" s="32" t="s">
        <v>8019</v>
      </c>
      <c r="D116" s="33">
        <v>8000</v>
      </c>
      <c r="E116" s="34">
        <v>2993</v>
      </c>
      <c r="F116" s="35" t="s">
        <v>8220</v>
      </c>
      <c r="G116" s="31" t="s">
        <v>8223</v>
      </c>
      <c r="H116" s="31" t="s">
        <v>8245</v>
      </c>
      <c r="I116" s="31">
        <v>1417033777</v>
      </c>
      <c r="J116" s="31">
        <v>1414438177</v>
      </c>
      <c r="K116" s="31" t="b">
        <v>0</v>
      </c>
      <c r="L116" s="31">
        <v>36</v>
      </c>
      <c r="M116" s="31" t="b">
        <v>0</v>
      </c>
      <c r="N116" s="31" t="s">
        <v>8269</v>
      </c>
      <c r="O116" s="36">
        <v>37</v>
      </c>
      <c r="P116" s="10">
        <v>83.14</v>
      </c>
      <c r="Q116" s="37" t="s">
        <v>8315</v>
      </c>
      <c r="R116" s="31" t="s">
        <v>8316</v>
      </c>
      <c r="S116" s="16">
        <v>41939</v>
      </c>
      <c r="T116" s="16">
        <v>41969</v>
      </c>
    </row>
    <row r="117" spans="1:20" ht="192" x14ac:dyDescent="0.2">
      <c r="A117" s="31">
        <v>3912</v>
      </c>
      <c r="B117" s="32" t="s">
        <v>3909</v>
      </c>
      <c r="C117" s="32" t="s">
        <v>8020</v>
      </c>
      <c r="D117" s="33">
        <v>15000</v>
      </c>
      <c r="E117" s="34">
        <v>1</v>
      </c>
      <c r="F117" s="35" t="s">
        <v>8220</v>
      </c>
      <c r="G117" s="31" t="s">
        <v>8223</v>
      </c>
      <c r="H117" s="31" t="s">
        <v>8245</v>
      </c>
      <c r="I117" s="31">
        <v>1429936500</v>
      </c>
      <c r="J117" s="31">
        <v>1424759330</v>
      </c>
      <c r="K117" s="31" t="b">
        <v>0</v>
      </c>
      <c r="L117" s="31">
        <v>1</v>
      </c>
      <c r="M117" s="31" t="b">
        <v>0</v>
      </c>
      <c r="N117" s="31" t="s">
        <v>8269</v>
      </c>
      <c r="O117" s="36">
        <v>0</v>
      </c>
      <c r="P117" s="10">
        <v>1</v>
      </c>
      <c r="Q117" s="37" t="s">
        <v>8315</v>
      </c>
      <c r="R117" s="31" t="s">
        <v>8316</v>
      </c>
      <c r="S117" s="16">
        <v>42059</v>
      </c>
      <c r="T117" s="16">
        <v>42119</v>
      </c>
    </row>
    <row r="118" spans="1:20" ht="208" x14ac:dyDescent="0.2">
      <c r="A118" s="31">
        <v>3913</v>
      </c>
      <c r="B118" s="32" t="s">
        <v>3910</v>
      </c>
      <c r="C118" s="32" t="s">
        <v>8021</v>
      </c>
      <c r="D118" s="33">
        <v>10000</v>
      </c>
      <c r="E118" s="34">
        <v>1000</v>
      </c>
      <c r="F118" s="35" t="s">
        <v>8220</v>
      </c>
      <c r="G118" s="31" t="s">
        <v>8223</v>
      </c>
      <c r="H118" s="31" t="s">
        <v>8245</v>
      </c>
      <c r="I118" s="31">
        <v>1448863449</v>
      </c>
      <c r="J118" s="31">
        <v>1446267849</v>
      </c>
      <c r="K118" s="31" t="b">
        <v>0</v>
      </c>
      <c r="L118" s="31">
        <v>7</v>
      </c>
      <c r="M118" s="31" t="b">
        <v>0</v>
      </c>
      <c r="N118" s="31" t="s">
        <v>8269</v>
      </c>
      <c r="O118" s="36">
        <v>10</v>
      </c>
      <c r="P118" s="10">
        <v>142.86000000000001</v>
      </c>
      <c r="Q118" s="37" t="s">
        <v>8315</v>
      </c>
      <c r="R118" s="31" t="s">
        <v>8316</v>
      </c>
      <c r="S118" s="16">
        <v>42308</v>
      </c>
      <c r="T118" s="16">
        <v>42338</v>
      </c>
    </row>
    <row r="119" spans="1:20" ht="208" x14ac:dyDescent="0.2">
      <c r="A119" s="31">
        <v>3922</v>
      </c>
      <c r="B119" s="32" t="s">
        <v>3919</v>
      </c>
      <c r="C119" s="32" t="s">
        <v>8030</v>
      </c>
      <c r="D119" s="33">
        <v>750</v>
      </c>
      <c r="E119" s="34">
        <v>61</v>
      </c>
      <c r="F119" s="35" t="s">
        <v>8220</v>
      </c>
      <c r="G119" s="31" t="s">
        <v>8223</v>
      </c>
      <c r="H119" s="31" t="s">
        <v>8245</v>
      </c>
      <c r="I119" s="31">
        <v>1425337200</v>
      </c>
      <c r="J119" s="31">
        <v>1421432810</v>
      </c>
      <c r="K119" s="31" t="b">
        <v>0</v>
      </c>
      <c r="L119" s="31">
        <v>6</v>
      </c>
      <c r="M119" s="31" t="b">
        <v>0</v>
      </c>
      <c r="N119" s="31" t="s">
        <v>8269</v>
      </c>
      <c r="O119" s="36">
        <v>8</v>
      </c>
      <c r="P119" s="10">
        <v>10.17</v>
      </c>
      <c r="Q119" s="37" t="s">
        <v>8315</v>
      </c>
      <c r="R119" s="31" t="s">
        <v>8316</v>
      </c>
      <c r="S119" s="16">
        <v>42020</v>
      </c>
      <c r="T119" s="16">
        <v>42065</v>
      </c>
    </row>
    <row r="120" spans="1:20" ht="224" x14ac:dyDescent="0.2">
      <c r="A120" s="31">
        <v>3924</v>
      </c>
      <c r="B120" s="32" t="s">
        <v>3921</v>
      </c>
      <c r="C120" s="32" t="s">
        <v>8032</v>
      </c>
      <c r="D120" s="33">
        <v>15000</v>
      </c>
      <c r="E120" s="34">
        <v>2290</v>
      </c>
      <c r="F120" s="35" t="s">
        <v>8220</v>
      </c>
      <c r="G120" s="31" t="s">
        <v>8223</v>
      </c>
      <c r="H120" s="31" t="s">
        <v>8245</v>
      </c>
      <c r="I120" s="31">
        <v>1403823722</v>
      </c>
      <c r="J120" s="31">
        <v>1401231722</v>
      </c>
      <c r="K120" s="31" t="b">
        <v>0</v>
      </c>
      <c r="L120" s="31">
        <v>40</v>
      </c>
      <c r="M120" s="31" t="b">
        <v>0</v>
      </c>
      <c r="N120" s="31" t="s">
        <v>8269</v>
      </c>
      <c r="O120" s="36">
        <v>15</v>
      </c>
      <c r="P120" s="10">
        <v>57.25</v>
      </c>
      <c r="Q120" s="37" t="s">
        <v>8315</v>
      </c>
      <c r="R120" s="31" t="s">
        <v>8316</v>
      </c>
      <c r="S120" s="16">
        <v>41786</v>
      </c>
      <c r="T120" s="16">
        <v>41816</v>
      </c>
    </row>
    <row r="121" spans="1:20" ht="176" x14ac:dyDescent="0.2">
      <c r="A121" s="31">
        <v>3925</v>
      </c>
      <c r="B121" s="32" t="s">
        <v>3922</v>
      </c>
      <c r="C121" s="32" t="s">
        <v>8033</v>
      </c>
      <c r="D121" s="33">
        <v>150</v>
      </c>
      <c r="E121" s="34">
        <v>15</v>
      </c>
      <c r="F121" s="35" t="s">
        <v>8220</v>
      </c>
      <c r="G121" s="31" t="s">
        <v>8223</v>
      </c>
      <c r="H121" s="31" t="s">
        <v>8245</v>
      </c>
      <c r="I121" s="31">
        <v>1406753639</v>
      </c>
      <c r="J121" s="31">
        <v>1404161639</v>
      </c>
      <c r="K121" s="31" t="b">
        <v>0</v>
      </c>
      <c r="L121" s="31">
        <v>3</v>
      </c>
      <c r="M121" s="31" t="b">
        <v>0</v>
      </c>
      <c r="N121" s="31" t="s">
        <v>8269</v>
      </c>
      <c r="O121" s="36">
        <v>10</v>
      </c>
      <c r="P121" s="10">
        <v>5</v>
      </c>
      <c r="Q121" s="37" t="s">
        <v>8315</v>
      </c>
      <c r="R121" s="31" t="s">
        <v>8316</v>
      </c>
      <c r="S121" s="16">
        <v>41820</v>
      </c>
      <c r="T121" s="16">
        <v>41850</v>
      </c>
    </row>
    <row r="122" spans="1:20" ht="224" x14ac:dyDescent="0.2">
      <c r="A122" s="31">
        <v>3928</v>
      </c>
      <c r="B122" s="32" t="s">
        <v>3925</v>
      </c>
      <c r="C122" s="32" t="s">
        <v>8036</v>
      </c>
      <c r="D122" s="33">
        <v>5000</v>
      </c>
      <c r="E122" s="34">
        <v>651</v>
      </c>
      <c r="F122" s="35" t="s">
        <v>8220</v>
      </c>
      <c r="G122" s="31" t="s">
        <v>8223</v>
      </c>
      <c r="H122" s="31" t="s">
        <v>8245</v>
      </c>
      <c r="I122" s="31">
        <v>1444971540</v>
      </c>
      <c r="J122" s="31">
        <v>1442593427</v>
      </c>
      <c r="K122" s="31" t="b">
        <v>0</v>
      </c>
      <c r="L122" s="31">
        <v>7</v>
      </c>
      <c r="M122" s="31" t="b">
        <v>0</v>
      </c>
      <c r="N122" s="31" t="s">
        <v>8269</v>
      </c>
      <c r="O122" s="36">
        <v>13</v>
      </c>
      <c r="P122" s="10">
        <v>93</v>
      </c>
      <c r="Q122" s="37" t="s">
        <v>8315</v>
      </c>
      <c r="R122" s="31" t="s">
        <v>8316</v>
      </c>
      <c r="S122" s="16">
        <v>42265</v>
      </c>
      <c r="T122" s="16">
        <v>42293</v>
      </c>
    </row>
    <row r="123" spans="1:20" ht="192" x14ac:dyDescent="0.2">
      <c r="A123" s="31">
        <v>3929</v>
      </c>
      <c r="B123" s="32" t="s">
        <v>3926</v>
      </c>
      <c r="C123" s="32" t="s">
        <v>8037</v>
      </c>
      <c r="D123" s="33">
        <v>20000</v>
      </c>
      <c r="E123" s="34">
        <v>453</v>
      </c>
      <c r="F123" s="35" t="s">
        <v>8220</v>
      </c>
      <c r="G123" s="31" t="s">
        <v>8223</v>
      </c>
      <c r="H123" s="31" t="s">
        <v>8245</v>
      </c>
      <c r="I123" s="31">
        <v>1474228265</v>
      </c>
      <c r="J123" s="31">
        <v>1471636265</v>
      </c>
      <c r="K123" s="31" t="b">
        <v>0</v>
      </c>
      <c r="L123" s="31">
        <v>14</v>
      </c>
      <c r="M123" s="31" t="b">
        <v>0</v>
      </c>
      <c r="N123" s="31" t="s">
        <v>8269</v>
      </c>
      <c r="O123" s="36">
        <v>2</v>
      </c>
      <c r="P123" s="10">
        <v>32.36</v>
      </c>
      <c r="Q123" s="37" t="s">
        <v>8315</v>
      </c>
      <c r="R123" s="31" t="s">
        <v>8316</v>
      </c>
      <c r="S123" s="16">
        <v>42601</v>
      </c>
      <c r="T123" s="16">
        <v>42631</v>
      </c>
    </row>
    <row r="124" spans="1:20" ht="208" x14ac:dyDescent="0.2">
      <c r="A124" s="31">
        <v>3931</v>
      </c>
      <c r="B124" s="32" t="s">
        <v>3928</v>
      </c>
      <c r="C124" s="32" t="s">
        <v>8039</v>
      </c>
      <c r="D124" s="33">
        <v>8000</v>
      </c>
      <c r="E124" s="34">
        <v>0</v>
      </c>
      <c r="F124" s="35" t="s">
        <v>8220</v>
      </c>
      <c r="G124" s="31" t="s">
        <v>8223</v>
      </c>
      <c r="H124" s="31" t="s">
        <v>8245</v>
      </c>
      <c r="I124" s="31">
        <v>1441510707</v>
      </c>
      <c r="J124" s="31">
        <v>1439350707</v>
      </c>
      <c r="K124" s="31" t="b">
        <v>0</v>
      </c>
      <c r="L124" s="31">
        <v>0</v>
      </c>
      <c r="M124" s="31" t="b">
        <v>0</v>
      </c>
      <c r="N124" s="31" t="s">
        <v>8269</v>
      </c>
      <c r="O124" s="36">
        <v>0</v>
      </c>
      <c r="P124" s="10">
        <v>0</v>
      </c>
      <c r="Q124" s="37" t="s">
        <v>8315</v>
      </c>
      <c r="R124" s="31" t="s">
        <v>8316</v>
      </c>
      <c r="S124" s="16">
        <v>42228</v>
      </c>
      <c r="T124" s="16">
        <v>42253</v>
      </c>
    </row>
    <row r="125" spans="1:20" ht="192" x14ac:dyDescent="0.2">
      <c r="A125" s="31">
        <v>3932</v>
      </c>
      <c r="B125" s="32" t="s">
        <v>3929</v>
      </c>
      <c r="C125" s="32" t="s">
        <v>8040</v>
      </c>
      <c r="D125" s="33">
        <v>12000</v>
      </c>
      <c r="E125" s="34">
        <v>1</v>
      </c>
      <c r="F125" s="35" t="s">
        <v>8220</v>
      </c>
      <c r="G125" s="31" t="s">
        <v>8223</v>
      </c>
      <c r="H125" s="31" t="s">
        <v>8245</v>
      </c>
      <c r="I125" s="31">
        <v>1458097364</v>
      </c>
      <c r="J125" s="31">
        <v>1455508964</v>
      </c>
      <c r="K125" s="31" t="b">
        <v>0</v>
      </c>
      <c r="L125" s="31">
        <v>1</v>
      </c>
      <c r="M125" s="31" t="b">
        <v>0</v>
      </c>
      <c r="N125" s="31" t="s">
        <v>8269</v>
      </c>
      <c r="O125" s="36">
        <v>0</v>
      </c>
      <c r="P125" s="10">
        <v>1</v>
      </c>
      <c r="Q125" s="37" t="s">
        <v>8315</v>
      </c>
      <c r="R125" s="31" t="s">
        <v>8316</v>
      </c>
      <c r="S125" s="16">
        <v>42415</v>
      </c>
      <c r="T125" s="16">
        <v>42445</v>
      </c>
    </row>
    <row r="126" spans="1:20" ht="192" x14ac:dyDescent="0.2">
      <c r="A126" s="31">
        <v>3933</v>
      </c>
      <c r="B126" s="32" t="s">
        <v>3930</v>
      </c>
      <c r="C126" s="32" t="s">
        <v>8041</v>
      </c>
      <c r="D126" s="33">
        <v>7000</v>
      </c>
      <c r="E126" s="34">
        <v>1102</v>
      </c>
      <c r="F126" s="35" t="s">
        <v>8220</v>
      </c>
      <c r="G126" s="31" t="s">
        <v>8223</v>
      </c>
      <c r="H126" s="31" t="s">
        <v>8245</v>
      </c>
      <c r="I126" s="31">
        <v>1468716180</v>
      </c>
      <c r="J126" s="31">
        <v>1466205262</v>
      </c>
      <c r="K126" s="31" t="b">
        <v>0</v>
      </c>
      <c r="L126" s="31">
        <v>12</v>
      </c>
      <c r="M126" s="31" t="b">
        <v>0</v>
      </c>
      <c r="N126" s="31" t="s">
        <v>8269</v>
      </c>
      <c r="O126" s="36">
        <v>16</v>
      </c>
      <c r="P126" s="10">
        <v>91.83</v>
      </c>
      <c r="Q126" s="37" t="s">
        <v>8315</v>
      </c>
      <c r="R126" s="31" t="s">
        <v>8316</v>
      </c>
      <c r="S126" s="16">
        <v>42538</v>
      </c>
      <c r="T126" s="16">
        <v>42568</v>
      </c>
    </row>
    <row r="127" spans="1:20" ht="208" x14ac:dyDescent="0.2">
      <c r="A127" s="31">
        <v>3934</v>
      </c>
      <c r="B127" s="32" t="s">
        <v>3931</v>
      </c>
      <c r="C127" s="32" t="s">
        <v>8042</v>
      </c>
      <c r="D127" s="33">
        <v>5000</v>
      </c>
      <c r="E127" s="34">
        <v>550</v>
      </c>
      <c r="F127" s="35" t="s">
        <v>8220</v>
      </c>
      <c r="G127" s="31" t="s">
        <v>8223</v>
      </c>
      <c r="H127" s="31" t="s">
        <v>8245</v>
      </c>
      <c r="I127" s="31">
        <v>1443704400</v>
      </c>
      <c r="J127" s="31">
        <v>1439827639</v>
      </c>
      <c r="K127" s="31" t="b">
        <v>0</v>
      </c>
      <c r="L127" s="31">
        <v>12</v>
      </c>
      <c r="M127" s="31" t="b">
        <v>0</v>
      </c>
      <c r="N127" s="31" t="s">
        <v>8269</v>
      </c>
      <c r="O127" s="36">
        <v>11</v>
      </c>
      <c r="P127" s="10">
        <v>45.83</v>
      </c>
      <c r="Q127" s="37" t="s">
        <v>8315</v>
      </c>
      <c r="R127" s="31" t="s">
        <v>8316</v>
      </c>
      <c r="S127" s="16">
        <v>42233</v>
      </c>
      <c r="T127" s="16">
        <v>42278</v>
      </c>
    </row>
    <row r="128" spans="1:20" ht="208" x14ac:dyDescent="0.2">
      <c r="A128" s="31">
        <v>3936</v>
      </c>
      <c r="B128" s="32" t="s">
        <v>3933</v>
      </c>
      <c r="C128" s="32" t="s">
        <v>8044</v>
      </c>
      <c r="D128" s="33">
        <v>20000</v>
      </c>
      <c r="E128" s="34">
        <v>0</v>
      </c>
      <c r="F128" s="35" t="s">
        <v>8220</v>
      </c>
      <c r="G128" s="31" t="s">
        <v>8223</v>
      </c>
      <c r="H128" s="31" t="s">
        <v>8245</v>
      </c>
      <c r="I128" s="31">
        <v>1480576720</v>
      </c>
      <c r="J128" s="31">
        <v>1477981120</v>
      </c>
      <c r="K128" s="31" t="b">
        <v>0</v>
      </c>
      <c r="L128" s="31">
        <v>0</v>
      </c>
      <c r="M128" s="31" t="b">
        <v>0</v>
      </c>
      <c r="N128" s="31" t="s">
        <v>8269</v>
      </c>
      <c r="O128" s="36">
        <v>0</v>
      </c>
      <c r="P128" s="10">
        <v>0</v>
      </c>
      <c r="Q128" s="37" t="s">
        <v>8315</v>
      </c>
      <c r="R128" s="31" t="s">
        <v>8316</v>
      </c>
      <c r="S128" s="16">
        <v>42675</v>
      </c>
      <c r="T128" s="16">
        <v>42705</v>
      </c>
    </row>
    <row r="129" spans="1:20" ht="176" x14ac:dyDescent="0.2">
      <c r="A129" s="31">
        <v>3937</v>
      </c>
      <c r="B129" s="32" t="s">
        <v>3934</v>
      </c>
      <c r="C129" s="32" t="s">
        <v>8045</v>
      </c>
      <c r="D129" s="33">
        <v>2885</v>
      </c>
      <c r="E129" s="34">
        <v>2485</v>
      </c>
      <c r="F129" s="35" t="s">
        <v>8220</v>
      </c>
      <c r="G129" s="31" t="s">
        <v>8223</v>
      </c>
      <c r="H129" s="31" t="s">
        <v>8245</v>
      </c>
      <c r="I129" s="31">
        <v>1468249760</v>
      </c>
      <c r="J129" s="31">
        <v>1465830560</v>
      </c>
      <c r="K129" s="31" t="b">
        <v>0</v>
      </c>
      <c r="L129" s="31">
        <v>10</v>
      </c>
      <c r="M129" s="31" t="b">
        <v>0</v>
      </c>
      <c r="N129" s="31" t="s">
        <v>8269</v>
      </c>
      <c r="O129" s="36">
        <v>86</v>
      </c>
      <c r="P129" s="10">
        <v>248.5</v>
      </c>
      <c r="Q129" s="37" t="s">
        <v>8315</v>
      </c>
      <c r="R129" s="31" t="s">
        <v>8316</v>
      </c>
      <c r="S129" s="16">
        <v>42534</v>
      </c>
      <c r="T129" s="16">
        <v>42562</v>
      </c>
    </row>
    <row r="130" spans="1:20" ht="192" x14ac:dyDescent="0.2">
      <c r="A130" s="31">
        <v>3938</v>
      </c>
      <c r="B130" s="32" t="s">
        <v>3935</v>
      </c>
      <c r="C130" s="32" t="s">
        <v>8046</v>
      </c>
      <c r="D130" s="33">
        <v>3255</v>
      </c>
      <c r="E130" s="34">
        <v>397</v>
      </c>
      <c r="F130" s="35" t="s">
        <v>8220</v>
      </c>
      <c r="G130" s="31" t="s">
        <v>8223</v>
      </c>
      <c r="H130" s="31" t="s">
        <v>8245</v>
      </c>
      <c r="I130" s="31">
        <v>1435441454</v>
      </c>
      <c r="J130" s="31">
        <v>1432763054</v>
      </c>
      <c r="K130" s="31" t="b">
        <v>0</v>
      </c>
      <c r="L130" s="31">
        <v>5</v>
      </c>
      <c r="M130" s="31" t="b">
        <v>0</v>
      </c>
      <c r="N130" s="31" t="s">
        <v>8269</v>
      </c>
      <c r="O130" s="36">
        <v>12</v>
      </c>
      <c r="P130" s="10">
        <v>79.400000000000006</v>
      </c>
      <c r="Q130" s="37" t="s">
        <v>8315</v>
      </c>
      <c r="R130" s="31" t="s">
        <v>8316</v>
      </c>
      <c r="S130" s="16">
        <v>42151</v>
      </c>
      <c r="T130" s="16">
        <v>42182</v>
      </c>
    </row>
    <row r="131" spans="1:20" ht="208" x14ac:dyDescent="0.2">
      <c r="A131" s="31">
        <v>3940</v>
      </c>
      <c r="B131" s="32" t="s">
        <v>3937</v>
      </c>
      <c r="C131" s="32" t="s">
        <v>8048</v>
      </c>
      <c r="D131" s="33">
        <v>5000</v>
      </c>
      <c r="E131" s="34">
        <v>11</v>
      </c>
      <c r="F131" s="35" t="s">
        <v>8220</v>
      </c>
      <c r="G131" s="31" t="s">
        <v>8223</v>
      </c>
      <c r="H131" s="31" t="s">
        <v>8245</v>
      </c>
      <c r="I131" s="31">
        <v>1420199351</v>
      </c>
      <c r="J131" s="31">
        <v>1416311351</v>
      </c>
      <c r="K131" s="31" t="b">
        <v>0</v>
      </c>
      <c r="L131" s="31">
        <v>2</v>
      </c>
      <c r="M131" s="31" t="b">
        <v>0</v>
      </c>
      <c r="N131" s="31" t="s">
        <v>8269</v>
      </c>
      <c r="O131" s="36">
        <v>0</v>
      </c>
      <c r="P131" s="10">
        <v>5.5</v>
      </c>
      <c r="Q131" s="37" t="s">
        <v>8315</v>
      </c>
      <c r="R131" s="31" t="s">
        <v>8316</v>
      </c>
      <c r="S131" s="16">
        <v>41961</v>
      </c>
      <c r="T131" s="16">
        <v>42006</v>
      </c>
    </row>
    <row r="132" spans="1:20" ht="224" x14ac:dyDescent="0.2">
      <c r="A132" s="31">
        <v>3941</v>
      </c>
      <c r="B132" s="32" t="s">
        <v>3938</v>
      </c>
      <c r="C132" s="32" t="s">
        <v>8049</v>
      </c>
      <c r="D132" s="33">
        <v>5500</v>
      </c>
      <c r="E132" s="34">
        <v>50</v>
      </c>
      <c r="F132" s="35" t="s">
        <v>8220</v>
      </c>
      <c r="G132" s="31" t="s">
        <v>8223</v>
      </c>
      <c r="H132" s="31" t="s">
        <v>8245</v>
      </c>
      <c r="I132" s="31">
        <v>1416877200</v>
      </c>
      <c r="J132" s="31">
        <v>1414505137</v>
      </c>
      <c r="K132" s="31" t="b">
        <v>0</v>
      </c>
      <c r="L132" s="31">
        <v>2</v>
      </c>
      <c r="M132" s="31" t="b">
        <v>0</v>
      </c>
      <c r="N132" s="31" t="s">
        <v>8269</v>
      </c>
      <c r="O132" s="36">
        <v>1</v>
      </c>
      <c r="P132" s="10">
        <v>25</v>
      </c>
      <c r="Q132" s="37" t="s">
        <v>8315</v>
      </c>
      <c r="R132" s="31" t="s">
        <v>8316</v>
      </c>
      <c r="S132" s="16">
        <v>41940</v>
      </c>
      <c r="T132" s="16">
        <v>41968</v>
      </c>
    </row>
    <row r="133" spans="1:20" ht="208" x14ac:dyDescent="0.2">
      <c r="A133" s="31">
        <v>3942</v>
      </c>
      <c r="B133" s="32" t="s">
        <v>3939</v>
      </c>
      <c r="C133" s="32" t="s">
        <v>8050</v>
      </c>
      <c r="D133" s="33">
        <v>1200</v>
      </c>
      <c r="E133" s="34">
        <v>0</v>
      </c>
      <c r="F133" s="35" t="s">
        <v>8220</v>
      </c>
      <c r="G133" s="31" t="s">
        <v>8223</v>
      </c>
      <c r="H133" s="31" t="s">
        <v>8245</v>
      </c>
      <c r="I133" s="31">
        <v>1434490914</v>
      </c>
      <c r="J133" s="31">
        <v>1429306914</v>
      </c>
      <c r="K133" s="31" t="b">
        <v>0</v>
      </c>
      <c r="L133" s="31">
        <v>0</v>
      </c>
      <c r="M133" s="31" t="b">
        <v>0</v>
      </c>
      <c r="N133" s="31" t="s">
        <v>8269</v>
      </c>
      <c r="O133" s="36">
        <v>0</v>
      </c>
      <c r="P133" s="10">
        <v>0</v>
      </c>
      <c r="Q133" s="37" t="s">
        <v>8315</v>
      </c>
      <c r="R133" s="31" t="s">
        <v>8316</v>
      </c>
      <c r="S133" s="16">
        <v>42111</v>
      </c>
      <c r="T133" s="16">
        <v>42171</v>
      </c>
    </row>
    <row r="134" spans="1:20" ht="176" x14ac:dyDescent="0.2">
      <c r="A134" s="31">
        <v>3943</v>
      </c>
      <c r="B134" s="32" t="s">
        <v>3940</v>
      </c>
      <c r="C134" s="32" t="s">
        <v>8051</v>
      </c>
      <c r="D134" s="33">
        <v>5000</v>
      </c>
      <c r="E134" s="34">
        <v>1782</v>
      </c>
      <c r="F134" s="35" t="s">
        <v>8220</v>
      </c>
      <c r="G134" s="31" t="s">
        <v>8223</v>
      </c>
      <c r="H134" s="31" t="s">
        <v>8245</v>
      </c>
      <c r="I134" s="31">
        <v>1446483000</v>
      </c>
      <c r="J134" s="31">
        <v>1443811268</v>
      </c>
      <c r="K134" s="31" t="b">
        <v>0</v>
      </c>
      <c r="L134" s="31">
        <v>13</v>
      </c>
      <c r="M134" s="31" t="b">
        <v>0</v>
      </c>
      <c r="N134" s="31" t="s">
        <v>8269</v>
      </c>
      <c r="O134" s="36">
        <v>36</v>
      </c>
      <c r="P134" s="10">
        <v>137.08000000000001</v>
      </c>
      <c r="Q134" s="37" t="s">
        <v>8315</v>
      </c>
      <c r="R134" s="31" t="s">
        <v>8316</v>
      </c>
      <c r="S134" s="16">
        <v>42279</v>
      </c>
      <c r="T134" s="16">
        <v>42310</v>
      </c>
    </row>
    <row r="135" spans="1:20" ht="224" x14ac:dyDescent="0.2">
      <c r="A135" s="31">
        <v>3944</v>
      </c>
      <c r="B135" s="32" t="s">
        <v>3941</v>
      </c>
      <c r="C135" s="32" t="s">
        <v>8052</v>
      </c>
      <c r="D135" s="33">
        <v>5000</v>
      </c>
      <c r="E135" s="34">
        <v>0</v>
      </c>
      <c r="F135" s="35" t="s">
        <v>8220</v>
      </c>
      <c r="G135" s="31" t="s">
        <v>8223</v>
      </c>
      <c r="H135" s="31" t="s">
        <v>8245</v>
      </c>
      <c r="I135" s="31">
        <v>1440690875</v>
      </c>
      <c r="J135" s="31">
        <v>1438098875</v>
      </c>
      <c r="K135" s="31" t="b">
        <v>0</v>
      </c>
      <c r="L135" s="31">
        <v>0</v>
      </c>
      <c r="M135" s="31" t="b">
        <v>0</v>
      </c>
      <c r="N135" s="31" t="s">
        <v>8269</v>
      </c>
      <c r="O135" s="36">
        <v>0</v>
      </c>
      <c r="P135" s="10">
        <v>0</v>
      </c>
      <c r="Q135" s="37" t="s">
        <v>8315</v>
      </c>
      <c r="R135" s="31" t="s">
        <v>8316</v>
      </c>
      <c r="S135" s="16">
        <v>42213</v>
      </c>
      <c r="T135" s="16">
        <v>42243</v>
      </c>
    </row>
    <row r="136" spans="1:20" ht="224" x14ac:dyDescent="0.2">
      <c r="A136" s="31">
        <v>3945</v>
      </c>
      <c r="B136" s="32" t="s">
        <v>3942</v>
      </c>
      <c r="C136" s="32" t="s">
        <v>8053</v>
      </c>
      <c r="D136" s="33">
        <v>2000</v>
      </c>
      <c r="E136" s="34">
        <v>5</v>
      </c>
      <c r="F136" s="35" t="s">
        <v>8220</v>
      </c>
      <c r="G136" s="31" t="s">
        <v>8223</v>
      </c>
      <c r="H136" s="31" t="s">
        <v>8245</v>
      </c>
      <c r="I136" s="31">
        <v>1431717268</v>
      </c>
      <c r="J136" s="31">
        <v>1429125268</v>
      </c>
      <c r="K136" s="31" t="b">
        <v>0</v>
      </c>
      <c r="L136" s="31">
        <v>1</v>
      </c>
      <c r="M136" s="31" t="b">
        <v>0</v>
      </c>
      <c r="N136" s="31" t="s">
        <v>8269</v>
      </c>
      <c r="O136" s="36">
        <v>0</v>
      </c>
      <c r="P136" s="10">
        <v>5</v>
      </c>
      <c r="Q136" s="37" t="s">
        <v>8315</v>
      </c>
      <c r="R136" s="31" t="s">
        <v>8316</v>
      </c>
      <c r="S136" s="16">
        <v>42109</v>
      </c>
      <c r="T136" s="16">
        <v>42139</v>
      </c>
    </row>
    <row r="137" spans="1:20" ht="128" x14ac:dyDescent="0.2">
      <c r="A137" s="31">
        <v>3946</v>
      </c>
      <c r="B137" s="32" t="s">
        <v>3943</v>
      </c>
      <c r="C137" s="32" t="s">
        <v>8054</v>
      </c>
      <c r="D137" s="33">
        <v>6000</v>
      </c>
      <c r="E137" s="34">
        <v>195</v>
      </c>
      <c r="F137" s="35" t="s">
        <v>8220</v>
      </c>
      <c r="G137" s="31" t="s">
        <v>8223</v>
      </c>
      <c r="H137" s="31" t="s">
        <v>8245</v>
      </c>
      <c r="I137" s="31">
        <v>1425110400</v>
      </c>
      <c r="J137" s="31">
        <v>1422388822</v>
      </c>
      <c r="K137" s="31" t="b">
        <v>0</v>
      </c>
      <c r="L137" s="31">
        <v>5</v>
      </c>
      <c r="M137" s="31" t="b">
        <v>0</v>
      </c>
      <c r="N137" s="31" t="s">
        <v>8269</v>
      </c>
      <c r="O137" s="36">
        <v>3</v>
      </c>
      <c r="P137" s="10">
        <v>39</v>
      </c>
      <c r="Q137" s="37" t="s">
        <v>8315</v>
      </c>
      <c r="R137" s="31" t="s">
        <v>8316</v>
      </c>
      <c r="S137" s="16">
        <v>42031</v>
      </c>
      <c r="T137" s="16">
        <v>42063</v>
      </c>
    </row>
    <row r="138" spans="1:20" ht="192" x14ac:dyDescent="0.2">
      <c r="A138" s="31">
        <v>3947</v>
      </c>
      <c r="B138" s="32" t="s">
        <v>3944</v>
      </c>
      <c r="C138" s="32" t="s">
        <v>8055</v>
      </c>
      <c r="D138" s="33">
        <v>3000</v>
      </c>
      <c r="E138" s="34">
        <v>101</v>
      </c>
      <c r="F138" s="35" t="s">
        <v>8220</v>
      </c>
      <c r="G138" s="31" t="s">
        <v>8223</v>
      </c>
      <c r="H138" s="31" t="s">
        <v>8245</v>
      </c>
      <c r="I138" s="31">
        <v>1475378744</v>
      </c>
      <c r="J138" s="31">
        <v>1472786744</v>
      </c>
      <c r="K138" s="31" t="b">
        <v>0</v>
      </c>
      <c r="L138" s="31">
        <v>2</v>
      </c>
      <c r="M138" s="31" t="b">
        <v>0</v>
      </c>
      <c r="N138" s="31" t="s">
        <v>8269</v>
      </c>
      <c r="O138" s="36">
        <v>3</v>
      </c>
      <c r="P138" s="10">
        <v>50.5</v>
      </c>
      <c r="Q138" s="37" t="s">
        <v>8315</v>
      </c>
      <c r="R138" s="31" t="s">
        <v>8316</v>
      </c>
      <c r="S138" s="16">
        <v>42615</v>
      </c>
      <c r="T138" s="16">
        <v>42645</v>
      </c>
    </row>
    <row r="139" spans="1:20" ht="240" x14ac:dyDescent="0.2">
      <c r="A139" s="31">
        <v>3950</v>
      </c>
      <c r="B139" s="32" t="s">
        <v>3947</v>
      </c>
      <c r="C139" s="32" t="s">
        <v>8058</v>
      </c>
      <c r="D139" s="33">
        <v>4000</v>
      </c>
      <c r="E139" s="34">
        <v>25</v>
      </c>
      <c r="F139" s="35" t="s">
        <v>8220</v>
      </c>
      <c r="G139" s="31" t="s">
        <v>8223</v>
      </c>
      <c r="H139" s="31" t="s">
        <v>8245</v>
      </c>
      <c r="I139" s="31">
        <v>1460140500</v>
      </c>
      <c r="J139" s="31">
        <v>1457628680</v>
      </c>
      <c r="K139" s="31" t="b">
        <v>0</v>
      </c>
      <c r="L139" s="31">
        <v>1</v>
      </c>
      <c r="M139" s="31" t="b">
        <v>0</v>
      </c>
      <c r="N139" s="31" t="s">
        <v>8269</v>
      </c>
      <c r="O139" s="36">
        <v>1</v>
      </c>
      <c r="P139" s="10">
        <v>25</v>
      </c>
      <c r="Q139" s="37" t="s">
        <v>8315</v>
      </c>
      <c r="R139" s="31" t="s">
        <v>8316</v>
      </c>
      <c r="S139" s="16">
        <v>42439</v>
      </c>
      <c r="T139" s="16">
        <v>42468</v>
      </c>
    </row>
    <row r="140" spans="1:20" ht="208" x14ac:dyDescent="0.2">
      <c r="A140" s="31">
        <v>3952</v>
      </c>
      <c r="B140" s="32" t="s">
        <v>3949</v>
      </c>
      <c r="C140" s="32" t="s">
        <v>8059</v>
      </c>
      <c r="D140" s="33">
        <v>26000</v>
      </c>
      <c r="E140" s="34">
        <v>25</v>
      </c>
      <c r="F140" s="35" t="s">
        <v>8220</v>
      </c>
      <c r="G140" s="31" t="s">
        <v>8223</v>
      </c>
      <c r="H140" s="31" t="s">
        <v>8245</v>
      </c>
      <c r="I140" s="31">
        <v>1445885890</v>
      </c>
      <c r="J140" s="31">
        <v>1440701890</v>
      </c>
      <c r="K140" s="31" t="b">
        <v>0</v>
      </c>
      <c r="L140" s="31">
        <v>1</v>
      </c>
      <c r="M140" s="31" t="b">
        <v>0</v>
      </c>
      <c r="N140" s="31" t="s">
        <v>8269</v>
      </c>
      <c r="O140" s="36">
        <v>0</v>
      </c>
      <c r="P140" s="10">
        <v>25</v>
      </c>
      <c r="Q140" s="37" t="s">
        <v>8315</v>
      </c>
      <c r="R140" s="31" t="s">
        <v>8316</v>
      </c>
      <c r="S140" s="16">
        <v>42243</v>
      </c>
      <c r="T140" s="16">
        <v>42303</v>
      </c>
    </row>
    <row r="141" spans="1:20" ht="192" x14ac:dyDescent="0.2">
      <c r="A141" s="31">
        <v>3953</v>
      </c>
      <c r="B141" s="32" t="s">
        <v>3950</v>
      </c>
      <c r="C141" s="32" t="s">
        <v>8060</v>
      </c>
      <c r="D141" s="33">
        <v>17600</v>
      </c>
      <c r="E141" s="34">
        <v>0</v>
      </c>
      <c r="F141" s="35" t="s">
        <v>8220</v>
      </c>
      <c r="G141" s="31" t="s">
        <v>8223</v>
      </c>
      <c r="H141" s="31" t="s">
        <v>8245</v>
      </c>
      <c r="I141" s="31">
        <v>1469834940</v>
      </c>
      <c r="J141" s="31">
        <v>1467162586</v>
      </c>
      <c r="K141" s="31" t="b">
        <v>0</v>
      </c>
      <c r="L141" s="31">
        <v>0</v>
      </c>
      <c r="M141" s="31" t="b">
        <v>0</v>
      </c>
      <c r="N141" s="31" t="s">
        <v>8269</v>
      </c>
      <c r="O141" s="36">
        <v>0</v>
      </c>
      <c r="P141" s="10">
        <v>0</v>
      </c>
      <c r="Q141" s="37" t="s">
        <v>8315</v>
      </c>
      <c r="R141" s="31" t="s">
        <v>8316</v>
      </c>
      <c r="S141" s="16">
        <v>42550</v>
      </c>
      <c r="T141" s="16">
        <v>42580</v>
      </c>
    </row>
    <row r="142" spans="1:20" ht="208" x14ac:dyDescent="0.2">
      <c r="A142" s="31">
        <v>3955</v>
      </c>
      <c r="B142" s="32" t="s">
        <v>3952</v>
      </c>
      <c r="C142" s="32" t="s">
        <v>8062</v>
      </c>
      <c r="D142" s="33">
        <v>1750</v>
      </c>
      <c r="E142" s="34">
        <v>425</v>
      </c>
      <c r="F142" s="35" t="s">
        <v>8220</v>
      </c>
      <c r="G142" s="31" t="s">
        <v>8223</v>
      </c>
      <c r="H142" s="31" t="s">
        <v>8245</v>
      </c>
      <c r="I142" s="31">
        <v>1448745741</v>
      </c>
      <c r="J142" s="31">
        <v>1446150141</v>
      </c>
      <c r="K142" s="31" t="b">
        <v>0</v>
      </c>
      <c r="L142" s="31">
        <v>8</v>
      </c>
      <c r="M142" s="31" t="b">
        <v>0</v>
      </c>
      <c r="N142" s="31" t="s">
        <v>8269</v>
      </c>
      <c r="O142" s="36">
        <v>24</v>
      </c>
      <c r="P142" s="10">
        <v>53.13</v>
      </c>
      <c r="Q142" s="37" t="s">
        <v>8315</v>
      </c>
      <c r="R142" s="31" t="s">
        <v>8316</v>
      </c>
      <c r="S142" s="16">
        <v>42306</v>
      </c>
      <c r="T142" s="16">
        <v>42336</v>
      </c>
    </row>
    <row r="143" spans="1:20" ht="192" x14ac:dyDescent="0.2">
      <c r="A143" s="31">
        <v>3956</v>
      </c>
      <c r="B143" s="32" t="s">
        <v>3953</v>
      </c>
      <c r="C143" s="32" t="s">
        <v>8063</v>
      </c>
      <c r="D143" s="33">
        <v>5500</v>
      </c>
      <c r="E143" s="34">
        <v>0</v>
      </c>
      <c r="F143" s="35" t="s">
        <v>8220</v>
      </c>
      <c r="G143" s="31" t="s">
        <v>8223</v>
      </c>
      <c r="H143" s="31" t="s">
        <v>8245</v>
      </c>
      <c r="I143" s="31">
        <v>1461543600</v>
      </c>
      <c r="J143" s="31">
        <v>1459203727</v>
      </c>
      <c r="K143" s="31" t="b">
        <v>0</v>
      </c>
      <c r="L143" s="31">
        <v>0</v>
      </c>
      <c r="M143" s="31" t="b">
        <v>0</v>
      </c>
      <c r="N143" s="31" t="s">
        <v>8269</v>
      </c>
      <c r="O143" s="36">
        <v>0</v>
      </c>
      <c r="P143" s="10">
        <v>0</v>
      </c>
      <c r="Q143" s="37" t="s">
        <v>8315</v>
      </c>
      <c r="R143" s="31" t="s">
        <v>8316</v>
      </c>
      <c r="S143" s="16">
        <v>42457</v>
      </c>
      <c r="T143" s="16">
        <v>42485</v>
      </c>
    </row>
    <row r="144" spans="1:20" ht="144" x14ac:dyDescent="0.2">
      <c r="A144" s="31">
        <v>3957</v>
      </c>
      <c r="B144" s="32" t="s">
        <v>3954</v>
      </c>
      <c r="C144" s="32" t="s">
        <v>8064</v>
      </c>
      <c r="D144" s="33">
        <v>28000</v>
      </c>
      <c r="E144" s="34">
        <v>7</v>
      </c>
      <c r="F144" s="35" t="s">
        <v>8220</v>
      </c>
      <c r="G144" s="31" t="s">
        <v>8223</v>
      </c>
      <c r="H144" s="31" t="s">
        <v>8245</v>
      </c>
      <c r="I144" s="31">
        <v>1468020354</v>
      </c>
      <c r="J144" s="31">
        <v>1464045954</v>
      </c>
      <c r="K144" s="31" t="b">
        <v>0</v>
      </c>
      <c r="L144" s="31">
        <v>1</v>
      </c>
      <c r="M144" s="31" t="b">
        <v>0</v>
      </c>
      <c r="N144" s="31" t="s">
        <v>8269</v>
      </c>
      <c r="O144" s="36">
        <v>0</v>
      </c>
      <c r="P144" s="10">
        <v>7</v>
      </c>
      <c r="Q144" s="37" t="s">
        <v>8315</v>
      </c>
      <c r="R144" s="31" t="s">
        <v>8316</v>
      </c>
      <c r="S144" s="16">
        <v>42513</v>
      </c>
      <c r="T144" s="16">
        <v>42559</v>
      </c>
    </row>
    <row r="145" spans="1:20" ht="208" x14ac:dyDescent="0.2">
      <c r="A145" s="31">
        <v>3958</v>
      </c>
      <c r="B145" s="32" t="s">
        <v>3955</v>
      </c>
      <c r="C145" s="32" t="s">
        <v>8065</v>
      </c>
      <c r="D145" s="33">
        <v>2000</v>
      </c>
      <c r="E145" s="34">
        <v>641</v>
      </c>
      <c r="F145" s="35" t="s">
        <v>8220</v>
      </c>
      <c r="G145" s="31" t="s">
        <v>8223</v>
      </c>
      <c r="H145" s="31" t="s">
        <v>8245</v>
      </c>
      <c r="I145" s="31">
        <v>1406988000</v>
      </c>
      <c r="J145" s="31">
        <v>1403822912</v>
      </c>
      <c r="K145" s="31" t="b">
        <v>0</v>
      </c>
      <c r="L145" s="31">
        <v>16</v>
      </c>
      <c r="M145" s="31" t="b">
        <v>0</v>
      </c>
      <c r="N145" s="31" t="s">
        <v>8269</v>
      </c>
      <c r="O145" s="36">
        <v>32</v>
      </c>
      <c r="P145" s="10">
        <v>40.06</v>
      </c>
      <c r="Q145" s="37" t="s">
        <v>8315</v>
      </c>
      <c r="R145" s="31" t="s">
        <v>8316</v>
      </c>
      <c r="S145" s="16">
        <v>41816</v>
      </c>
      <c r="T145" s="16">
        <v>41853</v>
      </c>
    </row>
    <row r="146" spans="1:20" ht="192" x14ac:dyDescent="0.2">
      <c r="A146" s="31">
        <v>3959</v>
      </c>
      <c r="B146" s="32" t="s">
        <v>3956</v>
      </c>
      <c r="C146" s="32" t="s">
        <v>8066</v>
      </c>
      <c r="D146" s="33">
        <v>1200</v>
      </c>
      <c r="E146" s="34">
        <v>292</v>
      </c>
      <c r="F146" s="35" t="s">
        <v>8220</v>
      </c>
      <c r="G146" s="31" t="s">
        <v>8223</v>
      </c>
      <c r="H146" s="31" t="s">
        <v>8245</v>
      </c>
      <c r="I146" s="31">
        <v>1411930556</v>
      </c>
      <c r="J146" s="31">
        <v>1409338556</v>
      </c>
      <c r="K146" s="31" t="b">
        <v>0</v>
      </c>
      <c r="L146" s="31">
        <v>12</v>
      </c>
      <c r="M146" s="31" t="b">
        <v>0</v>
      </c>
      <c r="N146" s="31" t="s">
        <v>8269</v>
      </c>
      <c r="O146" s="36">
        <v>24</v>
      </c>
      <c r="P146" s="10">
        <v>24.33</v>
      </c>
      <c r="Q146" s="37" t="s">
        <v>8315</v>
      </c>
      <c r="R146" s="31" t="s">
        <v>8316</v>
      </c>
      <c r="S146" s="16">
        <v>41880</v>
      </c>
      <c r="T146" s="16">
        <v>41910</v>
      </c>
    </row>
    <row r="147" spans="1:20" ht="208" x14ac:dyDescent="0.2">
      <c r="A147" s="31">
        <v>3960</v>
      </c>
      <c r="B147" s="32" t="s">
        <v>3957</v>
      </c>
      <c r="C147" s="32" t="s">
        <v>8067</v>
      </c>
      <c r="D147" s="33">
        <v>3000</v>
      </c>
      <c r="E147" s="34">
        <v>45</v>
      </c>
      <c r="F147" s="35" t="s">
        <v>8220</v>
      </c>
      <c r="G147" s="31" t="s">
        <v>8223</v>
      </c>
      <c r="H147" s="31" t="s">
        <v>8245</v>
      </c>
      <c r="I147" s="31">
        <v>1451852256</v>
      </c>
      <c r="J147" s="31">
        <v>1449260256</v>
      </c>
      <c r="K147" s="31" t="b">
        <v>0</v>
      </c>
      <c r="L147" s="31">
        <v>4</v>
      </c>
      <c r="M147" s="31" t="b">
        <v>0</v>
      </c>
      <c r="N147" s="31" t="s">
        <v>8269</v>
      </c>
      <c r="O147" s="36">
        <v>2</v>
      </c>
      <c r="P147" s="10">
        <v>11.25</v>
      </c>
      <c r="Q147" s="37" t="s">
        <v>8315</v>
      </c>
      <c r="R147" s="31" t="s">
        <v>8316</v>
      </c>
      <c r="S147" s="16">
        <v>42342</v>
      </c>
      <c r="T147" s="16">
        <v>42372</v>
      </c>
    </row>
    <row r="148" spans="1:20" ht="176" x14ac:dyDescent="0.2">
      <c r="A148" s="31">
        <v>3964</v>
      </c>
      <c r="B148" s="32" t="s">
        <v>3961</v>
      </c>
      <c r="C148" s="32" t="s">
        <v>8071</v>
      </c>
      <c r="D148" s="33">
        <v>2000</v>
      </c>
      <c r="E148" s="34">
        <v>126</v>
      </c>
      <c r="F148" s="35" t="s">
        <v>8220</v>
      </c>
      <c r="G148" s="31" t="s">
        <v>8223</v>
      </c>
      <c r="H148" s="31" t="s">
        <v>8245</v>
      </c>
      <c r="I148" s="31">
        <v>1429460386</v>
      </c>
      <c r="J148" s="31">
        <v>1424279986</v>
      </c>
      <c r="K148" s="31" t="b">
        <v>0</v>
      </c>
      <c r="L148" s="31">
        <v>3</v>
      </c>
      <c r="M148" s="31" t="b">
        <v>0</v>
      </c>
      <c r="N148" s="31" t="s">
        <v>8269</v>
      </c>
      <c r="O148" s="36">
        <v>6</v>
      </c>
      <c r="P148" s="10">
        <v>42</v>
      </c>
      <c r="Q148" s="37" t="s">
        <v>8315</v>
      </c>
      <c r="R148" s="31" t="s">
        <v>8316</v>
      </c>
      <c r="S148" s="16">
        <v>42053</v>
      </c>
      <c r="T148" s="16">
        <v>42113</v>
      </c>
    </row>
    <row r="149" spans="1:20" ht="224" x14ac:dyDescent="0.2">
      <c r="A149" s="31">
        <v>3965</v>
      </c>
      <c r="B149" s="32" t="s">
        <v>3962</v>
      </c>
      <c r="C149" s="32" t="s">
        <v>8072</v>
      </c>
      <c r="D149" s="33">
        <v>2000</v>
      </c>
      <c r="E149" s="34">
        <v>285</v>
      </c>
      <c r="F149" s="35" t="s">
        <v>8220</v>
      </c>
      <c r="G149" s="31" t="s">
        <v>8223</v>
      </c>
      <c r="H149" s="31" t="s">
        <v>8245</v>
      </c>
      <c r="I149" s="31">
        <v>1460608780</v>
      </c>
      <c r="J149" s="31">
        <v>1455428380</v>
      </c>
      <c r="K149" s="31" t="b">
        <v>0</v>
      </c>
      <c r="L149" s="31">
        <v>4</v>
      </c>
      <c r="M149" s="31" t="b">
        <v>0</v>
      </c>
      <c r="N149" s="31" t="s">
        <v>8269</v>
      </c>
      <c r="O149" s="36">
        <v>14</v>
      </c>
      <c r="P149" s="10">
        <v>71.25</v>
      </c>
      <c r="Q149" s="37" t="s">
        <v>8315</v>
      </c>
      <c r="R149" s="31" t="s">
        <v>8316</v>
      </c>
      <c r="S149" s="16">
        <v>42414</v>
      </c>
      <c r="T149" s="16">
        <v>42474</v>
      </c>
    </row>
    <row r="150" spans="1:20" ht="208" x14ac:dyDescent="0.2">
      <c r="A150" s="31">
        <v>3966</v>
      </c>
      <c r="B150" s="32" t="s">
        <v>3963</v>
      </c>
      <c r="C150" s="32" t="s">
        <v>8073</v>
      </c>
      <c r="D150" s="33">
        <v>7500</v>
      </c>
      <c r="E150" s="34">
        <v>45</v>
      </c>
      <c r="F150" s="35" t="s">
        <v>8220</v>
      </c>
      <c r="G150" s="31" t="s">
        <v>8223</v>
      </c>
      <c r="H150" s="31" t="s">
        <v>8245</v>
      </c>
      <c r="I150" s="31">
        <v>1406170740</v>
      </c>
      <c r="J150" s="31">
        <v>1402506278</v>
      </c>
      <c r="K150" s="31" t="b">
        <v>0</v>
      </c>
      <c r="L150" s="31">
        <v>2</v>
      </c>
      <c r="M150" s="31" t="b">
        <v>0</v>
      </c>
      <c r="N150" s="31" t="s">
        <v>8269</v>
      </c>
      <c r="O150" s="36">
        <v>1</v>
      </c>
      <c r="P150" s="10">
        <v>22.5</v>
      </c>
      <c r="Q150" s="37" t="s">
        <v>8315</v>
      </c>
      <c r="R150" s="31" t="s">
        <v>8316</v>
      </c>
      <c r="S150" s="16">
        <v>41801</v>
      </c>
      <c r="T150" s="16">
        <v>41844</v>
      </c>
    </row>
    <row r="151" spans="1:20" ht="224" x14ac:dyDescent="0.2">
      <c r="A151" s="31">
        <v>3967</v>
      </c>
      <c r="B151" s="32" t="s">
        <v>3964</v>
      </c>
      <c r="C151" s="32" t="s">
        <v>8074</v>
      </c>
      <c r="D151" s="33">
        <v>1700</v>
      </c>
      <c r="E151" s="34">
        <v>410</v>
      </c>
      <c r="F151" s="35" t="s">
        <v>8220</v>
      </c>
      <c r="G151" s="31" t="s">
        <v>8223</v>
      </c>
      <c r="H151" s="31" t="s">
        <v>8245</v>
      </c>
      <c r="I151" s="31">
        <v>1488783507</v>
      </c>
      <c r="J151" s="31">
        <v>1486191507</v>
      </c>
      <c r="K151" s="31" t="b">
        <v>0</v>
      </c>
      <c r="L151" s="31">
        <v>10</v>
      </c>
      <c r="M151" s="31" t="b">
        <v>0</v>
      </c>
      <c r="N151" s="31" t="s">
        <v>8269</v>
      </c>
      <c r="O151" s="36">
        <v>24</v>
      </c>
      <c r="P151" s="10">
        <v>41</v>
      </c>
      <c r="Q151" s="37" t="s">
        <v>8315</v>
      </c>
      <c r="R151" s="31" t="s">
        <v>8316</v>
      </c>
      <c r="S151" s="16">
        <v>42770</v>
      </c>
      <c r="T151" s="16">
        <v>42800</v>
      </c>
    </row>
    <row r="152" spans="1:20" ht="160" x14ac:dyDescent="0.2">
      <c r="A152" s="31">
        <v>3968</v>
      </c>
      <c r="B152" s="32" t="s">
        <v>3965</v>
      </c>
      <c r="C152" s="32" t="s">
        <v>8075</v>
      </c>
      <c r="D152" s="33">
        <v>5000</v>
      </c>
      <c r="E152" s="34">
        <v>527</v>
      </c>
      <c r="F152" s="35" t="s">
        <v>8220</v>
      </c>
      <c r="G152" s="31" t="s">
        <v>8223</v>
      </c>
      <c r="H152" s="31" t="s">
        <v>8245</v>
      </c>
      <c r="I152" s="31">
        <v>1463945673</v>
      </c>
      <c r="J152" s="31">
        <v>1458761673</v>
      </c>
      <c r="K152" s="31" t="b">
        <v>0</v>
      </c>
      <c r="L152" s="31">
        <v>11</v>
      </c>
      <c r="M152" s="31" t="b">
        <v>0</v>
      </c>
      <c r="N152" s="31" t="s">
        <v>8269</v>
      </c>
      <c r="O152" s="36">
        <v>11</v>
      </c>
      <c r="P152" s="10">
        <v>47.91</v>
      </c>
      <c r="Q152" s="37" t="s">
        <v>8315</v>
      </c>
      <c r="R152" s="31" t="s">
        <v>8316</v>
      </c>
      <c r="S152" s="16">
        <v>42452</v>
      </c>
      <c r="T152" s="16">
        <v>42512</v>
      </c>
    </row>
    <row r="153" spans="1:20" ht="208" x14ac:dyDescent="0.2">
      <c r="A153" s="31">
        <v>3969</v>
      </c>
      <c r="B153" s="32" t="s">
        <v>3966</v>
      </c>
      <c r="C153" s="32" t="s">
        <v>8076</v>
      </c>
      <c r="D153" s="33">
        <v>2825</v>
      </c>
      <c r="E153" s="34">
        <v>211</v>
      </c>
      <c r="F153" s="35" t="s">
        <v>8220</v>
      </c>
      <c r="G153" s="31" t="s">
        <v>8223</v>
      </c>
      <c r="H153" s="31" t="s">
        <v>8245</v>
      </c>
      <c r="I153" s="31">
        <v>1472442900</v>
      </c>
      <c r="J153" s="31">
        <v>1471638646</v>
      </c>
      <c r="K153" s="31" t="b">
        <v>0</v>
      </c>
      <c r="L153" s="31">
        <v>6</v>
      </c>
      <c r="M153" s="31" t="b">
        <v>0</v>
      </c>
      <c r="N153" s="31" t="s">
        <v>8269</v>
      </c>
      <c r="O153" s="36">
        <v>7</v>
      </c>
      <c r="P153" s="10">
        <v>35.17</v>
      </c>
      <c r="Q153" s="37" t="s">
        <v>8315</v>
      </c>
      <c r="R153" s="31" t="s">
        <v>8316</v>
      </c>
      <c r="S153" s="16">
        <v>42601</v>
      </c>
      <c r="T153" s="16">
        <v>42611</v>
      </c>
    </row>
    <row r="154" spans="1:20" ht="224" x14ac:dyDescent="0.2">
      <c r="A154" s="31">
        <v>3970</v>
      </c>
      <c r="B154" s="32" t="s">
        <v>3967</v>
      </c>
      <c r="C154" s="32" t="s">
        <v>8077</v>
      </c>
      <c r="D154" s="33">
        <v>15000</v>
      </c>
      <c r="E154" s="34">
        <v>11</v>
      </c>
      <c r="F154" s="35" t="s">
        <v>8220</v>
      </c>
      <c r="G154" s="31" t="s">
        <v>8223</v>
      </c>
      <c r="H154" s="31" t="s">
        <v>8245</v>
      </c>
      <c r="I154" s="31">
        <v>1460925811</v>
      </c>
      <c r="J154" s="31">
        <v>1458333811</v>
      </c>
      <c r="K154" s="31" t="b">
        <v>0</v>
      </c>
      <c r="L154" s="31">
        <v>2</v>
      </c>
      <c r="M154" s="31" t="b">
        <v>0</v>
      </c>
      <c r="N154" s="31" t="s">
        <v>8269</v>
      </c>
      <c r="O154" s="36">
        <v>0</v>
      </c>
      <c r="P154" s="10">
        <v>5.5</v>
      </c>
      <c r="Q154" s="37" t="s">
        <v>8315</v>
      </c>
      <c r="R154" s="31" t="s">
        <v>8316</v>
      </c>
      <c r="S154" s="16">
        <v>42447</v>
      </c>
      <c r="T154" s="16">
        <v>42477</v>
      </c>
    </row>
    <row r="155" spans="1:20" ht="192" x14ac:dyDescent="0.2">
      <c r="A155" s="31">
        <v>3971</v>
      </c>
      <c r="B155" s="32" t="s">
        <v>3968</v>
      </c>
      <c r="C155" s="32" t="s">
        <v>8078</v>
      </c>
      <c r="D155" s="33">
        <v>14000</v>
      </c>
      <c r="E155" s="34">
        <v>136</v>
      </c>
      <c r="F155" s="35" t="s">
        <v>8220</v>
      </c>
      <c r="G155" s="31" t="s">
        <v>8223</v>
      </c>
      <c r="H155" s="31" t="s">
        <v>8245</v>
      </c>
      <c r="I155" s="31">
        <v>1405947126</v>
      </c>
      <c r="J155" s="31">
        <v>1403355126</v>
      </c>
      <c r="K155" s="31" t="b">
        <v>0</v>
      </c>
      <c r="L155" s="31">
        <v>6</v>
      </c>
      <c r="M155" s="31" t="b">
        <v>0</v>
      </c>
      <c r="N155" s="31" t="s">
        <v>8269</v>
      </c>
      <c r="O155" s="36">
        <v>1</v>
      </c>
      <c r="P155" s="10">
        <v>22.67</v>
      </c>
      <c r="Q155" s="37" t="s">
        <v>8315</v>
      </c>
      <c r="R155" s="31" t="s">
        <v>8316</v>
      </c>
      <c r="S155" s="16">
        <v>41811</v>
      </c>
      <c r="T155" s="16">
        <v>41841</v>
      </c>
    </row>
    <row r="156" spans="1:20" ht="160" x14ac:dyDescent="0.2">
      <c r="A156" s="31">
        <v>3972</v>
      </c>
      <c r="B156" s="32" t="s">
        <v>3969</v>
      </c>
      <c r="C156" s="32" t="s">
        <v>8079</v>
      </c>
      <c r="D156" s="33">
        <v>1000</v>
      </c>
      <c r="E156" s="34">
        <v>211</v>
      </c>
      <c r="F156" s="35" t="s">
        <v>8220</v>
      </c>
      <c r="G156" s="31" t="s">
        <v>8223</v>
      </c>
      <c r="H156" s="31" t="s">
        <v>8245</v>
      </c>
      <c r="I156" s="31">
        <v>1423186634</v>
      </c>
      <c r="J156" s="31">
        <v>1418002634</v>
      </c>
      <c r="K156" s="31" t="b">
        <v>0</v>
      </c>
      <c r="L156" s="31">
        <v>8</v>
      </c>
      <c r="M156" s="31" t="b">
        <v>0</v>
      </c>
      <c r="N156" s="31" t="s">
        <v>8269</v>
      </c>
      <c r="O156" s="36">
        <v>21</v>
      </c>
      <c r="P156" s="10">
        <v>26.38</v>
      </c>
      <c r="Q156" s="37" t="s">
        <v>8315</v>
      </c>
      <c r="R156" s="31" t="s">
        <v>8316</v>
      </c>
      <c r="S156" s="16">
        <v>41981</v>
      </c>
      <c r="T156" s="16">
        <v>42041</v>
      </c>
    </row>
    <row r="157" spans="1:20" ht="208" x14ac:dyDescent="0.2">
      <c r="A157" s="31">
        <v>3973</v>
      </c>
      <c r="B157" s="32" t="s">
        <v>3970</v>
      </c>
      <c r="C157" s="32" t="s">
        <v>8080</v>
      </c>
      <c r="D157" s="33">
        <v>5000</v>
      </c>
      <c r="E157" s="34">
        <v>3905</v>
      </c>
      <c r="F157" s="35" t="s">
        <v>8220</v>
      </c>
      <c r="G157" s="31" t="s">
        <v>8223</v>
      </c>
      <c r="H157" s="31" t="s">
        <v>8245</v>
      </c>
      <c r="I157" s="31">
        <v>1462766400</v>
      </c>
      <c r="J157" s="31">
        <v>1460219110</v>
      </c>
      <c r="K157" s="31" t="b">
        <v>0</v>
      </c>
      <c r="L157" s="31">
        <v>37</v>
      </c>
      <c r="M157" s="31" t="b">
        <v>0</v>
      </c>
      <c r="N157" s="31" t="s">
        <v>8269</v>
      </c>
      <c r="O157" s="36">
        <v>78</v>
      </c>
      <c r="P157" s="10">
        <v>105.54</v>
      </c>
      <c r="Q157" s="37" t="s">
        <v>8315</v>
      </c>
      <c r="R157" s="31" t="s">
        <v>8316</v>
      </c>
      <c r="S157" s="16">
        <v>42469</v>
      </c>
      <c r="T157" s="16">
        <v>42499</v>
      </c>
    </row>
    <row r="158" spans="1:20" ht="224" x14ac:dyDescent="0.2">
      <c r="A158" s="31">
        <v>3975</v>
      </c>
      <c r="B158" s="32" t="s">
        <v>3972</v>
      </c>
      <c r="C158" s="32" t="s">
        <v>8082</v>
      </c>
      <c r="D158" s="33">
        <v>678</v>
      </c>
      <c r="E158" s="34">
        <v>0</v>
      </c>
      <c r="F158" s="35" t="s">
        <v>8220</v>
      </c>
      <c r="G158" s="31" t="s">
        <v>8223</v>
      </c>
      <c r="H158" s="31" t="s">
        <v>8245</v>
      </c>
      <c r="I158" s="31">
        <v>1468442898</v>
      </c>
      <c r="J158" s="31">
        <v>1465850898</v>
      </c>
      <c r="K158" s="31" t="b">
        <v>0</v>
      </c>
      <c r="L158" s="31">
        <v>0</v>
      </c>
      <c r="M158" s="31" t="b">
        <v>0</v>
      </c>
      <c r="N158" s="31" t="s">
        <v>8269</v>
      </c>
      <c r="O158" s="36">
        <v>0</v>
      </c>
      <c r="P158" s="10">
        <v>0</v>
      </c>
      <c r="Q158" s="37" t="s">
        <v>8315</v>
      </c>
      <c r="R158" s="31" t="s">
        <v>8316</v>
      </c>
      <c r="S158" s="16">
        <v>42534</v>
      </c>
      <c r="T158" s="16">
        <v>42564</v>
      </c>
    </row>
    <row r="159" spans="1:20" ht="224" x14ac:dyDescent="0.2">
      <c r="A159" s="31">
        <v>3976</v>
      </c>
      <c r="B159" s="32" t="s">
        <v>3973</v>
      </c>
      <c r="C159" s="32" t="s">
        <v>8083</v>
      </c>
      <c r="D159" s="33">
        <v>1300</v>
      </c>
      <c r="E159" s="34">
        <v>620</v>
      </c>
      <c r="F159" s="35" t="s">
        <v>8220</v>
      </c>
      <c r="G159" s="31" t="s">
        <v>8223</v>
      </c>
      <c r="H159" s="31" t="s">
        <v>8245</v>
      </c>
      <c r="I159" s="31">
        <v>1406876400</v>
      </c>
      <c r="J159" s="31">
        <v>1405024561</v>
      </c>
      <c r="K159" s="31" t="b">
        <v>0</v>
      </c>
      <c r="L159" s="31">
        <v>10</v>
      </c>
      <c r="M159" s="31" t="b">
        <v>0</v>
      </c>
      <c r="N159" s="31" t="s">
        <v>8269</v>
      </c>
      <c r="O159" s="36">
        <v>48</v>
      </c>
      <c r="P159" s="10">
        <v>62</v>
      </c>
      <c r="Q159" s="37" t="s">
        <v>8315</v>
      </c>
      <c r="R159" s="31" t="s">
        <v>8316</v>
      </c>
      <c r="S159" s="16">
        <v>41830</v>
      </c>
      <c r="T159" s="16">
        <v>41852</v>
      </c>
    </row>
    <row r="160" spans="1:20" ht="192" x14ac:dyDescent="0.2">
      <c r="A160" s="31">
        <v>3977</v>
      </c>
      <c r="B160" s="32" t="s">
        <v>3974</v>
      </c>
      <c r="C160" s="32" t="s">
        <v>8084</v>
      </c>
      <c r="D160" s="33">
        <v>90000</v>
      </c>
      <c r="E160" s="34">
        <v>1305</v>
      </c>
      <c r="F160" s="35" t="s">
        <v>8220</v>
      </c>
      <c r="G160" s="31" t="s">
        <v>8223</v>
      </c>
      <c r="H160" s="31" t="s">
        <v>8245</v>
      </c>
      <c r="I160" s="31">
        <v>1469213732</v>
      </c>
      <c r="J160" s="31">
        <v>1466621732</v>
      </c>
      <c r="K160" s="31" t="b">
        <v>0</v>
      </c>
      <c r="L160" s="31">
        <v>6</v>
      </c>
      <c r="M160" s="31" t="b">
        <v>0</v>
      </c>
      <c r="N160" s="31" t="s">
        <v>8269</v>
      </c>
      <c r="O160" s="36">
        <v>1</v>
      </c>
      <c r="P160" s="10">
        <v>217.5</v>
      </c>
      <c r="Q160" s="37" t="s">
        <v>8315</v>
      </c>
      <c r="R160" s="31" t="s">
        <v>8316</v>
      </c>
      <c r="S160" s="16">
        <v>42543</v>
      </c>
      <c r="T160" s="16">
        <v>42573</v>
      </c>
    </row>
    <row r="161" spans="1:20" ht="208" x14ac:dyDescent="0.2">
      <c r="A161" s="31">
        <v>3978</v>
      </c>
      <c r="B161" s="32" t="s">
        <v>3975</v>
      </c>
      <c r="C161" s="32" t="s">
        <v>8085</v>
      </c>
      <c r="D161" s="33">
        <v>2000</v>
      </c>
      <c r="E161" s="34">
        <v>214</v>
      </c>
      <c r="F161" s="35" t="s">
        <v>8220</v>
      </c>
      <c r="G161" s="31" t="s">
        <v>8223</v>
      </c>
      <c r="H161" s="31" t="s">
        <v>8245</v>
      </c>
      <c r="I161" s="31">
        <v>1422717953</v>
      </c>
      <c r="J161" s="31">
        <v>1417533953</v>
      </c>
      <c r="K161" s="31" t="b">
        <v>0</v>
      </c>
      <c r="L161" s="31">
        <v>8</v>
      </c>
      <c r="M161" s="31" t="b">
        <v>0</v>
      </c>
      <c r="N161" s="31" t="s">
        <v>8269</v>
      </c>
      <c r="O161" s="36">
        <v>11</v>
      </c>
      <c r="P161" s="10">
        <v>26.75</v>
      </c>
      <c r="Q161" s="37" t="s">
        <v>8315</v>
      </c>
      <c r="R161" s="31" t="s">
        <v>8316</v>
      </c>
      <c r="S161" s="16">
        <v>41975</v>
      </c>
      <c r="T161" s="16">
        <v>42035</v>
      </c>
    </row>
    <row r="162" spans="1:20" ht="224" x14ac:dyDescent="0.2">
      <c r="A162" s="31">
        <v>3980</v>
      </c>
      <c r="B162" s="32" t="s">
        <v>3977</v>
      </c>
      <c r="C162" s="32" t="s">
        <v>8087</v>
      </c>
      <c r="D162" s="33">
        <v>2500</v>
      </c>
      <c r="E162" s="34">
        <v>450</v>
      </c>
      <c r="F162" s="35" t="s">
        <v>8220</v>
      </c>
      <c r="G162" s="31" t="s">
        <v>8223</v>
      </c>
      <c r="H162" s="31" t="s">
        <v>8245</v>
      </c>
      <c r="I162" s="31">
        <v>1404570147</v>
      </c>
      <c r="J162" s="31">
        <v>1401978147</v>
      </c>
      <c r="K162" s="31" t="b">
        <v>0</v>
      </c>
      <c r="L162" s="31">
        <v>7</v>
      </c>
      <c r="M162" s="31" t="b">
        <v>0</v>
      </c>
      <c r="N162" s="31" t="s">
        <v>8269</v>
      </c>
      <c r="O162" s="36">
        <v>18</v>
      </c>
      <c r="P162" s="10">
        <v>64.290000000000006</v>
      </c>
      <c r="Q162" s="37" t="s">
        <v>8315</v>
      </c>
      <c r="R162" s="31" t="s">
        <v>8316</v>
      </c>
      <c r="S162" s="16">
        <v>41795</v>
      </c>
      <c r="T162" s="16">
        <v>41825</v>
      </c>
    </row>
    <row r="163" spans="1:20" ht="128" x14ac:dyDescent="0.2">
      <c r="A163" s="31">
        <v>3981</v>
      </c>
      <c r="B163" s="32" t="s">
        <v>3358</v>
      </c>
      <c r="C163" s="32" t="s">
        <v>7469</v>
      </c>
      <c r="D163" s="33">
        <v>30000</v>
      </c>
      <c r="E163" s="34">
        <v>1225</v>
      </c>
      <c r="F163" s="35" t="s">
        <v>8220</v>
      </c>
      <c r="G163" s="31" t="s">
        <v>8223</v>
      </c>
      <c r="H163" s="31" t="s">
        <v>8245</v>
      </c>
      <c r="I163" s="31">
        <v>1468729149</v>
      </c>
      <c r="J163" s="31">
        <v>1463545149</v>
      </c>
      <c r="K163" s="31" t="b">
        <v>0</v>
      </c>
      <c r="L163" s="31">
        <v>7</v>
      </c>
      <c r="M163" s="31" t="b">
        <v>0</v>
      </c>
      <c r="N163" s="31" t="s">
        <v>8269</v>
      </c>
      <c r="O163" s="36">
        <v>4</v>
      </c>
      <c r="P163" s="10">
        <v>175</v>
      </c>
      <c r="Q163" s="37" t="s">
        <v>8315</v>
      </c>
      <c r="R163" s="31" t="s">
        <v>8316</v>
      </c>
      <c r="S163" s="16">
        <v>42508</v>
      </c>
      <c r="T163" s="16">
        <v>42568</v>
      </c>
    </row>
    <row r="164" spans="1:20" ht="192" x14ac:dyDescent="0.2">
      <c r="A164" s="31">
        <v>3983</v>
      </c>
      <c r="B164" s="32" t="s">
        <v>3979</v>
      </c>
      <c r="C164" s="32" t="s">
        <v>8089</v>
      </c>
      <c r="D164" s="33">
        <v>11140</v>
      </c>
      <c r="E164" s="34">
        <v>3877</v>
      </c>
      <c r="F164" s="35" t="s">
        <v>8220</v>
      </c>
      <c r="G164" s="31" t="s">
        <v>8223</v>
      </c>
      <c r="H164" s="31" t="s">
        <v>8245</v>
      </c>
      <c r="I164" s="31">
        <v>1400569140</v>
      </c>
      <c r="J164" s="31">
        <v>1397854356</v>
      </c>
      <c r="K164" s="31" t="b">
        <v>0</v>
      </c>
      <c r="L164" s="31">
        <v>46</v>
      </c>
      <c r="M164" s="31" t="b">
        <v>0</v>
      </c>
      <c r="N164" s="31" t="s">
        <v>8269</v>
      </c>
      <c r="O164" s="36">
        <v>35</v>
      </c>
      <c r="P164" s="10">
        <v>84.28</v>
      </c>
      <c r="Q164" s="37" t="s">
        <v>8315</v>
      </c>
      <c r="R164" s="31" t="s">
        <v>8316</v>
      </c>
      <c r="S164" s="16">
        <v>41747</v>
      </c>
      <c r="T164" s="16">
        <v>41779</v>
      </c>
    </row>
    <row r="165" spans="1:20" ht="224" x14ac:dyDescent="0.2">
      <c r="A165" s="31">
        <v>3985</v>
      </c>
      <c r="B165" s="32" t="s">
        <v>3981</v>
      </c>
      <c r="C165" s="32" t="s">
        <v>8387</v>
      </c>
      <c r="D165" s="33">
        <v>2000</v>
      </c>
      <c r="E165" s="34">
        <v>641</v>
      </c>
      <c r="F165" s="35" t="s">
        <v>8220</v>
      </c>
      <c r="G165" s="31" t="s">
        <v>8223</v>
      </c>
      <c r="H165" s="31" t="s">
        <v>8245</v>
      </c>
      <c r="I165" s="31">
        <v>1456002300</v>
      </c>
      <c r="J165" s="31">
        <v>1454173120</v>
      </c>
      <c r="K165" s="31" t="b">
        <v>0</v>
      </c>
      <c r="L165" s="31">
        <v>19</v>
      </c>
      <c r="M165" s="31" t="b">
        <v>0</v>
      </c>
      <c r="N165" s="31" t="s">
        <v>8269</v>
      </c>
      <c r="O165" s="36">
        <v>32</v>
      </c>
      <c r="P165" s="10">
        <v>33.74</v>
      </c>
      <c r="Q165" s="37" t="s">
        <v>8315</v>
      </c>
      <c r="R165" s="31" t="s">
        <v>8316</v>
      </c>
      <c r="S165" s="16">
        <v>42399</v>
      </c>
      <c r="T165" s="16">
        <v>42420</v>
      </c>
    </row>
    <row r="166" spans="1:20" ht="80" x14ac:dyDescent="0.2">
      <c r="A166" s="31">
        <v>3988</v>
      </c>
      <c r="B166" s="32" t="s">
        <v>3984</v>
      </c>
      <c r="C166" s="32" t="s">
        <v>8094</v>
      </c>
      <c r="D166" s="33">
        <v>1500</v>
      </c>
      <c r="E166" s="34">
        <v>32</v>
      </c>
      <c r="F166" s="35" t="s">
        <v>8220</v>
      </c>
      <c r="G166" s="31" t="s">
        <v>8223</v>
      </c>
      <c r="H166" s="31" t="s">
        <v>8245</v>
      </c>
      <c r="I166" s="31">
        <v>1440813413</v>
      </c>
      <c r="J166" s="31">
        <v>1439517413</v>
      </c>
      <c r="K166" s="31" t="b">
        <v>0</v>
      </c>
      <c r="L166" s="31">
        <v>4</v>
      </c>
      <c r="M166" s="31" t="b">
        <v>0</v>
      </c>
      <c r="N166" s="31" t="s">
        <v>8269</v>
      </c>
      <c r="O166" s="36">
        <v>2</v>
      </c>
      <c r="P166" s="10">
        <v>8</v>
      </c>
      <c r="Q166" s="37" t="s">
        <v>8315</v>
      </c>
      <c r="R166" s="31" t="s">
        <v>8316</v>
      </c>
      <c r="S166" s="16">
        <v>42230</v>
      </c>
      <c r="T166" s="16">
        <v>42245</v>
      </c>
    </row>
    <row r="167" spans="1:20" ht="192" x14ac:dyDescent="0.2">
      <c r="A167" s="31">
        <v>3989</v>
      </c>
      <c r="B167" s="32" t="s">
        <v>3985</v>
      </c>
      <c r="C167" s="32" t="s">
        <v>8095</v>
      </c>
      <c r="D167" s="33">
        <v>3000</v>
      </c>
      <c r="E167" s="34">
        <v>0</v>
      </c>
      <c r="F167" s="35" t="s">
        <v>8220</v>
      </c>
      <c r="G167" s="31" t="s">
        <v>8223</v>
      </c>
      <c r="H167" s="31" t="s">
        <v>8245</v>
      </c>
      <c r="I167" s="31">
        <v>1447009181</v>
      </c>
      <c r="J167" s="31">
        <v>1444413581</v>
      </c>
      <c r="K167" s="31" t="b">
        <v>0</v>
      </c>
      <c r="L167" s="31">
        <v>0</v>
      </c>
      <c r="M167" s="31" t="b">
        <v>0</v>
      </c>
      <c r="N167" s="31" t="s">
        <v>8269</v>
      </c>
      <c r="O167" s="36">
        <v>0</v>
      </c>
      <c r="P167" s="10">
        <v>0</v>
      </c>
      <c r="Q167" s="37" t="s">
        <v>8315</v>
      </c>
      <c r="R167" s="31" t="s">
        <v>8316</v>
      </c>
      <c r="S167" s="16">
        <v>42286</v>
      </c>
      <c r="T167" s="16">
        <v>42316</v>
      </c>
    </row>
    <row r="168" spans="1:20" ht="112" x14ac:dyDescent="0.2">
      <c r="A168" s="31">
        <v>3991</v>
      </c>
      <c r="B168" s="32" t="s">
        <v>3987</v>
      </c>
      <c r="C168" s="32" t="s">
        <v>8097</v>
      </c>
      <c r="D168" s="33">
        <v>500</v>
      </c>
      <c r="E168" s="34">
        <v>100</v>
      </c>
      <c r="F168" s="35" t="s">
        <v>8220</v>
      </c>
      <c r="G168" s="31" t="s">
        <v>8223</v>
      </c>
      <c r="H168" s="31" t="s">
        <v>8245</v>
      </c>
      <c r="I168" s="31">
        <v>1433086082</v>
      </c>
      <c r="J168" s="31">
        <v>1430494082</v>
      </c>
      <c r="K168" s="31" t="b">
        <v>0</v>
      </c>
      <c r="L168" s="31">
        <v>1</v>
      </c>
      <c r="M168" s="31" t="b">
        <v>0</v>
      </c>
      <c r="N168" s="31" t="s">
        <v>8269</v>
      </c>
      <c r="O168" s="36">
        <v>20</v>
      </c>
      <c r="P168" s="10">
        <v>100</v>
      </c>
      <c r="Q168" s="37" t="s">
        <v>8315</v>
      </c>
      <c r="R168" s="31" t="s">
        <v>8316</v>
      </c>
      <c r="S168" s="16">
        <v>42125</v>
      </c>
      <c r="T168" s="16">
        <v>42155</v>
      </c>
    </row>
    <row r="169" spans="1:20" ht="176" x14ac:dyDescent="0.2">
      <c r="A169" s="31">
        <v>3992</v>
      </c>
      <c r="B169" s="32" t="s">
        <v>3988</v>
      </c>
      <c r="C169" s="32" t="s">
        <v>8098</v>
      </c>
      <c r="D169" s="33">
        <v>10000</v>
      </c>
      <c r="E169" s="34">
        <v>541</v>
      </c>
      <c r="F169" s="35" t="s">
        <v>8220</v>
      </c>
      <c r="G169" s="31" t="s">
        <v>8223</v>
      </c>
      <c r="H169" s="31" t="s">
        <v>8245</v>
      </c>
      <c r="I169" s="31">
        <v>1449876859</v>
      </c>
      <c r="J169" s="31">
        <v>1444689259</v>
      </c>
      <c r="K169" s="31" t="b">
        <v>0</v>
      </c>
      <c r="L169" s="31">
        <v>9</v>
      </c>
      <c r="M169" s="31" t="b">
        <v>0</v>
      </c>
      <c r="N169" s="31" t="s">
        <v>8269</v>
      </c>
      <c r="O169" s="36">
        <v>5</v>
      </c>
      <c r="P169" s="10">
        <v>60.11</v>
      </c>
      <c r="Q169" s="37" t="s">
        <v>8315</v>
      </c>
      <c r="R169" s="31" t="s">
        <v>8316</v>
      </c>
      <c r="S169" s="16">
        <v>42289</v>
      </c>
      <c r="T169" s="16">
        <v>42349</v>
      </c>
    </row>
    <row r="170" spans="1:20" ht="160" x14ac:dyDescent="0.2">
      <c r="A170" s="31">
        <v>3993</v>
      </c>
      <c r="B170" s="32" t="s">
        <v>3989</v>
      </c>
      <c r="C170" s="32" t="s">
        <v>8099</v>
      </c>
      <c r="D170" s="33">
        <v>50000</v>
      </c>
      <c r="E170" s="34">
        <v>3</v>
      </c>
      <c r="F170" s="35" t="s">
        <v>8220</v>
      </c>
      <c r="G170" s="31" t="s">
        <v>8223</v>
      </c>
      <c r="H170" s="31" t="s">
        <v>8245</v>
      </c>
      <c r="I170" s="31">
        <v>1431549912</v>
      </c>
      <c r="J170" s="31">
        <v>1428957912</v>
      </c>
      <c r="K170" s="31" t="b">
        <v>0</v>
      </c>
      <c r="L170" s="31">
        <v>1</v>
      </c>
      <c r="M170" s="31" t="b">
        <v>0</v>
      </c>
      <c r="N170" s="31" t="s">
        <v>8269</v>
      </c>
      <c r="O170" s="36">
        <v>0</v>
      </c>
      <c r="P170" s="10">
        <v>3</v>
      </c>
      <c r="Q170" s="37" t="s">
        <v>8315</v>
      </c>
      <c r="R170" s="31" t="s">
        <v>8316</v>
      </c>
      <c r="S170" s="16">
        <v>42107</v>
      </c>
      <c r="T170" s="16">
        <v>42137</v>
      </c>
    </row>
    <row r="171" spans="1:20" ht="144" x14ac:dyDescent="0.2">
      <c r="A171" s="31">
        <v>3994</v>
      </c>
      <c r="B171" s="32" t="s">
        <v>3990</v>
      </c>
      <c r="C171" s="32" t="s">
        <v>8100</v>
      </c>
      <c r="D171" s="33">
        <v>2000</v>
      </c>
      <c r="E171" s="34">
        <v>5</v>
      </c>
      <c r="F171" s="35" t="s">
        <v>8220</v>
      </c>
      <c r="G171" s="31" t="s">
        <v>8223</v>
      </c>
      <c r="H171" s="31" t="s">
        <v>8245</v>
      </c>
      <c r="I171" s="31">
        <v>1405761690</v>
      </c>
      <c r="J171" s="31">
        <v>1403169690</v>
      </c>
      <c r="K171" s="31" t="b">
        <v>0</v>
      </c>
      <c r="L171" s="31">
        <v>1</v>
      </c>
      <c r="M171" s="31" t="b">
        <v>0</v>
      </c>
      <c r="N171" s="31" t="s">
        <v>8269</v>
      </c>
      <c r="O171" s="36">
        <v>0</v>
      </c>
      <c r="P171" s="10">
        <v>5</v>
      </c>
      <c r="Q171" s="37" t="s">
        <v>8315</v>
      </c>
      <c r="R171" s="31" t="s">
        <v>8316</v>
      </c>
      <c r="S171" s="16">
        <v>41809</v>
      </c>
      <c r="T171" s="16">
        <v>41839</v>
      </c>
    </row>
    <row r="172" spans="1:20" ht="224" x14ac:dyDescent="0.2">
      <c r="A172" s="31">
        <v>3996</v>
      </c>
      <c r="B172" s="32" t="s">
        <v>3992</v>
      </c>
      <c r="C172" s="32" t="s">
        <v>8102</v>
      </c>
      <c r="D172" s="33">
        <v>3000</v>
      </c>
      <c r="E172" s="34">
        <v>497</v>
      </c>
      <c r="F172" s="35" t="s">
        <v>8220</v>
      </c>
      <c r="G172" s="31" t="s">
        <v>8223</v>
      </c>
      <c r="H172" s="31" t="s">
        <v>8245</v>
      </c>
      <c r="I172" s="31">
        <v>1416499440</v>
      </c>
      <c r="J172" s="31">
        <v>1415341464</v>
      </c>
      <c r="K172" s="31" t="b">
        <v>0</v>
      </c>
      <c r="L172" s="31">
        <v>17</v>
      </c>
      <c r="M172" s="31" t="b">
        <v>0</v>
      </c>
      <c r="N172" s="31" t="s">
        <v>8269</v>
      </c>
      <c r="O172" s="36">
        <v>17</v>
      </c>
      <c r="P172" s="10">
        <v>29.24</v>
      </c>
      <c r="Q172" s="37" t="s">
        <v>8315</v>
      </c>
      <c r="R172" s="31" t="s">
        <v>8316</v>
      </c>
      <c r="S172" s="16">
        <v>41950</v>
      </c>
      <c r="T172" s="16">
        <v>41963</v>
      </c>
    </row>
    <row r="173" spans="1:20" ht="176" x14ac:dyDescent="0.2">
      <c r="A173" s="31">
        <v>3998</v>
      </c>
      <c r="B173" s="32" t="s">
        <v>3994</v>
      </c>
      <c r="C173" s="32" t="s">
        <v>8104</v>
      </c>
      <c r="D173" s="33">
        <v>1250</v>
      </c>
      <c r="E173" s="34">
        <v>715</v>
      </c>
      <c r="F173" s="35" t="s">
        <v>8220</v>
      </c>
      <c r="G173" s="31" t="s">
        <v>8223</v>
      </c>
      <c r="H173" s="31" t="s">
        <v>8245</v>
      </c>
      <c r="I173" s="31">
        <v>1427580426</v>
      </c>
      <c r="J173" s="31">
        <v>1424992026</v>
      </c>
      <c r="K173" s="31" t="b">
        <v>0</v>
      </c>
      <c r="L173" s="31">
        <v>12</v>
      </c>
      <c r="M173" s="31" t="b">
        <v>0</v>
      </c>
      <c r="N173" s="31" t="s">
        <v>8269</v>
      </c>
      <c r="O173" s="36">
        <v>57</v>
      </c>
      <c r="P173" s="10">
        <v>59.58</v>
      </c>
      <c r="Q173" s="37" t="s">
        <v>8315</v>
      </c>
      <c r="R173" s="31" t="s">
        <v>8316</v>
      </c>
      <c r="S173" s="16">
        <v>42061</v>
      </c>
      <c r="T173" s="16">
        <v>42091</v>
      </c>
    </row>
    <row r="174" spans="1:20" ht="176" x14ac:dyDescent="0.2">
      <c r="A174" s="31">
        <v>3999</v>
      </c>
      <c r="B174" s="32" t="s">
        <v>3995</v>
      </c>
      <c r="C174" s="32" t="s">
        <v>8105</v>
      </c>
      <c r="D174" s="33">
        <v>7000</v>
      </c>
      <c r="E174" s="34">
        <v>1156</v>
      </c>
      <c r="F174" s="35" t="s">
        <v>8220</v>
      </c>
      <c r="G174" s="31" t="s">
        <v>8223</v>
      </c>
      <c r="H174" s="31" t="s">
        <v>8245</v>
      </c>
      <c r="I174" s="31">
        <v>1409514709</v>
      </c>
      <c r="J174" s="31">
        <v>1406058798</v>
      </c>
      <c r="K174" s="31" t="b">
        <v>0</v>
      </c>
      <c r="L174" s="31">
        <v>14</v>
      </c>
      <c r="M174" s="31" t="b">
        <v>0</v>
      </c>
      <c r="N174" s="31" t="s">
        <v>8269</v>
      </c>
      <c r="O174" s="36">
        <v>17</v>
      </c>
      <c r="P174" s="10">
        <v>82.57</v>
      </c>
      <c r="Q174" s="37" t="s">
        <v>8315</v>
      </c>
      <c r="R174" s="31" t="s">
        <v>8316</v>
      </c>
      <c r="S174" s="16">
        <v>41842</v>
      </c>
      <c r="T174" s="16">
        <v>41882</v>
      </c>
    </row>
    <row r="175" spans="1:20" ht="80" x14ac:dyDescent="0.2">
      <c r="A175" s="31">
        <v>4000</v>
      </c>
      <c r="B175" s="32" t="s">
        <v>3996</v>
      </c>
      <c r="C175" s="32" t="s">
        <v>8106</v>
      </c>
      <c r="D175" s="33">
        <v>8000</v>
      </c>
      <c r="E175" s="34">
        <v>10</v>
      </c>
      <c r="F175" s="35" t="s">
        <v>8220</v>
      </c>
      <c r="G175" s="31" t="s">
        <v>8223</v>
      </c>
      <c r="H175" s="31" t="s">
        <v>8245</v>
      </c>
      <c r="I175" s="31">
        <v>1462631358</v>
      </c>
      <c r="J175" s="31">
        <v>1457450958</v>
      </c>
      <c r="K175" s="31" t="b">
        <v>0</v>
      </c>
      <c r="L175" s="31">
        <v>1</v>
      </c>
      <c r="M175" s="31" t="b">
        <v>0</v>
      </c>
      <c r="N175" s="31" t="s">
        <v>8269</v>
      </c>
      <c r="O175" s="36">
        <v>0</v>
      </c>
      <c r="P175" s="10">
        <v>10</v>
      </c>
      <c r="Q175" s="37" t="s">
        <v>8315</v>
      </c>
      <c r="R175" s="31" t="s">
        <v>8316</v>
      </c>
      <c r="S175" s="16">
        <v>42437</v>
      </c>
      <c r="T175" s="16">
        <v>42497</v>
      </c>
    </row>
    <row r="176" spans="1:20" ht="192" x14ac:dyDescent="0.2">
      <c r="A176" s="31">
        <v>4002</v>
      </c>
      <c r="B176" s="32" t="s">
        <v>3998</v>
      </c>
      <c r="C176" s="32" t="s">
        <v>8108</v>
      </c>
      <c r="D176" s="33">
        <v>1250</v>
      </c>
      <c r="E176" s="34">
        <v>23</v>
      </c>
      <c r="F176" s="35" t="s">
        <v>8220</v>
      </c>
      <c r="G176" s="31" t="s">
        <v>8223</v>
      </c>
      <c r="H176" s="31" t="s">
        <v>8245</v>
      </c>
      <c r="I176" s="31">
        <v>1411779761</v>
      </c>
      <c r="J176" s="31">
        <v>1409187761</v>
      </c>
      <c r="K176" s="31" t="b">
        <v>0</v>
      </c>
      <c r="L176" s="31">
        <v>4</v>
      </c>
      <c r="M176" s="31" t="b">
        <v>0</v>
      </c>
      <c r="N176" s="31" t="s">
        <v>8269</v>
      </c>
      <c r="O176" s="36">
        <v>2</v>
      </c>
      <c r="P176" s="10">
        <v>5.75</v>
      </c>
      <c r="Q176" s="37" t="s">
        <v>8315</v>
      </c>
      <c r="R176" s="31" t="s">
        <v>8316</v>
      </c>
      <c r="S176" s="16">
        <v>41879</v>
      </c>
      <c r="T176" s="16">
        <v>41909</v>
      </c>
    </row>
    <row r="177" spans="1:20" ht="176" x14ac:dyDescent="0.2">
      <c r="A177" s="31">
        <v>4003</v>
      </c>
      <c r="B177" s="32" t="s">
        <v>3999</v>
      </c>
      <c r="C177" s="32" t="s">
        <v>8071</v>
      </c>
      <c r="D177" s="33">
        <v>2000</v>
      </c>
      <c r="E177" s="34">
        <v>201</v>
      </c>
      <c r="F177" s="35" t="s">
        <v>8220</v>
      </c>
      <c r="G177" s="31" t="s">
        <v>8223</v>
      </c>
      <c r="H177" s="31" t="s">
        <v>8245</v>
      </c>
      <c r="I177" s="31">
        <v>1424009147</v>
      </c>
      <c r="J177" s="31">
        <v>1421417147</v>
      </c>
      <c r="K177" s="31" t="b">
        <v>0</v>
      </c>
      <c r="L177" s="31">
        <v>2</v>
      </c>
      <c r="M177" s="31" t="b">
        <v>0</v>
      </c>
      <c r="N177" s="31" t="s">
        <v>8269</v>
      </c>
      <c r="O177" s="36">
        <v>10</v>
      </c>
      <c r="P177" s="10">
        <v>100.5</v>
      </c>
      <c r="Q177" s="37" t="s">
        <v>8315</v>
      </c>
      <c r="R177" s="31" t="s">
        <v>8316</v>
      </c>
      <c r="S177" s="16">
        <v>42020</v>
      </c>
      <c r="T177" s="16">
        <v>42050</v>
      </c>
    </row>
    <row r="178" spans="1:20" ht="64" x14ac:dyDescent="0.2">
      <c r="A178" s="31">
        <v>4004</v>
      </c>
      <c r="B178" s="32" t="s">
        <v>4000</v>
      </c>
      <c r="C178" s="32" t="s">
        <v>8109</v>
      </c>
      <c r="D178" s="33">
        <v>500</v>
      </c>
      <c r="E178" s="34">
        <v>1</v>
      </c>
      <c r="F178" s="35" t="s">
        <v>8220</v>
      </c>
      <c r="G178" s="31" t="s">
        <v>8223</v>
      </c>
      <c r="H178" s="31" t="s">
        <v>8245</v>
      </c>
      <c r="I178" s="31">
        <v>1412740457</v>
      </c>
      <c r="J178" s="31">
        <v>1410148457</v>
      </c>
      <c r="K178" s="31" t="b">
        <v>0</v>
      </c>
      <c r="L178" s="31">
        <v>1</v>
      </c>
      <c r="M178" s="31" t="b">
        <v>0</v>
      </c>
      <c r="N178" s="31" t="s">
        <v>8269</v>
      </c>
      <c r="O178" s="36">
        <v>0</v>
      </c>
      <c r="P178" s="10">
        <v>1</v>
      </c>
      <c r="Q178" s="37" t="s">
        <v>8315</v>
      </c>
      <c r="R178" s="31" t="s">
        <v>8316</v>
      </c>
      <c r="S178" s="16">
        <v>41890</v>
      </c>
      <c r="T178" s="16">
        <v>41920</v>
      </c>
    </row>
    <row r="179" spans="1:20" ht="192" x14ac:dyDescent="0.2">
      <c r="A179" s="31">
        <v>4005</v>
      </c>
      <c r="B179" s="32" t="s">
        <v>4001</v>
      </c>
      <c r="C179" s="32" t="s">
        <v>8110</v>
      </c>
      <c r="D179" s="33">
        <v>3000</v>
      </c>
      <c r="E179" s="34">
        <v>40</v>
      </c>
      <c r="F179" s="35" t="s">
        <v>8220</v>
      </c>
      <c r="G179" s="31" t="s">
        <v>8223</v>
      </c>
      <c r="H179" s="31" t="s">
        <v>8245</v>
      </c>
      <c r="I179" s="31">
        <v>1413832985</v>
      </c>
      <c r="J179" s="31">
        <v>1408648985</v>
      </c>
      <c r="K179" s="31" t="b">
        <v>0</v>
      </c>
      <c r="L179" s="31">
        <v>2</v>
      </c>
      <c r="M179" s="31" t="b">
        <v>0</v>
      </c>
      <c r="N179" s="31" t="s">
        <v>8269</v>
      </c>
      <c r="O179" s="36">
        <v>1</v>
      </c>
      <c r="P179" s="10">
        <v>20</v>
      </c>
      <c r="Q179" s="37" t="s">
        <v>8315</v>
      </c>
      <c r="R179" s="31" t="s">
        <v>8316</v>
      </c>
      <c r="S179" s="16">
        <v>41872</v>
      </c>
      <c r="T179" s="16">
        <v>41932</v>
      </c>
    </row>
    <row r="180" spans="1:20" ht="208" x14ac:dyDescent="0.2">
      <c r="A180" s="31">
        <v>4006</v>
      </c>
      <c r="B180" s="32" t="s">
        <v>4002</v>
      </c>
      <c r="C180" s="32" t="s">
        <v>8111</v>
      </c>
      <c r="D180" s="33">
        <v>30000</v>
      </c>
      <c r="E180" s="34">
        <v>2</v>
      </c>
      <c r="F180" s="35" t="s">
        <v>8220</v>
      </c>
      <c r="G180" s="31" t="s">
        <v>8223</v>
      </c>
      <c r="H180" s="31" t="s">
        <v>8245</v>
      </c>
      <c r="I180" s="31">
        <v>1455647587</v>
      </c>
      <c r="J180" s="31">
        <v>1453487587</v>
      </c>
      <c r="K180" s="31" t="b">
        <v>0</v>
      </c>
      <c r="L180" s="31">
        <v>1</v>
      </c>
      <c r="M180" s="31" t="b">
        <v>0</v>
      </c>
      <c r="N180" s="31" t="s">
        <v>8269</v>
      </c>
      <c r="O180" s="36">
        <v>0</v>
      </c>
      <c r="P180" s="10">
        <v>2</v>
      </c>
      <c r="Q180" s="37" t="s">
        <v>8315</v>
      </c>
      <c r="R180" s="31" t="s">
        <v>8316</v>
      </c>
      <c r="S180" s="16">
        <v>42391</v>
      </c>
      <c r="T180" s="16">
        <v>42416</v>
      </c>
    </row>
    <row r="181" spans="1:20" ht="176" x14ac:dyDescent="0.2">
      <c r="A181" s="31">
        <v>4007</v>
      </c>
      <c r="B181" s="32" t="s">
        <v>4003</v>
      </c>
      <c r="C181" s="32" t="s">
        <v>8112</v>
      </c>
      <c r="D181" s="33">
        <v>2000</v>
      </c>
      <c r="E181" s="34">
        <v>5</v>
      </c>
      <c r="F181" s="35" t="s">
        <v>8220</v>
      </c>
      <c r="G181" s="31" t="s">
        <v>8223</v>
      </c>
      <c r="H181" s="31" t="s">
        <v>8245</v>
      </c>
      <c r="I181" s="31">
        <v>1409070480</v>
      </c>
      <c r="J181" s="31">
        <v>1406572381</v>
      </c>
      <c r="K181" s="31" t="b">
        <v>0</v>
      </c>
      <c r="L181" s="31">
        <v>1</v>
      </c>
      <c r="M181" s="31" t="b">
        <v>0</v>
      </c>
      <c r="N181" s="31" t="s">
        <v>8269</v>
      </c>
      <c r="O181" s="36">
        <v>0</v>
      </c>
      <c r="P181" s="10">
        <v>5</v>
      </c>
      <c r="Q181" s="37" t="s">
        <v>8315</v>
      </c>
      <c r="R181" s="31" t="s">
        <v>8316</v>
      </c>
      <c r="S181" s="16">
        <v>41848</v>
      </c>
      <c r="T181" s="16">
        <v>41877</v>
      </c>
    </row>
    <row r="182" spans="1:20" ht="176" x14ac:dyDescent="0.2">
      <c r="A182" s="31">
        <v>4010</v>
      </c>
      <c r="B182" s="32" t="s">
        <v>4006</v>
      </c>
      <c r="C182" s="32" t="s">
        <v>8115</v>
      </c>
      <c r="D182" s="33">
        <v>7200</v>
      </c>
      <c r="E182" s="34">
        <v>1742</v>
      </c>
      <c r="F182" s="35" t="s">
        <v>8220</v>
      </c>
      <c r="G182" s="31" t="s">
        <v>8223</v>
      </c>
      <c r="H182" s="31" t="s">
        <v>8245</v>
      </c>
      <c r="I182" s="31">
        <v>1414348166</v>
      </c>
      <c r="J182" s="31">
        <v>1412879366</v>
      </c>
      <c r="K182" s="31" t="b">
        <v>0</v>
      </c>
      <c r="L182" s="31">
        <v>38</v>
      </c>
      <c r="M182" s="31" t="b">
        <v>0</v>
      </c>
      <c r="N182" s="31" t="s">
        <v>8269</v>
      </c>
      <c r="O182" s="36">
        <v>24</v>
      </c>
      <c r="P182" s="10">
        <v>45.84</v>
      </c>
      <c r="Q182" s="37" t="s">
        <v>8315</v>
      </c>
      <c r="R182" s="31" t="s">
        <v>8316</v>
      </c>
      <c r="S182" s="16">
        <v>41921</v>
      </c>
      <c r="T182" s="16">
        <v>41938</v>
      </c>
    </row>
    <row r="183" spans="1:20" ht="208" x14ac:dyDescent="0.2">
      <c r="A183" s="31">
        <v>4013</v>
      </c>
      <c r="B183" s="32" t="s">
        <v>4009</v>
      </c>
      <c r="C183" s="32" t="s">
        <v>8118</v>
      </c>
      <c r="D183" s="33">
        <v>2000</v>
      </c>
      <c r="E183" s="34">
        <v>26</v>
      </c>
      <c r="F183" s="35" t="s">
        <v>8220</v>
      </c>
      <c r="G183" s="31" t="s">
        <v>8223</v>
      </c>
      <c r="H183" s="31" t="s">
        <v>8245</v>
      </c>
      <c r="I183" s="31">
        <v>1424070823</v>
      </c>
      <c r="J183" s="31">
        <v>1421478823</v>
      </c>
      <c r="K183" s="31" t="b">
        <v>0</v>
      </c>
      <c r="L183" s="31">
        <v>2</v>
      </c>
      <c r="M183" s="31" t="b">
        <v>0</v>
      </c>
      <c r="N183" s="31" t="s">
        <v>8269</v>
      </c>
      <c r="O183" s="36">
        <v>1</v>
      </c>
      <c r="P183" s="10">
        <v>13</v>
      </c>
      <c r="Q183" s="37" t="s">
        <v>8315</v>
      </c>
      <c r="R183" s="31" t="s">
        <v>8316</v>
      </c>
      <c r="S183" s="16">
        <v>42021</v>
      </c>
      <c r="T183" s="16">
        <v>42051</v>
      </c>
    </row>
    <row r="184" spans="1:20" ht="192" x14ac:dyDescent="0.2">
      <c r="A184" s="31">
        <v>4014</v>
      </c>
      <c r="B184" s="32" t="s">
        <v>4010</v>
      </c>
      <c r="C184" s="32" t="s">
        <v>8119</v>
      </c>
      <c r="D184" s="33">
        <v>9000</v>
      </c>
      <c r="E184" s="34">
        <v>0</v>
      </c>
      <c r="F184" s="35" t="s">
        <v>8220</v>
      </c>
      <c r="G184" s="31" t="s">
        <v>8223</v>
      </c>
      <c r="H184" s="31" t="s">
        <v>8245</v>
      </c>
      <c r="I184" s="31">
        <v>1457157269</v>
      </c>
      <c r="J184" s="31">
        <v>1455861269</v>
      </c>
      <c r="K184" s="31" t="b">
        <v>0</v>
      </c>
      <c r="L184" s="31">
        <v>0</v>
      </c>
      <c r="M184" s="31" t="b">
        <v>0</v>
      </c>
      <c r="N184" s="31" t="s">
        <v>8269</v>
      </c>
      <c r="O184" s="36">
        <v>0</v>
      </c>
      <c r="P184" s="10">
        <v>0</v>
      </c>
      <c r="Q184" s="37" t="s">
        <v>8315</v>
      </c>
      <c r="R184" s="31" t="s">
        <v>8316</v>
      </c>
      <c r="S184" s="16">
        <v>42419</v>
      </c>
      <c r="T184" s="16">
        <v>42434</v>
      </c>
    </row>
    <row r="185" spans="1:20" ht="224" x14ac:dyDescent="0.2">
      <c r="A185" s="31">
        <v>4015</v>
      </c>
      <c r="B185" s="32" t="s">
        <v>4011</v>
      </c>
      <c r="C185" s="32" t="s">
        <v>8120</v>
      </c>
      <c r="D185" s="33">
        <v>7000</v>
      </c>
      <c r="E185" s="34">
        <v>1</v>
      </c>
      <c r="F185" s="35" t="s">
        <v>8220</v>
      </c>
      <c r="G185" s="31" t="s">
        <v>8223</v>
      </c>
      <c r="H185" s="31" t="s">
        <v>8245</v>
      </c>
      <c r="I185" s="31">
        <v>1437331463</v>
      </c>
      <c r="J185" s="31">
        <v>1434739463</v>
      </c>
      <c r="K185" s="31" t="b">
        <v>0</v>
      </c>
      <c r="L185" s="31">
        <v>1</v>
      </c>
      <c r="M185" s="31" t="b">
        <v>0</v>
      </c>
      <c r="N185" s="31" t="s">
        <v>8269</v>
      </c>
      <c r="O185" s="36">
        <v>0</v>
      </c>
      <c r="P185" s="10">
        <v>1</v>
      </c>
      <c r="Q185" s="37" t="s">
        <v>8315</v>
      </c>
      <c r="R185" s="31" t="s">
        <v>8316</v>
      </c>
      <c r="S185" s="16">
        <v>42174</v>
      </c>
      <c r="T185" s="16">
        <v>42204</v>
      </c>
    </row>
    <row r="186" spans="1:20" ht="224" x14ac:dyDescent="0.2">
      <c r="A186" s="31">
        <v>4017</v>
      </c>
      <c r="B186" s="32" t="s">
        <v>4013</v>
      </c>
      <c r="C186" s="32" t="s">
        <v>8122</v>
      </c>
      <c r="D186" s="33">
        <v>10000</v>
      </c>
      <c r="E186" s="34">
        <v>105</v>
      </c>
      <c r="F186" s="35" t="s">
        <v>8220</v>
      </c>
      <c r="G186" s="31" t="s">
        <v>8223</v>
      </c>
      <c r="H186" s="31" t="s">
        <v>8245</v>
      </c>
      <c r="I186" s="31">
        <v>1409846874</v>
      </c>
      <c r="J186" s="31">
        <v>1407254874</v>
      </c>
      <c r="K186" s="31" t="b">
        <v>0</v>
      </c>
      <c r="L186" s="31">
        <v>2</v>
      </c>
      <c r="M186" s="31" t="b">
        <v>0</v>
      </c>
      <c r="N186" s="31" t="s">
        <v>8269</v>
      </c>
      <c r="O186" s="36">
        <v>1</v>
      </c>
      <c r="P186" s="10">
        <v>52.5</v>
      </c>
      <c r="Q186" s="37" t="s">
        <v>8315</v>
      </c>
      <c r="R186" s="31" t="s">
        <v>8316</v>
      </c>
      <c r="S186" s="16">
        <v>41856</v>
      </c>
      <c r="T186" s="16">
        <v>41886</v>
      </c>
    </row>
    <row r="187" spans="1:20" ht="208" x14ac:dyDescent="0.2">
      <c r="A187" s="31">
        <v>4019</v>
      </c>
      <c r="B187" s="32" t="s">
        <v>4015</v>
      </c>
      <c r="C187" s="32" t="s">
        <v>8124</v>
      </c>
      <c r="D187" s="33">
        <v>3500</v>
      </c>
      <c r="E187" s="34">
        <v>29</v>
      </c>
      <c r="F187" s="35" t="s">
        <v>8220</v>
      </c>
      <c r="G187" s="31" t="s">
        <v>8223</v>
      </c>
      <c r="H187" s="31" t="s">
        <v>8245</v>
      </c>
      <c r="I187" s="31">
        <v>1460737680</v>
      </c>
      <c r="J187" s="31">
        <v>1455725596</v>
      </c>
      <c r="K187" s="31" t="b">
        <v>0</v>
      </c>
      <c r="L187" s="31">
        <v>4</v>
      </c>
      <c r="M187" s="31" t="b">
        <v>0</v>
      </c>
      <c r="N187" s="31" t="s">
        <v>8269</v>
      </c>
      <c r="O187" s="36">
        <v>1</v>
      </c>
      <c r="P187" s="10">
        <v>7.25</v>
      </c>
      <c r="Q187" s="37" t="s">
        <v>8315</v>
      </c>
      <c r="R187" s="31" t="s">
        <v>8316</v>
      </c>
      <c r="S187" s="16">
        <v>42417</v>
      </c>
      <c r="T187" s="16">
        <v>42475</v>
      </c>
    </row>
    <row r="188" spans="1:20" ht="192" x14ac:dyDescent="0.2">
      <c r="A188" s="31">
        <v>4020</v>
      </c>
      <c r="B188" s="32" t="s">
        <v>4016</v>
      </c>
      <c r="C188" s="32" t="s">
        <v>8125</v>
      </c>
      <c r="D188" s="33">
        <v>600</v>
      </c>
      <c r="E188" s="34">
        <v>100</v>
      </c>
      <c r="F188" s="35" t="s">
        <v>8220</v>
      </c>
      <c r="G188" s="31" t="s">
        <v>8223</v>
      </c>
      <c r="H188" s="31" t="s">
        <v>8245</v>
      </c>
      <c r="I188" s="31">
        <v>1427168099</v>
      </c>
      <c r="J188" s="31">
        <v>1424579699</v>
      </c>
      <c r="K188" s="31" t="b">
        <v>0</v>
      </c>
      <c r="L188" s="31">
        <v>3</v>
      </c>
      <c r="M188" s="31" t="b">
        <v>0</v>
      </c>
      <c r="N188" s="31" t="s">
        <v>8269</v>
      </c>
      <c r="O188" s="36">
        <v>17</v>
      </c>
      <c r="P188" s="10">
        <v>33.33</v>
      </c>
      <c r="Q188" s="37" t="s">
        <v>8315</v>
      </c>
      <c r="R188" s="31" t="s">
        <v>8316</v>
      </c>
      <c r="S188" s="16">
        <v>42057</v>
      </c>
      <c r="T188" s="16">
        <v>42087</v>
      </c>
    </row>
    <row r="189" spans="1:20" ht="160" x14ac:dyDescent="0.2">
      <c r="A189" s="31">
        <v>4021</v>
      </c>
      <c r="B189" s="32" t="s">
        <v>4017</v>
      </c>
      <c r="C189" s="32" t="s">
        <v>8126</v>
      </c>
      <c r="D189" s="33">
        <v>15000</v>
      </c>
      <c r="E189" s="34">
        <v>125</v>
      </c>
      <c r="F189" s="35" t="s">
        <v>8220</v>
      </c>
      <c r="G189" s="31" t="s">
        <v>8223</v>
      </c>
      <c r="H189" s="31" t="s">
        <v>8245</v>
      </c>
      <c r="I189" s="31">
        <v>1414360358</v>
      </c>
      <c r="J189" s="31">
        <v>1409176358</v>
      </c>
      <c r="K189" s="31" t="b">
        <v>0</v>
      </c>
      <c r="L189" s="31">
        <v>2</v>
      </c>
      <c r="M189" s="31" t="b">
        <v>0</v>
      </c>
      <c r="N189" s="31" t="s">
        <v>8269</v>
      </c>
      <c r="O189" s="36">
        <v>1</v>
      </c>
      <c r="P189" s="10">
        <v>62.5</v>
      </c>
      <c r="Q189" s="37" t="s">
        <v>8315</v>
      </c>
      <c r="R189" s="31" t="s">
        <v>8316</v>
      </c>
      <c r="S189" s="16">
        <v>41878</v>
      </c>
      <c r="T189" s="16">
        <v>41938</v>
      </c>
    </row>
    <row r="190" spans="1:20" ht="112" x14ac:dyDescent="0.2">
      <c r="A190" s="31">
        <v>4022</v>
      </c>
      <c r="B190" s="32" t="s">
        <v>4018</v>
      </c>
      <c r="C190" s="32" t="s">
        <v>8127</v>
      </c>
      <c r="D190" s="33">
        <v>18000</v>
      </c>
      <c r="E190" s="34">
        <v>12521</v>
      </c>
      <c r="F190" s="35" t="s">
        <v>8220</v>
      </c>
      <c r="G190" s="31" t="s">
        <v>8223</v>
      </c>
      <c r="H190" s="31" t="s">
        <v>8245</v>
      </c>
      <c r="I190" s="31">
        <v>1422759240</v>
      </c>
      <c r="J190" s="31">
        <v>1418824867</v>
      </c>
      <c r="K190" s="31" t="b">
        <v>0</v>
      </c>
      <c r="L190" s="31">
        <v>197</v>
      </c>
      <c r="M190" s="31" t="b">
        <v>0</v>
      </c>
      <c r="N190" s="31" t="s">
        <v>8269</v>
      </c>
      <c r="O190" s="36">
        <v>70</v>
      </c>
      <c r="P190" s="10">
        <v>63.56</v>
      </c>
      <c r="Q190" s="37" t="s">
        <v>8315</v>
      </c>
      <c r="R190" s="31" t="s">
        <v>8316</v>
      </c>
      <c r="S190" s="16">
        <v>41990</v>
      </c>
      <c r="T190" s="16">
        <v>42036</v>
      </c>
    </row>
    <row r="191" spans="1:20" ht="160" x14ac:dyDescent="0.2">
      <c r="A191" s="31">
        <v>4023</v>
      </c>
      <c r="B191" s="32" t="s">
        <v>4019</v>
      </c>
      <c r="C191" s="32" t="s">
        <v>8128</v>
      </c>
      <c r="D191" s="33">
        <v>7000</v>
      </c>
      <c r="E191" s="34">
        <v>0</v>
      </c>
      <c r="F191" s="35" t="s">
        <v>8220</v>
      </c>
      <c r="G191" s="31" t="s">
        <v>8223</v>
      </c>
      <c r="H191" s="31" t="s">
        <v>8245</v>
      </c>
      <c r="I191" s="31">
        <v>1458860363</v>
      </c>
      <c r="J191" s="31">
        <v>1454975963</v>
      </c>
      <c r="K191" s="31" t="b">
        <v>0</v>
      </c>
      <c r="L191" s="31">
        <v>0</v>
      </c>
      <c r="M191" s="31" t="b">
        <v>0</v>
      </c>
      <c r="N191" s="31" t="s">
        <v>8269</v>
      </c>
      <c r="O191" s="36">
        <v>0</v>
      </c>
      <c r="P191" s="10">
        <v>0</v>
      </c>
      <c r="Q191" s="37" t="s">
        <v>8315</v>
      </c>
      <c r="R191" s="31" t="s">
        <v>8316</v>
      </c>
      <c r="S191" s="16">
        <v>42408</v>
      </c>
      <c r="T191" s="16">
        <v>42453</v>
      </c>
    </row>
    <row r="192" spans="1:20" ht="208" x14ac:dyDescent="0.2">
      <c r="A192" s="31">
        <v>4024</v>
      </c>
      <c r="B192" s="32" t="s">
        <v>4020</v>
      </c>
      <c r="C192" s="32" t="s">
        <v>8129</v>
      </c>
      <c r="D192" s="33">
        <v>800</v>
      </c>
      <c r="E192" s="34">
        <v>10</v>
      </c>
      <c r="F192" s="35" t="s">
        <v>8220</v>
      </c>
      <c r="G192" s="31" t="s">
        <v>8223</v>
      </c>
      <c r="H192" s="31" t="s">
        <v>8245</v>
      </c>
      <c r="I192" s="31">
        <v>1441037097</v>
      </c>
      <c r="J192" s="31">
        <v>1438445097</v>
      </c>
      <c r="K192" s="31" t="b">
        <v>0</v>
      </c>
      <c r="L192" s="31">
        <v>1</v>
      </c>
      <c r="M192" s="31" t="b">
        <v>0</v>
      </c>
      <c r="N192" s="31" t="s">
        <v>8269</v>
      </c>
      <c r="O192" s="36">
        <v>1</v>
      </c>
      <c r="P192" s="10">
        <v>10</v>
      </c>
      <c r="Q192" s="37" t="s">
        <v>8315</v>
      </c>
      <c r="R192" s="31" t="s">
        <v>8316</v>
      </c>
      <c r="S192" s="16">
        <v>42217</v>
      </c>
      <c r="T192" s="16">
        <v>42247</v>
      </c>
    </row>
    <row r="193" spans="1:20" ht="144" x14ac:dyDescent="0.2">
      <c r="A193" s="31">
        <v>4026</v>
      </c>
      <c r="B193" s="32" t="s">
        <v>4022</v>
      </c>
      <c r="C193" s="32" t="s">
        <v>8131</v>
      </c>
      <c r="D193" s="33">
        <v>4000</v>
      </c>
      <c r="E193" s="34">
        <v>0</v>
      </c>
      <c r="F193" s="35" t="s">
        <v>8220</v>
      </c>
      <c r="G193" s="31" t="s">
        <v>8223</v>
      </c>
      <c r="H193" s="31" t="s">
        <v>8245</v>
      </c>
      <c r="I193" s="31">
        <v>1449247439</v>
      </c>
      <c r="J193" s="31">
        <v>1444059839</v>
      </c>
      <c r="K193" s="31" t="b">
        <v>0</v>
      </c>
      <c r="L193" s="31">
        <v>0</v>
      </c>
      <c r="M193" s="31" t="b">
        <v>0</v>
      </c>
      <c r="N193" s="31" t="s">
        <v>8269</v>
      </c>
      <c r="O193" s="36">
        <v>0</v>
      </c>
      <c r="P193" s="10">
        <v>0</v>
      </c>
      <c r="Q193" s="37" t="s">
        <v>8315</v>
      </c>
      <c r="R193" s="31" t="s">
        <v>8316</v>
      </c>
      <c r="S193" s="16">
        <v>42282</v>
      </c>
      <c r="T193" s="16">
        <v>42342</v>
      </c>
    </row>
    <row r="194" spans="1:20" ht="208" x14ac:dyDescent="0.2">
      <c r="A194" s="31">
        <v>4027</v>
      </c>
      <c r="B194" s="32" t="s">
        <v>4023</v>
      </c>
      <c r="C194" s="32" t="s">
        <v>8132</v>
      </c>
      <c r="D194" s="33">
        <v>3000</v>
      </c>
      <c r="E194" s="34">
        <v>215</v>
      </c>
      <c r="F194" s="35" t="s">
        <v>8220</v>
      </c>
      <c r="G194" s="31" t="s">
        <v>8223</v>
      </c>
      <c r="H194" s="31" t="s">
        <v>8245</v>
      </c>
      <c r="I194" s="31">
        <v>1487811600</v>
      </c>
      <c r="J194" s="31">
        <v>1486077481</v>
      </c>
      <c r="K194" s="31" t="b">
        <v>0</v>
      </c>
      <c r="L194" s="31">
        <v>7</v>
      </c>
      <c r="M194" s="31" t="b">
        <v>0</v>
      </c>
      <c r="N194" s="31" t="s">
        <v>8269</v>
      </c>
      <c r="O194" s="36">
        <v>7</v>
      </c>
      <c r="P194" s="10">
        <v>30.71</v>
      </c>
      <c r="Q194" s="37" t="s">
        <v>8315</v>
      </c>
      <c r="R194" s="31" t="s">
        <v>8316</v>
      </c>
      <c r="S194" s="16">
        <v>42768</v>
      </c>
      <c r="T194" s="16">
        <v>42789</v>
      </c>
    </row>
    <row r="195" spans="1:20" ht="176" x14ac:dyDescent="0.2">
      <c r="A195" s="31">
        <v>4028</v>
      </c>
      <c r="B195" s="32" t="s">
        <v>4024</v>
      </c>
      <c r="C195" s="32" t="s">
        <v>8133</v>
      </c>
      <c r="D195" s="33">
        <v>2000</v>
      </c>
      <c r="E195" s="34">
        <v>561</v>
      </c>
      <c r="F195" s="35" t="s">
        <v>8220</v>
      </c>
      <c r="G195" s="31" t="s">
        <v>8223</v>
      </c>
      <c r="H195" s="31" t="s">
        <v>8245</v>
      </c>
      <c r="I195" s="31">
        <v>1402007500</v>
      </c>
      <c r="J195" s="31">
        <v>1399415500</v>
      </c>
      <c r="K195" s="31" t="b">
        <v>0</v>
      </c>
      <c r="L195" s="31">
        <v>11</v>
      </c>
      <c r="M195" s="31" t="b">
        <v>0</v>
      </c>
      <c r="N195" s="31" t="s">
        <v>8269</v>
      </c>
      <c r="O195" s="36">
        <v>28</v>
      </c>
      <c r="P195" s="10">
        <v>51</v>
      </c>
      <c r="Q195" s="37" t="s">
        <v>8315</v>
      </c>
      <c r="R195" s="31" t="s">
        <v>8316</v>
      </c>
      <c r="S195" s="16">
        <v>41765</v>
      </c>
      <c r="T195" s="16">
        <v>41795</v>
      </c>
    </row>
    <row r="196" spans="1:20" ht="208" x14ac:dyDescent="0.2">
      <c r="A196" s="31">
        <v>4029</v>
      </c>
      <c r="B196" s="32" t="s">
        <v>4025</v>
      </c>
      <c r="C196" s="32" t="s">
        <v>8134</v>
      </c>
      <c r="D196" s="33">
        <v>20000</v>
      </c>
      <c r="E196" s="34">
        <v>0</v>
      </c>
      <c r="F196" s="35" t="s">
        <v>8220</v>
      </c>
      <c r="G196" s="31" t="s">
        <v>8223</v>
      </c>
      <c r="H196" s="31" t="s">
        <v>8245</v>
      </c>
      <c r="I196" s="31">
        <v>1450053370</v>
      </c>
      <c r="J196" s="31">
        <v>1447461370</v>
      </c>
      <c r="K196" s="31" t="b">
        <v>0</v>
      </c>
      <c r="L196" s="31">
        <v>0</v>
      </c>
      <c r="M196" s="31" t="b">
        <v>0</v>
      </c>
      <c r="N196" s="31" t="s">
        <v>8269</v>
      </c>
      <c r="O196" s="36">
        <v>0</v>
      </c>
      <c r="P196" s="10">
        <v>0</v>
      </c>
      <c r="Q196" s="37" t="s">
        <v>8315</v>
      </c>
      <c r="R196" s="31" t="s">
        <v>8316</v>
      </c>
      <c r="S196" s="16">
        <v>42322</v>
      </c>
      <c r="T196" s="16">
        <v>42352</v>
      </c>
    </row>
    <row r="197" spans="1:20" ht="192" x14ac:dyDescent="0.2">
      <c r="A197" s="31">
        <v>4030</v>
      </c>
      <c r="B197" s="32" t="s">
        <v>4026</v>
      </c>
      <c r="C197" s="32" t="s">
        <v>8135</v>
      </c>
      <c r="D197" s="33">
        <v>2500</v>
      </c>
      <c r="E197" s="34">
        <v>400</v>
      </c>
      <c r="F197" s="35" t="s">
        <v>8220</v>
      </c>
      <c r="G197" s="31" t="s">
        <v>8223</v>
      </c>
      <c r="H197" s="31" t="s">
        <v>8245</v>
      </c>
      <c r="I197" s="31">
        <v>1454525340</v>
      </c>
      <c r="J197" s="31">
        <v>1452008599</v>
      </c>
      <c r="K197" s="31" t="b">
        <v>0</v>
      </c>
      <c r="L197" s="31">
        <v>6</v>
      </c>
      <c r="M197" s="31" t="b">
        <v>0</v>
      </c>
      <c r="N197" s="31" t="s">
        <v>8269</v>
      </c>
      <c r="O197" s="36">
        <v>16</v>
      </c>
      <c r="P197" s="10">
        <v>66.67</v>
      </c>
      <c r="Q197" s="37" t="s">
        <v>8315</v>
      </c>
      <c r="R197" s="31" t="s">
        <v>8316</v>
      </c>
      <c r="S197" s="16">
        <v>42374</v>
      </c>
      <c r="T197" s="16">
        <v>42403</v>
      </c>
    </row>
    <row r="198" spans="1:20" ht="208" x14ac:dyDescent="0.2">
      <c r="A198" s="31">
        <v>4031</v>
      </c>
      <c r="B198" s="32" t="s">
        <v>4027</v>
      </c>
      <c r="C198" s="32" t="s">
        <v>8136</v>
      </c>
      <c r="D198" s="33">
        <v>5000</v>
      </c>
      <c r="E198" s="34">
        <v>0</v>
      </c>
      <c r="F198" s="35" t="s">
        <v>8220</v>
      </c>
      <c r="G198" s="31" t="s">
        <v>8223</v>
      </c>
      <c r="H198" s="31" t="s">
        <v>8245</v>
      </c>
      <c r="I198" s="31">
        <v>1418914964</v>
      </c>
      <c r="J198" s="31">
        <v>1414591364</v>
      </c>
      <c r="K198" s="31" t="b">
        <v>0</v>
      </c>
      <c r="L198" s="31">
        <v>0</v>
      </c>
      <c r="M198" s="31" t="b">
        <v>0</v>
      </c>
      <c r="N198" s="31" t="s">
        <v>8269</v>
      </c>
      <c r="O198" s="36">
        <v>0</v>
      </c>
      <c r="P198" s="10">
        <v>0</v>
      </c>
      <c r="Q198" s="37" t="s">
        <v>8315</v>
      </c>
      <c r="R198" s="31" t="s">
        <v>8316</v>
      </c>
      <c r="S198" s="16">
        <v>41941</v>
      </c>
      <c r="T198" s="16">
        <v>41991</v>
      </c>
    </row>
    <row r="199" spans="1:20" ht="208" x14ac:dyDescent="0.2">
      <c r="A199" s="31">
        <v>4032</v>
      </c>
      <c r="B199" s="32" t="s">
        <v>4028</v>
      </c>
      <c r="C199" s="32" t="s">
        <v>8137</v>
      </c>
      <c r="D199" s="33">
        <v>6048</v>
      </c>
      <c r="E199" s="34">
        <v>413</v>
      </c>
      <c r="F199" s="35" t="s">
        <v>8220</v>
      </c>
      <c r="G199" s="31" t="s">
        <v>8223</v>
      </c>
      <c r="H199" s="31" t="s">
        <v>8245</v>
      </c>
      <c r="I199" s="31">
        <v>1450211116</v>
      </c>
      <c r="J199" s="31">
        <v>1445023516</v>
      </c>
      <c r="K199" s="31" t="b">
        <v>0</v>
      </c>
      <c r="L199" s="31">
        <v>7</v>
      </c>
      <c r="M199" s="31" t="b">
        <v>0</v>
      </c>
      <c r="N199" s="31" t="s">
        <v>8269</v>
      </c>
      <c r="O199" s="36">
        <v>7</v>
      </c>
      <c r="P199" s="10">
        <v>59</v>
      </c>
      <c r="Q199" s="37" t="s">
        <v>8315</v>
      </c>
      <c r="R199" s="31" t="s">
        <v>8316</v>
      </c>
      <c r="S199" s="16">
        <v>42293</v>
      </c>
      <c r="T199" s="16">
        <v>42353</v>
      </c>
    </row>
    <row r="200" spans="1:20" ht="208" x14ac:dyDescent="0.2">
      <c r="A200" s="31">
        <v>4034</v>
      </c>
      <c r="B200" s="32" t="s">
        <v>4030</v>
      </c>
      <c r="C200" s="32" t="s">
        <v>8139</v>
      </c>
      <c r="D200" s="33">
        <v>13500</v>
      </c>
      <c r="E200" s="34">
        <v>200</v>
      </c>
      <c r="F200" s="35" t="s">
        <v>8220</v>
      </c>
      <c r="G200" s="31" t="s">
        <v>8223</v>
      </c>
      <c r="H200" s="31" t="s">
        <v>8245</v>
      </c>
      <c r="I200" s="31">
        <v>1428097450</v>
      </c>
      <c r="J200" s="31">
        <v>1425509050</v>
      </c>
      <c r="K200" s="31" t="b">
        <v>0</v>
      </c>
      <c r="L200" s="31">
        <v>2</v>
      </c>
      <c r="M200" s="31" t="b">
        <v>0</v>
      </c>
      <c r="N200" s="31" t="s">
        <v>8269</v>
      </c>
      <c r="O200" s="36">
        <v>1</v>
      </c>
      <c r="P200" s="10">
        <v>100</v>
      </c>
      <c r="Q200" s="37" t="s">
        <v>8315</v>
      </c>
      <c r="R200" s="31" t="s">
        <v>8316</v>
      </c>
      <c r="S200" s="16">
        <v>42067</v>
      </c>
      <c r="T200" s="16">
        <v>42097</v>
      </c>
    </row>
    <row r="201" spans="1:20" ht="112" x14ac:dyDescent="0.2">
      <c r="A201" s="31">
        <v>4035</v>
      </c>
      <c r="B201" s="32" t="s">
        <v>4031</v>
      </c>
      <c r="C201" s="32" t="s">
        <v>8140</v>
      </c>
      <c r="D201" s="33">
        <v>10000</v>
      </c>
      <c r="E201" s="34">
        <v>3685</v>
      </c>
      <c r="F201" s="35" t="s">
        <v>8220</v>
      </c>
      <c r="G201" s="31" t="s">
        <v>8223</v>
      </c>
      <c r="H201" s="31" t="s">
        <v>8245</v>
      </c>
      <c r="I201" s="31">
        <v>1413925887</v>
      </c>
      <c r="J201" s="31">
        <v>1411333887</v>
      </c>
      <c r="K201" s="31" t="b">
        <v>0</v>
      </c>
      <c r="L201" s="31">
        <v>25</v>
      </c>
      <c r="M201" s="31" t="b">
        <v>0</v>
      </c>
      <c r="N201" s="31" t="s">
        <v>8269</v>
      </c>
      <c r="O201" s="36">
        <v>37</v>
      </c>
      <c r="P201" s="10">
        <v>147.4</v>
      </c>
      <c r="Q201" s="37" t="s">
        <v>8315</v>
      </c>
      <c r="R201" s="31" t="s">
        <v>8316</v>
      </c>
      <c r="S201" s="16">
        <v>41903</v>
      </c>
      <c r="T201" s="16">
        <v>41933</v>
      </c>
    </row>
    <row r="202" spans="1:20" ht="192" x14ac:dyDescent="0.2">
      <c r="A202" s="31">
        <v>4036</v>
      </c>
      <c r="B202" s="32" t="s">
        <v>4032</v>
      </c>
      <c r="C202" s="32" t="s">
        <v>7438</v>
      </c>
      <c r="D202" s="33">
        <v>6000</v>
      </c>
      <c r="E202" s="34">
        <v>2823</v>
      </c>
      <c r="F202" s="35" t="s">
        <v>8220</v>
      </c>
      <c r="G202" s="31" t="s">
        <v>8223</v>
      </c>
      <c r="H202" s="31" t="s">
        <v>8245</v>
      </c>
      <c r="I202" s="31">
        <v>1404253800</v>
      </c>
      <c r="J202" s="31">
        <v>1402784964</v>
      </c>
      <c r="K202" s="31" t="b">
        <v>0</v>
      </c>
      <c r="L202" s="31">
        <v>17</v>
      </c>
      <c r="M202" s="31" t="b">
        <v>0</v>
      </c>
      <c r="N202" s="31" t="s">
        <v>8269</v>
      </c>
      <c r="O202" s="36">
        <v>47</v>
      </c>
      <c r="P202" s="10">
        <v>166.06</v>
      </c>
      <c r="Q202" s="37" t="s">
        <v>8315</v>
      </c>
      <c r="R202" s="31" t="s">
        <v>8316</v>
      </c>
      <c r="S202" s="16">
        <v>41804</v>
      </c>
      <c r="T202" s="16">
        <v>41821</v>
      </c>
    </row>
    <row r="203" spans="1:20" ht="224" x14ac:dyDescent="0.2">
      <c r="A203" s="31">
        <v>4037</v>
      </c>
      <c r="B203" s="32" t="s">
        <v>4033</v>
      </c>
      <c r="C203" s="32" t="s">
        <v>8141</v>
      </c>
      <c r="D203" s="33">
        <v>700</v>
      </c>
      <c r="E203" s="34">
        <v>80</v>
      </c>
      <c r="F203" s="35" t="s">
        <v>8220</v>
      </c>
      <c r="G203" s="31" t="s">
        <v>8223</v>
      </c>
      <c r="H203" s="31" t="s">
        <v>8245</v>
      </c>
      <c r="I203" s="31">
        <v>1464099900</v>
      </c>
      <c r="J203" s="31">
        <v>1462585315</v>
      </c>
      <c r="K203" s="31" t="b">
        <v>0</v>
      </c>
      <c r="L203" s="31">
        <v>2</v>
      </c>
      <c r="M203" s="31" t="b">
        <v>0</v>
      </c>
      <c r="N203" s="31" t="s">
        <v>8269</v>
      </c>
      <c r="O203" s="36">
        <v>11</v>
      </c>
      <c r="P203" s="10">
        <v>40</v>
      </c>
      <c r="Q203" s="37" t="s">
        <v>8315</v>
      </c>
      <c r="R203" s="31" t="s">
        <v>8316</v>
      </c>
      <c r="S203" s="16">
        <v>42497</v>
      </c>
      <c r="T203" s="16">
        <v>42514</v>
      </c>
    </row>
    <row r="204" spans="1:20" ht="224" x14ac:dyDescent="0.2">
      <c r="A204" s="31">
        <v>4038</v>
      </c>
      <c r="B204" s="32" t="s">
        <v>4034</v>
      </c>
      <c r="C204" s="32" t="s">
        <v>8142</v>
      </c>
      <c r="D204" s="33">
        <v>2500</v>
      </c>
      <c r="E204" s="34">
        <v>301</v>
      </c>
      <c r="F204" s="35" t="s">
        <v>8220</v>
      </c>
      <c r="G204" s="31" t="s">
        <v>8223</v>
      </c>
      <c r="H204" s="31" t="s">
        <v>8245</v>
      </c>
      <c r="I204" s="31">
        <v>1413573010</v>
      </c>
      <c r="J204" s="31">
        <v>1408389010</v>
      </c>
      <c r="K204" s="31" t="b">
        <v>0</v>
      </c>
      <c r="L204" s="31">
        <v>4</v>
      </c>
      <c r="M204" s="31" t="b">
        <v>0</v>
      </c>
      <c r="N204" s="31" t="s">
        <v>8269</v>
      </c>
      <c r="O204" s="36">
        <v>12</v>
      </c>
      <c r="P204" s="10">
        <v>75.25</v>
      </c>
      <c r="Q204" s="37" t="s">
        <v>8315</v>
      </c>
      <c r="R204" s="31" t="s">
        <v>8316</v>
      </c>
      <c r="S204" s="16">
        <v>41869</v>
      </c>
      <c r="T204" s="16">
        <v>41929</v>
      </c>
    </row>
    <row r="205" spans="1:20" ht="144" x14ac:dyDescent="0.2">
      <c r="A205" s="31">
        <v>4039</v>
      </c>
      <c r="B205" s="32" t="s">
        <v>4035</v>
      </c>
      <c r="C205" s="32" t="s">
        <v>8143</v>
      </c>
      <c r="D205" s="33">
        <v>500</v>
      </c>
      <c r="E205" s="34">
        <v>300</v>
      </c>
      <c r="F205" s="35" t="s">
        <v>8220</v>
      </c>
      <c r="G205" s="31" t="s">
        <v>8223</v>
      </c>
      <c r="H205" s="31" t="s">
        <v>8245</v>
      </c>
      <c r="I205" s="31">
        <v>1448949540</v>
      </c>
      <c r="J205" s="31">
        <v>1446048367</v>
      </c>
      <c r="K205" s="31" t="b">
        <v>0</v>
      </c>
      <c r="L205" s="31">
        <v>5</v>
      </c>
      <c r="M205" s="31" t="b">
        <v>0</v>
      </c>
      <c r="N205" s="31" t="s">
        <v>8269</v>
      </c>
      <c r="O205" s="36">
        <v>60</v>
      </c>
      <c r="P205" s="10">
        <v>60</v>
      </c>
      <c r="Q205" s="37" t="s">
        <v>8315</v>
      </c>
      <c r="R205" s="31" t="s">
        <v>8316</v>
      </c>
      <c r="S205" s="16">
        <v>42305</v>
      </c>
      <c r="T205" s="16">
        <v>42339</v>
      </c>
    </row>
    <row r="206" spans="1:20" ht="192" x14ac:dyDescent="0.2">
      <c r="A206" s="31">
        <v>4040</v>
      </c>
      <c r="B206" s="32" t="s">
        <v>4036</v>
      </c>
      <c r="C206" s="32" t="s">
        <v>8144</v>
      </c>
      <c r="D206" s="33">
        <v>8000</v>
      </c>
      <c r="E206" s="34">
        <v>2500</v>
      </c>
      <c r="F206" s="35" t="s">
        <v>8220</v>
      </c>
      <c r="G206" s="31" t="s">
        <v>8223</v>
      </c>
      <c r="H206" s="31" t="s">
        <v>8245</v>
      </c>
      <c r="I206" s="31">
        <v>1437188400</v>
      </c>
      <c r="J206" s="31">
        <v>1432100004</v>
      </c>
      <c r="K206" s="31" t="b">
        <v>0</v>
      </c>
      <c r="L206" s="31">
        <v>2</v>
      </c>
      <c r="M206" s="31" t="b">
        <v>0</v>
      </c>
      <c r="N206" s="31" t="s">
        <v>8269</v>
      </c>
      <c r="O206" s="36">
        <v>31</v>
      </c>
      <c r="P206" s="10">
        <v>1250</v>
      </c>
      <c r="Q206" s="37" t="s">
        <v>8315</v>
      </c>
      <c r="R206" s="31" t="s">
        <v>8316</v>
      </c>
      <c r="S206" s="16">
        <v>42144</v>
      </c>
      <c r="T206" s="16">
        <v>42203</v>
      </c>
    </row>
    <row r="207" spans="1:20" ht="192" x14ac:dyDescent="0.2">
      <c r="A207" s="31">
        <v>4042</v>
      </c>
      <c r="B207" s="32" t="s">
        <v>4038</v>
      </c>
      <c r="C207" s="32" t="s">
        <v>8146</v>
      </c>
      <c r="D207" s="33">
        <v>10000</v>
      </c>
      <c r="E207" s="34">
        <v>21</v>
      </c>
      <c r="F207" s="35" t="s">
        <v>8220</v>
      </c>
      <c r="G207" s="31" t="s">
        <v>8223</v>
      </c>
      <c r="H207" s="31" t="s">
        <v>8245</v>
      </c>
      <c r="I207" s="31">
        <v>1421781360</v>
      </c>
      <c r="J207" s="31">
        <v>1419213664</v>
      </c>
      <c r="K207" s="31" t="b">
        <v>0</v>
      </c>
      <c r="L207" s="31">
        <v>3</v>
      </c>
      <c r="M207" s="31" t="b">
        <v>0</v>
      </c>
      <c r="N207" s="31" t="s">
        <v>8269</v>
      </c>
      <c r="O207" s="36">
        <v>0</v>
      </c>
      <c r="P207" s="10">
        <v>7</v>
      </c>
      <c r="Q207" s="37" t="s">
        <v>8315</v>
      </c>
      <c r="R207" s="31" t="s">
        <v>8316</v>
      </c>
      <c r="S207" s="16">
        <v>41995</v>
      </c>
      <c r="T207" s="16">
        <v>42024</v>
      </c>
    </row>
    <row r="208" spans="1:20" ht="208" x14ac:dyDescent="0.2">
      <c r="A208" s="31">
        <v>4044</v>
      </c>
      <c r="B208" s="32" t="s">
        <v>4040</v>
      </c>
      <c r="C208" s="32" t="s">
        <v>8148</v>
      </c>
      <c r="D208" s="33">
        <v>600</v>
      </c>
      <c r="E208" s="34">
        <v>225</v>
      </c>
      <c r="F208" s="35" t="s">
        <v>8220</v>
      </c>
      <c r="G208" s="31" t="s">
        <v>8223</v>
      </c>
      <c r="H208" s="31" t="s">
        <v>8245</v>
      </c>
      <c r="I208" s="31">
        <v>1428642000</v>
      </c>
      <c r="J208" s="31">
        <v>1426050982</v>
      </c>
      <c r="K208" s="31" t="b">
        <v>0</v>
      </c>
      <c r="L208" s="31">
        <v>4</v>
      </c>
      <c r="M208" s="31" t="b">
        <v>0</v>
      </c>
      <c r="N208" s="31" t="s">
        <v>8269</v>
      </c>
      <c r="O208" s="36">
        <v>38</v>
      </c>
      <c r="P208" s="10">
        <v>56.25</v>
      </c>
      <c r="Q208" s="37" t="s">
        <v>8315</v>
      </c>
      <c r="R208" s="31" t="s">
        <v>8316</v>
      </c>
      <c r="S208" s="16">
        <v>42074</v>
      </c>
      <c r="T208" s="16">
        <v>42104</v>
      </c>
    </row>
    <row r="209" spans="1:20" ht="208" x14ac:dyDescent="0.2">
      <c r="A209" s="31">
        <v>4046</v>
      </c>
      <c r="B209" s="32" t="s">
        <v>4042</v>
      </c>
      <c r="C209" s="32" t="s">
        <v>8150</v>
      </c>
      <c r="D209" s="33">
        <v>5600</v>
      </c>
      <c r="E209" s="34">
        <v>460</v>
      </c>
      <c r="F209" s="35" t="s">
        <v>8220</v>
      </c>
      <c r="G209" s="31" t="s">
        <v>8223</v>
      </c>
      <c r="H209" s="31" t="s">
        <v>8245</v>
      </c>
      <c r="I209" s="31">
        <v>1413992210</v>
      </c>
      <c r="J209" s="31">
        <v>1411400210</v>
      </c>
      <c r="K209" s="31" t="b">
        <v>0</v>
      </c>
      <c r="L209" s="31">
        <v>12</v>
      </c>
      <c r="M209" s="31" t="b">
        <v>0</v>
      </c>
      <c r="N209" s="31" t="s">
        <v>8269</v>
      </c>
      <c r="O209" s="36">
        <v>8</v>
      </c>
      <c r="P209" s="10">
        <v>38.33</v>
      </c>
      <c r="Q209" s="37" t="s">
        <v>8315</v>
      </c>
      <c r="R209" s="31" t="s">
        <v>8316</v>
      </c>
      <c r="S209" s="16">
        <v>41904</v>
      </c>
      <c r="T209" s="16">
        <v>41934</v>
      </c>
    </row>
    <row r="210" spans="1:20" ht="192" x14ac:dyDescent="0.2">
      <c r="A210" s="31">
        <v>4047</v>
      </c>
      <c r="B210" s="32" t="s">
        <v>4043</v>
      </c>
      <c r="C210" s="32" t="s">
        <v>8151</v>
      </c>
      <c r="D210" s="33">
        <v>5000</v>
      </c>
      <c r="E210" s="34">
        <v>110</v>
      </c>
      <c r="F210" s="35" t="s">
        <v>8220</v>
      </c>
      <c r="G210" s="31" t="s">
        <v>8223</v>
      </c>
      <c r="H210" s="31" t="s">
        <v>8245</v>
      </c>
      <c r="I210" s="31">
        <v>1420938000</v>
      </c>
      <c r="J210" s="31">
        <v>1418862743</v>
      </c>
      <c r="K210" s="31" t="b">
        <v>0</v>
      </c>
      <c r="L210" s="31">
        <v>4</v>
      </c>
      <c r="M210" s="31" t="b">
        <v>0</v>
      </c>
      <c r="N210" s="31" t="s">
        <v>8269</v>
      </c>
      <c r="O210" s="36">
        <v>2</v>
      </c>
      <c r="P210" s="10">
        <v>27.5</v>
      </c>
      <c r="Q210" s="37" t="s">
        <v>8315</v>
      </c>
      <c r="R210" s="31" t="s">
        <v>8316</v>
      </c>
      <c r="S210" s="16">
        <v>41991</v>
      </c>
      <c r="T210" s="16">
        <v>42015</v>
      </c>
    </row>
    <row r="211" spans="1:20" ht="192" x14ac:dyDescent="0.2">
      <c r="A211" s="31">
        <v>4049</v>
      </c>
      <c r="B211" s="32" t="s">
        <v>4045</v>
      </c>
      <c r="C211" s="32" t="s">
        <v>8153</v>
      </c>
      <c r="D211" s="33">
        <v>20000</v>
      </c>
      <c r="E211" s="34">
        <v>16</v>
      </c>
      <c r="F211" s="35" t="s">
        <v>8220</v>
      </c>
      <c r="G211" s="31" t="s">
        <v>8223</v>
      </c>
      <c r="H211" s="31" t="s">
        <v>8245</v>
      </c>
      <c r="I211" s="31">
        <v>1436914815</v>
      </c>
      <c r="J211" s="31">
        <v>1434322815</v>
      </c>
      <c r="K211" s="31" t="b">
        <v>0</v>
      </c>
      <c r="L211" s="31">
        <v>1</v>
      </c>
      <c r="M211" s="31" t="b">
        <v>0</v>
      </c>
      <c r="N211" s="31" t="s">
        <v>8269</v>
      </c>
      <c r="O211" s="36">
        <v>0</v>
      </c>
      <c r="P211" s="10">
        <v>16</v>
      </c>
      <c r="Q211" s="37" t="s">
        <v>8315</v>
      </c>
      <c r="R211" s="31" t="s">
        <v>8316</v>
      </c>
      <c r="S211" s="16">
        <v>42169</v>
      </c>
      <c r="T211" s="16">
        <v>42199</v>
      </c>
    </row>
    <row r="212" spans="1:20" ht="208" x14ac:dyDescent="0.2">
      <c r="A212" s="31">
        <v>4050</v>
      </c>
      <c r="B212" s="32" t="s">
        <v>4046</v>
      </c>
      <c r="C212" s="32" t="s">
        <v>8154</v>
      </c>
      <c r="D212" s="33">
        <v>1500</v>
      </c>
      <c r="E212" s="34">
        <v>1</v>
      </c>
      <c r="F212" s="35" t="s">
        <v>8220</v>
      </c>
      <c r="G212" s="31" t="s">
        <v>8223</v>
      </c>
      <c r="H212" s="31" t="s">
        <v>8245</v>
      </c>
      <c r="I212" s="31">
        <v>1414077391</v>
      </c>
      <c r="J212" s="31">
        <v>1411485391</v>
      </c>
      <c r="K212" s="31" t="b">
        <v>0</v>
      </c>
      <c r="L212" s="31">
        <v>1</v>
      </c>
      <c r="M212" s="31" t="b">
        <v>0</v>
      </c>
      <c r="N212" s="31" t="s">
        <v>8269</v>
      </c>
      <c r="O212" s="36">
        <v>0</v>
      </c>
      <c r="P212" s="10">
        <v>1</v>
      </c>
      <c r="Q212" s="37" t="s">
        <v>8315</v>
      </c>
      <c r="R212" s="31" t="s">
        <v>8316</v>
      </c>
      <c r="S212" s="16">
        <v>41905</v>
      </c>
      <c r="T212" s="16">
        <v>41935</v>
      </c>
    </row>
    <row r="213" spans="1:20" ht="176" x14ac:dyDescent="0.2">
      <c r="A213" s="31">
        <v>4051</v>
      </c>
      <c r="B213" s="32" t="s">
        <v>4047</v>
      </c>
      <c r="C213" s="32" t="s">
        <v>8155</v>
      </c>
      <c r="D213" s="33">
        <v>500</v>
      </c>
      <c r="E213" s="34">
        <v>0</v>
      </c>
      <c r="F213" s="35" t="s">
        <v>8220</v>
      </c>
      <c r="G213" s="31" t="s">
        <v>8223</v>
      </c>
      <c r="H213" s="31" t="s">
        <v>8245</v>
      </c>
      <c r="I213" s="31">
        <v>1399618380</v>
      </c>
      <c r="J213" s="31">
        <v>1399058797</v>
      </c>
      <c r="K213" s="31" t="b">
        <v>0</v>
      </c>
      <c r="L213" s="31">
        <v>0</v>
      </c>
      <c r="M213" s="31" t="b">
        <v>0</v>
      </c>
      <c r="N213" s="31" t="s">
        <v>8269</v>
      </c>
      <c r="O213" s="36">
        <v>0</v>
      </c>
      <c r="P213" s="10">
        <v>0</v>
      </c>
      <c r="Q213" s="37" t="s">
        <v>8315</v>
      </c>
      <c r="R213" s="31" t="s">
        <v>8316</v>
      </c>
      <c r="S213" s="16">
        <v>41761</v>
      </c>
      <c r="T213" s="16">
        <v>41768</v>
      </c>
    </row>
    <row r="214" spans="1:20" ht="224" x14ac:dyDescent="0.2">
      <c r="A214" s="31">
        <v>4052</v>
      </c>
      <c r="B214" s="32" t="s">
        <v>4048</v>
      </c>
      <c r="C214" s="32" t="s">
        <v>8156</v>
      </c>
      <c r="D214" s="33">
        <v>3000</v>
      </c>
      <c r="E214" s="34">
        <v>1126</v>
      </c>
      <c r="F214" s="35" t="s">
        <v>8220</v>
      </c>
      <c r="G214" s="31" t="s">
        <v>8223</v>
      </c>
      <c r="H214" s="31" t="s">
        <v>8245</v>
      </c>
      <c r="I214" s="31">
        <v>1413234316</v>
      </c>
      <c r="J214" s="31">
        <v>1408050316</v>
      </c>
      <c r="K214" s="31" t="b">
        <v>0</v>
      </c>
      <c r="L214" s="31">
        <v>13</v>
      </c>
      <c r="M214" s="31" t="b">
        <v>0</v>
      </c>
      <c r="N214" s="31" t="s">
        <v>8269</v>
      </c>
      <c r="O214" s="36">
        <v>38</v>
      </c>
      <c r="P214" s="10">
        <v>86.62</v>
      </c>
      <c r="Q214" s="37" t="s">
        <v>8315</v>
      </c>
      <c r="R214" s="31" t="s">
        <v>8316</v>
      </c>
      <c r="S214" s="16">
        <v>41865</v>
      </c>
      <c r="T214" s="16">
        <v>41925</v>
      </c>
    </row>
    <row r="215" spans="1:20" ht="176" x14ac:dyDescent="0.2">
      <c r="A215" s="31">
        <v>4054</v>
      </c>
      <c r="B215" s="32" t="s">
        <v>4050</v>
      </c>
      <c r="C215" s="32" t="s">
        <v>8158</v>
      </c>
      <c r="D215" s="33">
        <v>8880</v>
      </c>
      <c r="E215" s="34">
        <v>0</v>
      </c>
      <c r="F215" s="35" t="s">
        <v>8220</v>
      </c>
      <c r="G215" s="31" t="s">
        <v>8223</v>
      </c>
      <c r="H215" s="31" t="s">
        <v>8245</v>
      </c>
      <c r="I215" s="31">
        <v>1475294400</v>
      </c>
      <c r="J215" s="31">
        <v>1472674285</v>
      </c>
      <c r="K215" s="31" t="b">
        <v>0</v>
      </c>
      <c r="L215" s="31">
        <v>0</v>
      </c>
      <c r="M215" s="31" t="b">
        <v>0</v>
      </c>
      <c r="N215" s="31" t="s">
        <v>8269</v>
      </c>
      <c r="O215" s="36">
        <v>0</v>
      </c>
      <c r="P215" s="10">
        <v>0</v>
      </c>
      <c r="Q215" s="37" t="s">
        <v>8315</v>
      </c>
      <c r="R215" s="31" t="s">
        <v>8316</v>
      </c>
      <c r="S215" s="16">
        <v>42613</v>
      </c>
      <c r="T215" s="16">
        <v>42644</v>
      </c>
    </row>
    <row r="216" spans="1:20" ht="192" x14ac:dyDescent="0.2">
      <c r="A216" s="31">
        <v>4056</v>
      </c>
      <c r="B216" s="32" t="s">
        <v>4052</v>
      </c>
      <c r="C216" s="32" t="s">
        <v>8160</v>
      </c>
      <c r="D216" s="33">
        <v>1500</v>
      </c>
      <c r="E216" s="34">
        <v>795</v>
      </c>
      <c r="F216" s="35" t="s">
        <v>8220</v>
      </c>
      <c r="G216" s="31" t="s">
        <v>8223</v>
      </c>
      <c r="H216" s="31" t="s">
        <v>8245</v>
      </c>
      <c r="I216" s="31">
        <v>1467575940</v>
      </c>
      <c r="J216" s="31">
        <v>1465856639</v>
      </c>
      <c r="K216" s="31" t="b">
        <v>0</v>
      </c>
      <c r="L216" s="31">
        <v>9</v>
      </c>
      <c r="M216" s="31" t="b">
        <v>0</v>
      </c>
      <c r="N216" s="31" t="s">
        <v>8269</v>
      </c>
      <c r="O216" s="36">
        <v>53</v>
      </c>
      <c r="P216" s="10">
        <v>88.33</v>
      </c>
      <c r="Q216" s="37" t="s">
        <v>8315</v>
      </c>
      <c r="R216" s="31" t="s">
        <v>8316</v>
      </c>
      <c r="S216" s="16">
        <v>42534</v>
      </c>
      <c r="T216" s="16">
        <v>42554</v>
      </c>
    </row>
    <row r="217" spans="1:20" ht="208" x14ac:dyDescent="0.2">
      <c r="A217" s="31">
        <v>4058</v>
      </c>
      <c r="B217" s="32" t="s">
        <v>4054</v>
      </c>
      <c r="C217" s="32" t="s">
        <v>8162</v>
      </c>
      <c r="D217" s="33">
        <v>3750</v>
      </c>
      <c r="E217" s="34">
        <v>95</v>
      </c>
      <c r="F217" s="35" t="s">
        <v>8220</v>
      </c>
      <c r="G217" s="31" t="s">
        <v>8223</v>
      </c>
      <c r="H217" s="31" t="s">
        <v>8245</v>
      </c>
      <c r="I217" s="31">
        <v>1459483140</v>
      </c>
      <c r="J217" s="31">
        <v>1458178044</v>
      </c>
      <c r="K217" s="31" t="b">
        <v>0</v>
      </c>
      <c r="L217" s="31">
        <v>4</v>
      </c>
      <c r="M217" s="31" t="b">
        <v>0</v>
      </c>
      <c r="N217" s="31" t="s">
        <v>8269</v>
      </c>
      <c r="O217" s="36">
        <v>3</v>
      </c>
      <c r="P217" s="10">
        <v>23.75</v>
      </c>
      <c r="Q217" s="37" t="s">
        <v>8315</v>
      </c>
      <c r="R217" s="31" t="s">
        <v>8316</v>
      </c>
      <c r="S217" s="16">
        <v>42446</v>
      </c>
      <c r="T217" s="16">
        <v>42461</v>
      </c>
    </row>
    <row r="218" spans="1:20" ht="144" x14ac:dyDescent="0.2">
      <c r="A218" s="31">
        <v>4061</v>
      </c>
      <c r="B218" s="32" t="s">
        <v>4057</v>
      </c>
      <c r="C218" s="32" t="s">
        <v>8165</v>
      </c>
      <c r="D218" s="33">
        <v>525</v>
      </c>
      <c r="E218" s="34">
        <v>0</v>
      </c>
      <c r="F218" s="35" t="s">
        <v>8220</v>
      </c>
      <c r="G218" s="31" t="s">
        <v>8223</v>
      </c>
      <c r="H218" s="31" t="s">
        <v>8245</v>
      </c>
      <c r="I218" s="31">
        <v>1461205423</v>
      </c>
      <c r="J218" s="31">
        <v>1456025023</v>
      </c>
      <c r="K218" s="31" t="b">
        <v>0</v>
      </c>
      <c r="L218" s="31">
        <v>0</v>
      </c>
      <c r="M218" s="31" t="b">
        <v>0</v>
      </c>
      <c r="N218" s="31" t="s">
        <v>8269</v>
      </c>
      <c r="O218" s="36">
        <v>0</v>
      </c>
      <c r="P218" s="10">
        <v>0</v>
      </c>
      <c r="Q218" s="37" t="s">
        <v>8315</v>
      </c>
      <c r="R218" s="31" t="s">
        <v>8316</v>
      </c>
      <c r="S218" s="16">
        <v>42421</v>
      </c>
      <c r="T218" s="16">
        <v>42481</v>
      </c>
    </row>
    <row r="219" spans="1:20" ht="208" x14ac:dyDescent="0.2">
      <c r="A219" s="31">
        <v>4062</v>
      </c>
      <c r="B219" s="32" t="s">
        <v>4058</v>
      </c>
      <c r="C219" s="32" t="s">
        <v>8166</v>
      </c>
      <c r="D219" s="33">
        <v>20000</v>
      </c>
      <c r="E219" s="34">
        <v>490</v>
      </c>
      <c r="F219" s="35" t="s">
        <v>8220</v>
      </c>
      <c r="G219" s="31" t="s">
        <v>8223</v>
      </c>
      <c r="H219" s="31" t="s">
        <v>8245</v>
      </c>
      <c r="I219" s="31">
        <v>1467481468</v>
      </c>
      <c r="J219" s="31">
        <v>1464889468</v>
      </c>
      <c r="K219" s="31" t="b">
        <v>0</v>
      </c>
      <c r="L219" s="31">
        <v>3</v>
      </c>
      <c r="M219" s="31" t="b">
        <v>0</v>
      </c>
      <c r="N219" s="31" t="s">
        <v>8269</v>
      </c>
      <c r="O219" s="36">
        <v>2</v>
      </c>
      <c r="P219" s="10">
        <v>163.33000000000001</v>
      </c>
      <c r="Q219" s="37" t="s">
        <v>8315</v>
      </c>
      <c r="R219" s="31" t="s">
        <v>8316</v>
      </c>
      <c r="S219" s="16">
        <v>42523</v>
      </c>
      <c r="T219" s="16">
        <v>42553</v>
      </c>
    </row>
    <row r="220" spans="1:20" ht="144" x14ac:dyDescent="0.2">
      <c r="A220" s="31">
        <v>4065</v>
      </c>
      <c r="B220" s="32" t="s">
        <v>4061</v>
      </c>
      <c r="C220" s="32" t="s">
        <v>8169</v>
      </c>
      <c r="D220" s="33">
        <v>4000</v>
      </c>
      <c r="E220" s="34">
        <v>27</v>
      </c>
      <c r="F220" s="35" t="s">
        <v>8220</v>
      </c>
      <c r="G220" s="31" t="s">
        <v>8223</v>
      </c>
      <c r="H220" s="31" t="s">
        <v>8245</v>
      </c>
      <c r="I220" s="31">
        <v>1407883811</v>
      </c>
      <c r="J220" s="31">
        <v>1405291811</v>
      </c>
      <c r="K220" s="31" t="b">
        <v>0</v>
      </c>
      <c r="L220" s="31">
        <v>4</v>
      </c>
      <c r="M220" s="31" t="b">
        <v>0</v>
      </c>
      <c r="N220" s="31" t="s">
        <v>8269</v>
      </c>
      <c r="O220" s="36">
        <v>1</v>
      </c>
      <c r="P220" s="10">
        <v>6.75</v>
      </c>
      <c r="Q220" s="37" t="s">
        <v>8315</v>
      </c>
      <c r="R220" s="31" t="s">
        <v>8316</v>
      </c>
      <c r="S220" s="16">
        <v>41833</v>
      </c>
      <c r="T220" s="16">
        <v>41863</v>
      </c>
    </row>
    <row r="221" spans="1:20" ht="224" x14ac:dyDescent="0.2">
      <c r="A221" s="31">
        <v>4066</v>
      </c>
      <c r="B221" s="32" t="s">
        <v>4062</v>
      </c>
      <c r="C221" s="32" t="s">
        <v>8170</v>
      </c>
      <c r="D221" s="33">
        <v>15000</v>
      </c>
      <c r="E221" s="34">
        <v>25</v>
      </c>
      <c r="F221" s="35" t="s">
        <v>8220</v>
      </c>
      <c r="G221" s="31" t="s">
        <v>8223</v>
      </c>
      <c r="H221" s="31" t="s">
        <v>8245</v>
      </c>
      <c r="I221" s="31">
        <v>1463619388</v>
      </c>
      <c r="J221" s="31">
        <v>1461027388</v>
      </c>
      <c r="K221" s="31" t="b">
        <v>0</v>
      </c>
      <c r="L221" s="31">
        <v>1</v>
      </c>
      <c r="M221" s="31" t="b">
        <v>0</v>
      </c>
      <c r="N221" s="31" t="s">
        <v>8269</v>
      </c>
      <c r="O221" s="36">
        <v>0</v>
      </c>
      <c r="P221" s="10">
        <v>25</v>
      </c>
      <c r="Q221" s="37" t="s">
        <v>8315</v>
      </c>
      <c r="R221" s="31" t="s">
        <v>8316</v>
      </c>
      <c r="S221" s="16">
        <v>42479</v>
      </c>
      <c r="T221" s="16">
        <v>42509</v>
      </c>
    </row>
    <row r="222" spans="1:20" ht="208" x14ac:dyDescent="0.2">
      <c r="A222" s="31">
        <v>4067</v>
      </c>
      <c r="B222" s="32" t="s">
        <v>4063</v>
      </c>
      <c r="C222" s="32" t="s">
        <v>7998</v>
      </c>
      <c r="D222" s="33">
        <v>5000</v>
      </c>
      <c r="E222" s="34">
        <v>3045</v>
      </c>
      <c r="F222" s="35" t="s">
        <v>8220</v>
      </c>
      <c r="G222" s="31" t="s">
        <v>8223</v>
      </c>
      <c r="H222" s="31" t="s">
        <v>8245</v>
      </c>
      <c r="I222" s="31">
        <v>1443408550</v>
      </c>
      <c r="J222" s="31">
        <v>1439952550</v>
      </c>
      <c r="K222" s="31" t="b">
        <v>0</v>
      </c>
      <c r="L222" s="31">
        <v>17</v>
      </c>
      <c r="M222" s="31" t="b">
        <v>0</v>
      </c>
      <c r="N222" s="31" t="s">
        <v>8269</v>
      </c>
      <c r="O222" s="36">
        <v>61</v>
      </c>
      <c r="P222" s="10">
        <v>179.12</v>
      </c>
      <c r="Q222" s="37" t="s">
        <v>8315</v>
      </c>
      <c r="R222" s="31" t="s">
        <v>8316</v>
      </c>
      <c r="S222" s="16">
        <v>42235</v>
      </c>
      <c r="T222" s="16">
        <v>42275</v>
      </c>
    </row>
    <row r="223" spans="1:20" ht="160" x14ac:dyDescent="0.2">
      <c r="A223" s="31">
        <v>4068</v>
      </c>
      <c r="B223" s="32" t="s">
        <v>4064</v>
      </c>
      <c r="C223" s="32" t="s">
        <v>8171</v>
      </c>
      <c r="D223" s="33">
        <v>3495</v>
      </c>
      <c r="E223" s="34">
        <v>34.950000000000003</v>
      </c>
      <c r="F223" s="35" t="s">
        <v>8220</v>
      </c>
      <c r="G223" s="31" t="s">
        <v>8223</v>
      </c>
      <c r="H223" s="31" t="s">
        <v>8245</v>
      </c>
      <c r="I223" s="31">
        <v>1484348700</v>
      </c>
      <c r="J223" s="31">
        <v>1481756855</v>
      </c>
      <c r="K223" s="31" t="b">
        <v>0</v>
      </c>
      <c r="L223" s="31">
        <v>1</v>
      </c>
      <c r="M223" s="31" t="b">
        <v>0</v>
      </c>
      <c r="N223" s="31" t="s">
        <v>8269</v>
      </c>
      <c r="O223" s="36">
        <v>1</v>
      </c>
      <c r="P223" s="10">
        <v>34.950000000000003</v>
      </c>
      <c r="Q223" s="37" t="s">
        <v>8315</v>
      </c>
      <c r="R223" s="31" t="s">
        <v>8316</v>
      </c>
      <c r="S223" s="16">
        <v>42718</v>
      </c>
      <c r="T223" s="16">
        <v>42748</v>
      </c>
    </row>
    <row r="224" spans="1:20" ht="176" x14ac:dyDescent="0.2">
      <c r="A224" s="31">
        <v>4070</v>
      </c>
      <c r="B224" s="32" t="s">
        <v>4066</v>
      </c>
      <c r="C224" s="32" t="s">
        <v>8173</v>
      </c>
      <c r="D224" s="33">
        <v>1000</v>
      </c>
      <c r="E224" s="34">
        <v>165</v>
      </c>
      <c r="F224" s="35" t="s">
        <v>8220</v>
      </c>
      <c r="G224" s="31" t="s">
        <v>8223</v>
      </c>
      <c r="H224" s="31" t="s">
        <v>8245</v>
      </c>
      <c r="I224" s="31">
        <v>1425178800</v>
      </c>
      <c r="J224" s="31">
        <v>1422374420</v>
      </c>
      <c r="K224" s="31" t="b">
        <v>0</v>
      </c>
      <c r="L224" s="31">
        <v>6</v>
      </c>
      <c r="M224" s="31" t="b">
        <v>0</v>
      </c>
      <c r="N224" s="31" t="s">
        <v>8269</v>
      </c>
      <c r="O224" s="36">
        <v>17</v>
      </c>
      <c r="P224" s="10">
        <v>27.5</v>
      </c>
      <c r="Q224" s="37" t="s">
        <v>8315</v>
      </c>
      <c r="R224" s="31" t="s">
        <v>8316</v>
      </c>
      <c r="S224" s="16">
        <v>42031</v>
      </c>
      <c r="T224" s="16">
        <v>42064</v>
      </c>
    </row>
    <row r="225" spans="1:20" ht="208" x14ac:dyDescent="0.2">
      <c r="A225" s="31">
        <v>4073</v>
      </c>
      <c r="B225" s="32" t="s">
        <v>4069</v>
      </c>
      <c r="C225" s="32" t="s">
        <v>8176</v>
      </c>
      <c r="D225" s="33">
        <v>3500</v>
      </c>
      <c r="E225" s="34">
        <v>37</v>
      </c>
      <c r="F225" s="35" t="s">
        <v>8220</v>
      </c>
      <c r="G225" s="31" t="s">
        <v>8223</v>
      </c>
      <c r="H225" s="31" t="s">
        <v>8245</v>
      </c>
      <c r="I225" s="31">
        <v>1431144000</v>
      </c>
      <c r="J225" s="31">
        <v>1426407426</v>
      </c>
      <c r="K225" s="31" t="b">
        <v>0</v>
      </c>
      <c r="L225" s="31">
        <v>2</v>
      </c>
      <c r="M225" s="31" t="b">
        <v>0</v>
      </c>
      <c r="N225" s="31" t="s">
        <v>8269</v>
      </c>
      <c r="O225" s="36">
        <v>1</v>
      </c>
      <c r="P225" s="10">
        <v>18.5</v>
      </c>
      <c r="Q225" s="37" t="s">
        <v>8315</v>
      </c>
      <c r="R225" s="31" t="s">
        <v>8316</v>
      </c>
      <c r="S225" s="16">
        <v>42078</v>
      </c>
      <c r="T225" s="16">
        <v>42133</v>
      </c>
    </row>
    <row r="226" spans="1:20" ht="176" x14ac:dyDescent="0.2">
      <c r="A226" s="31">
        <v>4076</v>
      </c>
      <c r="B226" s="32" t="s">
        <v>4072</v>
      </c>
      <c r="C226" s="32" t="s">
        <v>8179</v>
      </c>
      <c r="D226" s="33">
        <v>700</v>
      </c>
      <c r="E226" s="34">
        <v>0</v>
      </c>
      <c r="F226" s="35" t="s">
        <v>8220</v>
      </c>
      <c r="G226" s="31" t="s">
        <v>8223</v>
      </c>
      <c r="H226" s="31" t="s">
        <v>8245</v>
      </c>
      <c r="I226" s="31">
        <v>1413921060</v>
      </c>
      <c r="J226" s="31">
        <v>1411499149</v>
      </c>
      <c r="K226" s="31" t="b">
        <v>0</v>
      </c>
      <c r="L226" s="31">
        <v>0</v>
      </c>
      <c r="M226" s="31" t="b">
        <v>0</v>
      </c>
      <c r="N226" s="31" t="s">
        <v>8269</v>
      </c>
      <c r="O226" s="36">
        <v>0</v>
      </c>
      <c r="P226" s="10">
        <v>0</v>
      </c>
      <c r="Q226" s="37" t="s">
        <v>8315</v>
      </c>
      <c r="R226" s="31" t="s">
        <v>8316</v>
      </c>
      <c r="S226" s="16">
        <v>41905</v>
      </c>
      <c r="T226" s="16">
        <v>41933</v>
      </c>
    </row>
    <row r="227" spans="1:20" ht="224" x14ac:dyDescent="0.2">
      <c r="A227" s="31">
        <v>4077</v>
      </c>
      <c r="B227" s="32" t="s">
        <v>4073</v>
      </c>
      <c r="C227" s="32" t="s">
        <v>8180</v>
      </c>
      <c r="D227" s="33">
        <v>15000</v>
      </c>
      <c r="E227" s="34">
        <v>1335</v>
      </c>
      <c r="F227" s="35" t="s">
        <v>8220</v>
      </c>
      <c r="G227" s="31" t="s">
        <v>8223</v>
      </c>
      <c r="H227" s="31" t="s">
        <v>8245</v>
      </c>
      <c r="I227" s="31">
        <v>1482339794</v>
      </c>
      <c r="J227" s="31">
        <v>1479747794</v>
      </c>
      <c r="K227" s="31" t="b">
        <v>0</v>
      </c>
      <c r="L227" s="31">
        <v>6</v>
      </c>
      <c r="M227" s="31" t="b">
        <v>0</v>
      </c>
      <c r="N227" s="31" t="s">
        <v>8269</v>
      </c>
      <c r="O227" s="36">
        <v>9</v>
      </c>
      <c r="P227" s="10">
        <v>222.5</v>
      </c>
      <c r="Q227" s="37" t="s">
        <v>8315</v>
      </c>
      <c r="R227" s="31" t="s">
        <v>8316</v>
      </c>
      <c r="S227" s="16">
        <v>42695</v>
      </c>
      <c r="T227" s="16">
        <v>42725</v>
      </c>
    </row>
    <row r="228" spans="1:20" ht="192" x14ac:dyDescent="0.2">
      <c r="A228" s="31">
        <v>4079</v>
      </c>
      <c r="B228" s="32" t="s">
        <v>4075</v>
      </c>
      <c r="C228" s="32" t="s">
        <v>8182</v>
      </c>
      <c r="D228" s="33">
        <v>3000</v>
      </c>
      <c r="E228" s="34">
        <v>5</v>
      </c>
      <c r="F228" s="35" t="s">
        <v>8220</v>
      </c>
      <c r="G228" s="31" t="s">
        <v>8223</v>
      </c>
      <c r="H228" s="31" t="s">
        <v>8245</v>
      </c>
      <c r="I228" s="31">
        <v>1466375521</v>
      </c>
      <c r="J228" s="31">
        <v>1463783521</v>
      </c>
      <c r="K228" s="31" t="b">
        <v>0</v>
      </c>
      <c r="L228" s="31">
        <v>1</v>
      </c>
      <c r="M228" s="31" t="b">
        <v>0</v>
      </c>
      <c r="N228" s="31" t="s">
        <v>8269</v>
      </c>
      <c r="O228" s="36">
        <v>0</v>
      </c>
      <c r="P228" s="10">
        <v>5</v>
      </c>
      <c r="Q228" s="37" t="s">
        <v>8315</v>
      </c>
      <c r="R228" s="31" t="s">
        <v>8316</v>
      </c>
      <c r="S228" s="16">
        <v>42510</v>
      </c>
      <c r="T228" s="16">
        <v>42540</v>
      </c>
    </row>
    <row r="229" spans="1:20" ht="192" x14ac:dyDescent="0.2">
      <c r="A229" s="31">
        <v>4080</v>
      </c>
      <c r="B229" s="32" t="s">
        <v>4076</v>
      </c>
      <c r="C229" s="32" t="s">
        <v>8183</v>
      </c>
      <c r="D229" s="33">
        <v>3000</v>
      </c>
      <c r="E229" s="34">
        <v>0</v>
      </c>
      <c r="F229" s="35" t="s">
        <v>8220</v>
      </c>
      <c r="G229" s="31" t="s">
        <v>8223</v>
      </c>
      <c r="H229" s="31" t="s">
        <v>8245</v>
      </c>
      <c r="I229" s="31">
        <v>1465930440</v>
      </c>
      <c r="J229" s="31">
        <v>1463849116</v>
      </c>
      <c r="K229" s="31" t="b">
        <v>0</v>
      </c>
      <c r="L229" s="31">
        <v>0</v>
      </c>
      <c r="M229" s="31" t="b">
        <v>0</v>
      </c>
      <c r="N229" s="31" t="s">
        <v>8269</v>
      </c>
      <c r="O229" s="36">
        <v>0</v>
      </c>
      <c r="P229" s="10">
        <v>0</v>
      </c>
      <c r="Q229" s="37" t="s">
        <v>8315</v>
      </c>
      <c r="R229" s="31" t="s">
        <v>8316</v>
      </c>
      <c r="S229" s="16">
        <v>42511</v>
      </c>
      <c r="T229" s="16">
        <v>42535</v>
      </c>
    </row>
    <row r="230" spans="1:20" ht="176" x14ac:dyDescent="0.2">
      <c r="A230" s="31">
        <v>4081</v>
      </c>
      <c r="B230" s="32" t="s">
        <v>4077</v>
      </c>
      <c r="C230" s="32" t="s">
        <v>8184</v>
      </c>
      <c r="D230" s="33">
        <v>2224</v>
      </c>
      <c r="E230" s="34">
        <v>350</v>
      </c>
      <c r="F230" s="35" t="s">
        <v>8220</v>
      </c>
      <c r="G230" s="31" t="s">
        <v>8223</v>
      </c>
      <c r="H230" s="31" t="s">
        <v>8245</v>
      </c>
      <c r="I230" s="31">
        <v>1425819425</v>
      </c>
      <c r="J230" s="31">
        <v>1423231025</v>
      </c>
      <c r="K230" s="31" t="b">
        <v>0</v>
      </c>
      <c r="L230" s="31">
        <v>12</v>
      </c>
      <c r="M230" s="31" t="b">
        <v>0</v>
      </c>
      <c r="N230" s="31" t="s">
        <v>8269</v>
      </c>
      <c r="O230" s="36">
        <v>16</v>
      </c>
      <c r="P230" s="10">
        <v>29.17</v>
      </c>
      <c r="Q230" s="37" t="s">
        <v>8315</v>
      </c>
      <c r="R230" s="31" t="s">
        <v>8316</v>
      </c>
      <c r="S230" s="16">
        <v>42041</v>
      </c>
      <c r="T230" s="16">
        <v>42071</v>
      </c>
    </row>
    <row r="231" spans="1:20" ht="208" x14ac:dyDescent="0.2">
      <c r="A231" s="31">
        <v>4082</v>
      </c>
      <c r="B231" s="32" t="s">
        <v>4078</v>
      </c>
      <c r="C231" s="32" t="s">
        <v>8185</v>
      </c>
      <c r="D231" s="33">
        <v>150</v>
      </c>
      <c r="E231" s="34">
        <v>3</v>
      </c>
      <c r="F231" s="35" t="s">
        <v>8220</v>
      </c>
      <c r="G231" s="31" t="s">
        <v>8223</v>
      </c>
      <c r="H231" s="31" t="s">
        <v>8245</v>
      </c>
      <c r="I231" s="31">
        <v>1447542000</v>
      </c>
      <c r="J231" s="31">
        <v>1446179553</v>
      </c>
      <c r="K231" s="31" t="b">
        <v>0</v>
      </c>
      <c r="L231" s="31">
        <v>2</v>
      </c>
      <c r="M231" s="31" t="b">
        <v>0</v>
      </c>
      <c r="N231" s="31" t="s">
        <v>8269</v>
      </c>
      <c r="O231" s="36">
        <v>2</v>
      </c>
      <c r="P231" s="10">
        <v>1.5</v>
      </c>
      <c r="Q231" s="37" t="s">
        <v>8315</v>
      </c>
      <c r="R231" s="31" t="s">
        <v>8316</v>
      </c>
      <c r="S231" s="16">
        <v>42307</v>
      </c>
      <c r="T231" s="16">
        <v>42322</v>
      </c>
    </row>
    <row r="232" spans="1:20" ht="208" x14ac:dyDescent="0.2">
      <c r="A232" s="31">
        <v>4083</v>
      </c>
      <c r="B232" s="32" t="s">
        <v>4079</v>
      </c>
      <c r="C232" s="32" t="s">
        <v>8186</v>
      </c>
      <c r="D232" s="33">
        <v>3500</v>
      </c>
      <c r="E232" s="34">
        <v>759</v>
      </c>
      <c r="F232" s="35" t="s">
        <v>8220</v>
      </c>
      <c r="G232" s="31" t="s">
        <v>8223</v>
      </c>
      <c r="H232" s="31" t="s">
        <v>8245</v>
      </c>
      <c r="I232" s="31">
        <v>1452795416</v>
      </c>
      <c r="J232" s="31">
        <v>1450203416</v>
      </c>
      <c r="K232" s="31" t="b">
        <v>0</v>
      </c>
      <c r="L232" s="31">
        <v>6</v>
      </c>
      <c r="M232" s="31" t="b">
        <v>0</v>
      </c>
      <c r="N232" s="31" t="s">
        <v>8269</v>
      </c>
      <c r="O232" s="36">
        <v>22</v>
      </c>
      <c r="P232" s="10">
        <v>126.5</v>
      </c>
      <c r="Q232" s="37" t="s">
        <v>8315</v>
      </c>
      <c r="R232" s="31" t="s">
        <v>8316</v>
      </c>
      <c r="S232" s="16">
        <v>42353</v>
      </c>
      <c r="T232" s="16">
        <v>42383</v>
      </c>
    </row>
    <row r="233" spans="1:20" ht="208" x14ac:dyDescent="0.2">
      <c r="A233" s="31">
        <v>4085</v>
      </c>
      <c r="B233" s="32" t="s">
        <v>4081</v>
      </c>
      <c r="C233" s="32" t="s">
        <v>8188</v>
      </c>
      <c r="D233" s="33">
        <v>3500</v>
      </c>
      <c r="E233" s="34">
        <v>10</v>
      </c>
      <c r="F233" s="35" t="s">
        <v>8220</v>
      </c>
      <c r="G233" s="31" t="s">
        <v>8223</v>
      </c>
      <c r="H233" s="31" t="s">
        <v>8245</v>
      </c>
      <c r="I233" s="31">
        <v>1427169540</v>
      </c>
      <c r="J233" s="31">
        <v>1424701775</v>
      </c>
      <c r="K233" s="31" t="b">
        <v>0</v>
      </c>
      <c r="L233" s="31">
        <v>1</v>
      </c>
      <c r="M233" s="31" t="b">
        <v>0</v>
      </c>
      <c r="N233" s="31" t="s">
        <v>8269</v>
      </c>
      <c r="O233" s="36">
        <v>0</v>
      </c>
      <c r="P233" s="10">
        <v>10</v>
      </c>
      <c r="Q233" s="37" t="s">
        <v>8315</v>
      </c>
      <c r="R233" s="31" t="s">
        <v>8316</v>
      </c>
      <c r="S233" s="16">
        <v>42058</v>
      </c>
      <c r="T233" s="16">
        <v>42087</v>
      </c>
    </row>
    <row r="234" spans="1:20" ht="192" x14ac:dyDescent="0.2">
      <c r="A234" s="31">
        <v>4086</v>
      </c>
      <c r="B234" s="32" t="s">
        <v>4082</v>
      </c>
      <c r="C234" s="32" t="s">
        <v>8189</v>
      </c>
      <c r="D234" s="33">
        <v>1000</v>
      </c>
      <c r="E234" s="34">
        <v>47</v>
      </c>
      <c r="F234" s="35" t="s">
        <v>8220</v>
      </c>
      <c r="G234" s="31" t="s">
        <v>8223</v>
      </c>
      <c r="H234" s="31" t="s">
        <v>8245</v>
      </c>
      <c r="I234" s="31">
        <v>1448078400</v>
      </c>
      <c r="J234" s="31">
        <v>1445985299</v>
      </c>
      <c r="K234" s="31" t="b">
        <v>0</v>
      </c>
      <c r="L234" s="31">
        <v>5</v>
      </c>
      <c r="M234" s="31" t="b">
        <v>0</v>
      </c>
      <c r="N234" s="31" t="s">
        <v>8269</v>
      </c>
      <c r="O234" s="36">
        <v>5</v>
      </c>
      <c r="P234" s="10">
        <v>9.4</v>
      </c>
      <c r="Q234" s="37" t="s">
        <v>8315</v>
      </c>
      <c r="R234" s="31" t="s">
        <v>8316</v>
      </c>
      <c r="S234" s="16">
        <v>42304</v>
      </c>
      <c r="T234" s="16">
        <v>42329</v>
      </c>
    </row>
    <row r="235" spans="1:20" ht="64" x14ac:dyDescent="0.2">
      <c r="A235" s="31">
        <v>4087</v>
      </c>
      <c r="B235" s="32" t="s">
        <v>4083</v>
      </c>
      <c r="C235" s="32" t="s">
        <v>8190</v>
      </c>
      <c r="D235" s="33">
        <v>9600</v>
      </c>
      <c r="E235" s="34">
        <v>0</v>
      </c>
      <c r="F235" s="35" t="s">
        <v>8220</v>
      </c>
      <c r="G235" s="31" t="s">
        <v>8223</v>
      </c>
      <c r="H235" s="31" t="s">
        <v>8245</v>
      </c>
      <c r="I235" s="31">
        <v>1468777786</v>
      </c>
      <c r="J235" s="31">
        <v>1466185786</v>
      </c>
      <c r="K235" s="31" t="b">
        <v>0</v>
      </c>
      <c r="L235" s="31">
        <v>0</v>
      </c>
      <c r="M235" s="31" t="b">
        <v>0</v>
      </c>
      <c r="N235" s="31" t="s">
        <v>8269</v>
      </c>
      <c r="O235" s="36">
        <v>0</v>
      </c>
      <c r="P235" s="10">
        <v>0</v>
      </c>
      <c r="Q235" s="37" t="s">
        <v>8315</v>
      </c>
      <c r="R235" s="31" t="s">
        <v>8316</v>
      </c>
      <c r="S235" s="16">
        <v>42538</v>
      </c>
      <c r="T235" s="16">
        <v>42568</v>
      </c>
    </row>
    <row r="236" spans="1:20" ht="208" x14ac:dyDescent="0.2">
      <c r="A236" s="31">
        <v>4089</v>
      </c>
      <c r="B236" s="32" t="s">
        <v>4085</v>
      </c>
      <c r="C236" s="32" t="s">
        <v>8192</v>
      </c>
      <c r="D236" s="33">
        <v>5000</v>
      </c>
      <c r="E236" s="34">
        <v>240</v>
      </c>
      <c r="F236" s="35" t="s">
        <v>8220</v>
      </c>
      <c r="G236" s="31" t="s">
        <v>8223</v>
      </c>
      <c r="H236" s="31" t="s">
        <v>8245</v>
      </c>
      <c r="I236" s="31">
        <v>1433093700</v>
      </c>
      <c r="J236" s="31">
        <v>1430242488</v>
      </c>
      <c r="K236" s="31" t="b">
        <v>0</v>
      </c>
      <c r="L236" s="31">
        <v>8</v>
      </c>
      <c r="M236" s="31" t="b">
        <v>0</v>
      </c>
      <c r="N236" s="31" t="s">
        <v>8269</v>
      </c>
      <c r="O236" s="36">
        <v>5</v>
      </c>
      <c r="P236" s="10">
        <v>30</v>
      </c>
      <c r="Q236" s="37" t="s">
        <v>8315</v>
      </c>
      <c r="R236" s="31" t="s">
        <v>8316</v>
      </c>
      <c r="S236" s="16">
        <v>42122</v>
      </c>
      <c r="T236" s="16">
        <v>42155</v>
      </c>
    </row>
    <row r="237" spans="1:20" ht="192" x14ac:dyDescent="0.2">
      <c r="A237" s="31">
        <v>4090</v>
      </c>
      <c r="B237" s="32" t="s">
        <v>4086</v>
      </c>
      <c r="C237" s="32" t="s">
        <v>8193</v>
      </c>
      <c r="D237" s="33">
        <v>1000</v>
      </c>
      <c r="E237" s="34">
        <v>32</v>
      </c>
      <c r="F237" s="35" t="s">
        <v>8220</v>
      </c>
      <c r="G237" s="31" t="s">
        <v>8223</v>
      </c>
      <c r="H237" s="31" t="s">
        <v>8245</v>
      </c>
      <c r="I237" s="31">
        <v>1438959600</v>
      </c>
      <c r="J237" s="31">
        <v>1437754137</v>
      </c>
      <c r="K237" s="31" t="b">
        <v>0</v>
      </c>
      <c r="L237" s="31">
        <v>3</v>
      </c>
      <c r="M237" s="31" t="b">
        <v>0</v>
      </c>
      <c r="N237" s="31" t="s">
        <v>8269</v>
      </c>
      <c r="O237" s="36">
        <v>3</v>
      </c>
      <c r="P237" s="10">
        <v>10.67</v>
      </c>
      <c r="Q237" s="37" t="s">
        <v>8315</v>
      </c>
      <c r="R237" s="31" t="s">
        <v>8316</v>
      </c>
      <c r="S237" s="16">
        <v>42209</v>
      </c>
      <c r="T237" s="16">
        <v>42223</v>
      </c>
    </row>
    <row r="238" spans="1:20" ht="224" x14ac:dyDescent="0.2">
      <c r="A238" s="31">
        <v>4091</v>
      </c>
      <c r="B238" s="32" t="s">
        <v>4087</v>
      </c>
      <c r="C238" s="32" t="s">
        <v>8194</v>
      </c>
      <c r="D238" s="33">
        <v>1600</v>
      </c>
      <c r="E238" s="34">
        <v>204</v>
      </c>
      <c r="F238" s="35" t="s">
        <v>8220</v>
      </c>
      <c r="G238" s="31" t="s">
        <v>8223</v>
      </c>
      <c r="H238" s="31" t="s">
        <v>8245</v>
      </c>
      <c r="I238" s="31">
        <v>1421410151</v>
      </c>
      <c r="J238" s="31">
        <v>1418818151</v>
      </c>
      <c r="K238" s="31" t="b">
        <v>0</v>
      </c>
      <c r="L238" s="31">
        <v>8</v>
      </c>
      <c r="M238" s="31" t="b">
        <v>0</v>
      </c>
      <c r="N238" s="31" t="s">
        <v>8269</v>
      </c>
      <c r="O238" s="36">
        <v>13</v>
      </c>
      <c r="P238" s="10">
        <v>25.5</v>
      </c>
      <c r="Q238" s="37" t="s">
        <v>8315</v>
      </c>
      <c r="R238" s="31" t="s">
        <v>8316</v>
      </c>
      <c r="S238" s="16">
        <v>41990</v>
      </c>
      <c r="T238" s="16">
        <v>42020</v>
      </c>
    </row>
    <row r="239" spans="1:20" ht="208" x14ac:dyDescent="0.2">
      <c r="A239" s="31">
        <v>4092</v>
      </c>
      <c r="B239" s="32" t="s">
        <v>4088</v>
      </c>
      <c r="C239" s="32" t="s">
        <v>8195</v>
      </c>
      <c r="D239" s="33">
        <v>110000</v>
      </c>
      <c r="E239" s="34">
        <v>20</v>
      </c>
      <c r="F239" s="35" t="s">
        <v>8220</v>
      </c>
      <c r="G239" s="31" t="s">
        <v>8223</v>
      </c>
      <c r="H239" s="31" t="s">
        <v>8245</v>
      </c>
      <c r="I239" s="31">
        <v>1428205247</v>
      </c>
      <c r="J239" s="31">
        <v>1423024847</v>
      </c>
      <c r="K239" s="31" t="b">
        <v>0</v>
      </c>
      <c r="L239" s="31">
        <v>1</v>
      </c>
      <c r="M239" s="31" t="b">
        <v>0</v>
      </c>
      <c r="N239" s="31" t="s">
        <v>8269</v>
      </c>
      <c r="O239" s="36">
        <v>0</v>
      </c>
      <c r="P239" s="10">
        <v>20</v>
      </c>
      <c r="Q239" s="37" t="s">
        <v>8315</v>
      </c>
      <c r="R239" s="31" t="s">
        <v>8316</v>
      </c>
      <c r="S239" s="16">
        <v>42039</v>
      </c>
      <c r="T239" s="16">
        <v>42099</v>
      </c>
    </row>
    <row r="240" spans="1:20" ht="192" x14ac:dyDescent="0.2">
      <c r="A240" s="31">
        <v>4094</v>
      </c>
      <c r="B240" s="32" t="s">
        <v>4090</v>
      </c>
      <c r="C240" s="32" t="s">
        <v>8197</v>
      </c>
      <c r="D240" s="33">
        <v>2000</v>
      </c>
      <c r="E240" s="34">
        <v>730</v>
      </c>
      <c r="F240" s="35" t="s">
        <v>8220</v>
      </c>
      <c r="G240" s="31" t="s">
        <v>8223</v>
      </c>
      <c r="H240" s="31" t="s">
        <v>8245</v>
      </c>
      <c r="I240" s="31">
        <v>1413953940</v>
      </c>
      <c r="J240" s="31">
        <v>1410141900</v>
      </c>
      <c r="K240" s="31" t="b">
        <v>0</v>
      </c>
      <c r="L240" s="31">
        <v>8</v>
      </c>
      <c r="M240" s="31" t="b">
        <v>0</v>
      </c>
      <c r="N240" s="31" t="s">
        <v>8269</v>
      </c>
      <c r="O240" s="36">
        <v>37</v>
      </c>
      <c r="P240" s="10">
        <v>91.25</v>
      </c>
      <c r="Q240" s="37" t="s">
        <v>8315</v>
      </c>
      <c r="R240" s="31" t="s">
        <v>8316</v>
      </c>
      <c r="S240" s="16">
        <v>41890</v>
      </c>
      <c r="T240" s="16">
        <v>41934</v>
      </c>
    </row>
    <row r="241" spans="1:20" ht="160" x14ac:dyDescent="0.2">
      <c r="A241" s="31">
        <v>4098</v>
      </c>
      <c r="B241" s="32" t="s">
        <v>4094</v>
      </c>
      <c r="C241" s="32" t="s">
        <v>8201</v>
      </c>
      <c r="D241" s="33">
        <v>75000</v>
      </c>
      <c r="E241" s="34">
        <v>0</v>
      </c>
      <c r="F241" s="35" t="s">
        <v>8220</v>
      </c>
      <c r="G241" s="31" t="s">
        <v>8223</v>
      </c>
      <c r="H241" s="31" t="s">
        <v>8245</v>
      </c>
      <c r="I241" s="31">
        <v>1465060797</v>
      </c>
      <c r="J241" s="31">
        <v>1462468797</v>
      </c>
      <c r="K241" s="31" t="b">
        <v>0</v>
      </c>
      <c r="L241" s="31">
        <v>0</v>
      </c>
      <c r="M241" s="31" t="b">
        <v>0</v>
      </c>
      <c r="N241" s="31" t="s">
        <v>8269</v>
      </c>
      <c r="O241" s="36">
        <v>0</v>
      </c>
      <c r="P241" s="10">
        <v>0</v>
      </c>
      <c r="Q241" s="37" t="s">
        <v>8315</v>
      </c>
      <c r="R241" s="31" t="s">
        <v>8316</v>
      </c>
      <c r="S241" s="16">
        <v>42495</v>
      </c>
      <c r="T241" s="16">
        <v>42525</v>
      </c>
    </row>
    <row r="242" spans="1:20" ht="224" x14ac:dyDescent="0.2">
      <c r="A242" s="31">
        <v>4099</v>
      </c>
      <c r="B242" s="32" t="s">
        <v>4095</v>
      </c>
      <c r="C242" s="32" t="s">
        <v>8202</v>
      </c>
      <c r="D242" s="33">
        <v>4500</v>
      </c>
      <c r="E242" s="34">
        <v>50</v>
      </c>
      <c r="F242" s="35" t="s">
        <v>8220</v>
      </c>
      <c r="G242" s="31" t="s">
        <v>8223</v>
      </c>
      <c r="H242" s="31" t="s">
        <v>8245</v>
      </c>
      <c r="I242" s="31">
        <v>1472847873</v>
      </c>
      <c r="J242" s="31">
        <v>1468959873</v>
      </c>
      <c r="K242" s="31" t="b">
        <v>0</v>
      </c>
      <c r="L242" s="31">
        <v>1</v>
      </c>
      <c r="M242" s="31" t="b">
        <v>0</v>
      </c>
      <c r="N242" s="31" t="s">
        <v>8269</v>
      </c>
      <c r="O242" s="36">
        <v>1</v>
      </c>
      <c r="P242" s="10">
        <v>50</v>
      </c>
      <c r="Q242" s="37" t="s">
        <v>8315</v>
      </c>
      <c r="R242" s="31" t="s">
        <v>8316</v>
      </c>
      <c r="S242" s="16">
        <v>42570</v>
      </c>
      <c r="T242" s="16">
        <v>42615</v>
      </c>
    </row>
    <row r="243" spans="1:20" ht="144" x14ac:dyDescent="0.2">
      <c r="A243" s="31">
        <v>4100</v>
      </c>
      <c r="B243" s="32" t="s">
        <v>4096</v>
      </c>
      <c r="C243" s="32" t="s">
        <v>8203</v>
      </c>
      <c r="D243" s="33">
        <v>270</v>
      </c>
      <c r="E243" s="34">
        <v>0</v>
      </c>
      <c r="F243" s="35" t="s">
        <v>8220</v>
      </c>
      <c r="G243" s="31" t="s">
        <v>8223</v>
      </c>
      <c r="H243" s="31" t="s">
        <v>8245</v>
      </c>
      <c r="I243" s="31">
        <v>1414205990</v>
      </c>
      <c r="J243" s="31">
        <v>1413341990</v>
      </c>
      <c r="K243" s="31" t="b">
        <v>0</v>
      </c>
      <c r="L243" s="31">
        <v>0</v>
      </c>
      <c r="M243" s="31" t="b">
        <v>0</v>
      </c>
      <c r="N243" s="31" t="s">
        <v>8269</v>
      </c>
      <c r="O243" s="36">
        <v>0</v>
      </c>
      <c r="P243" s="10">
        <v>0</v>
      </c>
      <c r="Q243" s="37" t="s">
        <v>8315</v>
      </c>
      <c r="R243" s="31" t="s">
        <v>8316</v>
      </c>
      <c r="S243" s="16">
        <v>41927</v>
      </c>
      <c r="T243" s="16">
        <v>41937</v>
      </c>
    </row>
    <row r="244" spans="1:20" ht="208" x14ac:dyDescent="0.2">
      <c r="A244" s="31">
        <v>4101</v>
      </c>
      <c r="B244" s="32" t="s">
        <v>4097</v>
      </c>
      <c r="C244" s="32" t="s">
        <v>8204</v>
      </c>
      <c r="D244" s="33">
        <v>600</v>
      </c>
      <c r="E244" s="34">
        <v>0</v>
      </c>
      <c r="F244" s="35" t="s">
        <v>8220</v>
      </c>
      <c r="G244" s="31" t="s">
        <v>8223</v>
      </c>
      <c r="H244" s="31" t="s">
        <v>8245</v>
      </c>
      <c r="I244" s="31">
        <v>1485380482</v>
      </c>
      <c r="J244" s="31">
        <v>1482788482</v>
      </c>
      <c r="K244" s="31" t="b">
        <v>0</v>
      </c>
      <c r="L244" s="31">
        <v>0</v>
      </c>
      <c r="M244" s="31" t="b">
        <v>0</v>
      </c>
      <c r="N244" s="31" t="s">
        <v>8269</v>
      </c>
      <c r="O244" s="36">
        <v>0</v>
      </c>
      <c r="P244" s="10">
        <v>0</v>
      </c>
      <c r="Q244" s="37" t="s">
        <v>8315</v>
      </c>
      <c r="R244" s="31" t="s">
        <v>8316</v>
      </c>
      <c r="S244" s="16">
        <v>42730</v>
      </c>
      <c r="T244" s="16">
        <v>42760</v>
      </c>
    </row>
    <row r="245" spans="1:20" ht="176" x14ac:dyDescent="0.2">
      <c r="A245" s="31">
        <v>4102</v>
      </c>
      <c r="B245" s="32" t="s">
        <v>4098</v>
      </c>
      <c r="C245" s="32" t="s">
        <v>8205</v>
      </c>
      <c r="D245" s="33">
        <v>500</v>
      </c>
      <c r="E245" s="34">
        <v>137</v>
      </c>
      <c r="F245" s="35" t="s">
        <v>8220</v>
      </c>
      <c r="G245" s="31" t="s">
        <v>8223</v>
      </c>
      <c r="H245" s="31" t="s">
        <v>8245</v>
      </c>
      <c r="I245" s="31">
        <v>1463343673</v>
      </c>
      <c r="J245" s="31">
        <v>1460751673</v>
      </c>
      <c r="K245" s="31" t="b">
        <v>0</v>
      </c>
      <c r="L245" s="31">
        <v>6</v>
      </c>
      <c r="M245" s="31" t="b">
        <v>0</v>
      </c>
      <c r="N245" s="31" t="s">
        <v>8269</v>
      </c>
      <c r="O245" s="36">
        <v>27</v>
      </c>
      <c r="P245" s="10">
        <v>22.83</v>
      </c>
      <c r="Q245" s="37" t="s">
        <v>8315</v>
      </c>
      <c r="R245" s="31" t="s">
        <v>8316</v>
      </c>
      <c r="S245" s="16">
        <v>42475</v>
      </c>
      <c r="T245" s="16">
        <v>42505</v>
      </c>
    </row>
    <row r="246" spans="1:20" ht="192" x14ac:dyDescent="0.2">
      <c r="A246" s="31">
        <v>4103</v>
      </c>
      <c r="B246" s="32" t="s">
        <v>4099</v>
      </c>
      <c r="C246" s="32" t="s">
        <v>8206</v>
      </c>
      <c r="D246" s="33">
        <v>1000</v>
      </c>
      <c r="E246" s="34">
        <v>100</v>
      </c>
      <c r="F246" s="35" t="s">
        <v>8220</v>
      </c>
      <c r="G246" s="31" t="s">
        <v>8223</v>
      </c>
      <c r="H246" s="31" t="s">
        <v>8245</v>
      </c>
      <c r="I246" s="31">
        <v>1440613920</v>
      </c>
      <c r="J246" s="31">
        <v>1435953566</v>
      </c>
      <c r="K246" s="31" t="b">
        <v>0</v>
      </c>
      <c r="L246" s="31">
        <v>6</v>
      </c>
      <c r="M246" s="31" t="b">
        <v>0</v>
      </c>
      <c r="N246" s="31" t="s">
        <v>8269</v>
      </c>
      <c r="O246" s="36">
        <v>10</v>
      </c>
      <c r="P246" s="10">
        <v>16.670000000000002</v>
      </c>
      <c r="Q246" s="37" t="s">
        <v>8315</v>
      </c>
      <c r="R246" s="31" t="s">
        <v>8316</v>
      </c>
      <c r="S246" s="16">
        <v>42188</v>
      </c>
      <c r="T246" s="16">
        <v>42242</v>
      </c>
    </row>
    <row r="247" spans="1:20" ht="208" x14ac:dyDescent="0.2">
      <c r="A247" s="31">
        <v>4106</v>
      </c>
      <c r="B247" s="32" t="s">
        <v>4102</v>
      </c>
      <c r="C247" s="32" t="s">
        <v>8209</v>
      </c>
      <c r="D247" s="33">
        <v>5000</v>
      </c>
      <c r="E247" s="34">
        <v>3530</v>
      </c>
      <c r="F247" s="35" t="s">
        <v>8220</v>
      </c>
      <c r="G247" s="31" t="s">
        <v>8223</v>
      </c>
      <c r="H247" s="31" t="s">
        <v>8245</v>
      </c>
      <c r="I247" s="31">
        <v>1427936400</v>
      </c>
      <c r="J247" s="31">
        <v>1424221866</v>
      </c>
      <c r="K247" s="31" t="b">
        <v>0</v>
      </c>
      <c r="L247" s="31">
        <v>33</v>
      </c>
      <c r="M247" s="31" t="b">
        <v>0</v>
      </c>
      <c r="N247" s="31" t="s">
        <v>8269</v>
      </c>
      <c r="O247" s="36">
        <v>71</v>
      </c>
      <c r="P247" s="10">
        <v>106.97</v>
      </c>
      <c r="Q247" s="37" t="s">
        <v>8315</v>
      </c>
      <c r="R247" s="31" t="s">
        <v>8316</v>
      </c>
      <c r="S247" s="16">
        <v>42053</v>
      </c>
      <c r="T247" s="16">
        <v>42096</v>
      </c>
    </row>
    <row r="248" spans="1:20" ht="208" x14ac:dyDescent="0.2">
      <c r="A248" s="31">
        <v>4107</v>
      </c>
      <c r="B248" s="32" t="s">
        <v>4103</v>
      </c>
      <c r="C248" s="32" t="s">
        <v>8210</v>
      </c>
      <c r="D248" s="33">
        <v>2000</v>
      </c>
      <c r="E248" s="34">
        <v>41</v>
      </c>
      <c r="F248" s="35" t="s">
        <v>8220</v>
      </c>
      <c r="G248" s="31" t="s">
        <v>8223</v>
      </c>
      <c r="H248" s="31" t="s">
        <v>8245</v>
      </c>
      <c r="I248" s="31">
        <v>1411596001</v>
      </c>
      <c r="J248" s="31">
        <v>1409608801</v>
      </c>
      <c r="K248" s="31" t="b">
        <v>0</v>
      </c>
      <c r="L248" s="31">
        <v>4</v>
      </c>
      <c r="M248" s="31" t="b">
        <v>0</v>
      </c>
      <c r="N248" s="31" t="s">
        <v>8269</v>
      </c>
      <c r="O248" s="36">
        <v>2</v>
      </c>
      <c r="P248" s="10">
        <v>10.25</v>
      </c>
      <c r="Q248" s="37" t="s">
        <v>8315</v>
      </c>
      <c r="R248" s="31" t="s">
        <v>8316</v>
      </c>
      <c r="S248" s="16">
        <v>41883</v>
      </c>
      <c r="T248" s="16">
        <v>41906</v>
      </c>
    </row>
    <row r="249" spans="1:20" ht="208" x14ac:dyDescent="0.2">
      <c r="A249" s="31">
        <v>4108</v>
      </c>
      <c r="B249" s="32" t="s">
        <v>4104</v>
      </c>
      <c r="C249" s="32" t="s">
        <v>8211</v>
      </c>
      <c r="D249" s="33">
        <v>3000</v>
      </c>
      <c r="E249" s="34">
        <v>59</v>
      </c>
      <c r="F249" s="35" t="s">
        <v>8220</v>
      </c>
      <c r="G249" s="31" t="s">
        <v>8223</v>
      </c>
      <c r="H249" s="31" t="s">
        <v>8245</v>
      </c>
      <c r="I249" s="31">
        <v>1488517200</v>
      </c>
      <c r="J249" s="31">
        <v>1485909937</v>
      </c>
      <c r="K249" s="31" t="b">
        <v>0</v>
      </c>
      <c r="L249" s="31">
        <v>1</v>
      </c>
      <c r="M249" s="31" t="b">
        <v>0</v>
      </c>
      <c r="N249" s="31" t="s">
        <v>8269</v>
      </c>
      <c r="O249" s="36">
        <v>2</v>
      </c>
      <c r="P249" s="10">
        <v>59</v>
      </c>
      <c r="Q249" s="37" t="s">
        <v>8315</v>
      </c>
      <c r="R249" s="31" t="s">
        <v>8316</v>
      </c>
      <c r="S249" s="16">
        <v>42767</v>
      </c>
      <c r="T249" s="16">
        <v>42797</v>
      </c>
    </row>
    <row r="250" spans="1:20" ht="192" x14ac:dyDescent="0.2">
      <c r="A250" s="31">
        <v>4111</v>
      </c>
      <c r="B250" s="32" t="s">
        <v>4107</v>
      </c>
      <c r="C250" s="32" t="s">
        <v>8214</v>
      </c>
      <c r="D250" s="33">
        <v>3000</v>
      </c>
      <c r="E250" s="34">
        <v>94</v>
      </c>
      <c r="F250" s="35" t="s">
        <v>8220</v>
      </c>
      <c r="G250" s="31" t="s">
        <v>8223</v>
      </c>
      <c r="H250" s="31" t="s">
        <v>8245</v>
      </c>
      <c r="I250" s="31">
        <v>1424747740</v>
      </c>
      <c r="J250" s="31">
        <v>1422155740</v>
      </c>
      <c r="K250" s="31" t="b">
        <v>0</v>
      </c>
      <c r="L250" s="31">
        <v>6</v>
      </c>
      <c r="M250" s="31" t="b">
        <v>0</v>
      </c>
      <c r="N250" s="31" t="s">
        <v>8269</v>
      </c>
      <c r="O250" s="36">
        <v>3</v>
      </c>
      <c r="P250" s="10">
        <v>15.67</v>
      </c>
      <c r="Q250" s="37" t="s">
        <v>8315</v>
      </c>
      <c r="R250" s="31" t="s">
        <v>8316</v>
      </c>
      <c r="S250" s="16">
        <v>42029</v>
      </c>
      <c r="T250" s="16">
        <v>42059</v>
      </c>
    </row>
    <row r="251" spans="1:20" ht="192" x14ac:dyDescent="0.2">
      <c r="A251" s="31">
        <v>4113</v>
      </c>
      <c r="B251" s="32" t="s">
        <v>4109</v>
      </c>
      <c r="C251" s="32" t="s">
        <v>8215</v>
      </c>
      <c r="D251" s="33">
        <v>1500</v>
      </c>
      <c r="E251" s="34">
        <v>3</v>
      </c>
      <c r="F251" s="35" t="s">
        <v>8220</v>
      </c>
      <c r="G251" s="31" t="s">
        <v>8223</v>
      </c>
      <c r="H251" s="31" t="s">
        <v>8245</v>
      </c>
      <c r="I251" s="31">
        <v>1452234840</v>
      </c>
      <c r="J251" s="31">
        <v>1450619123</v>
      </c>
      <c r="K251" s="31" t="b">
        <v>0</v>
      </c>
      <c r="L251" s="31">
        <v>3</v>
      </c>
      <c r="M251" s="31" t="b">
        <v>0</v>
      </c>
      <c r="N251" s="31" t="s">
        <v>8269</v>
      </c>
      <c r="O251" s="36">
        <v>0</v>
      </c>
      <c r="P251" s="10">
        <v>1</v>
      </c>
      <c r="Q251" s="37" t="s">
        <v>8315</v>
      </c>
      <c r="R251" s="31" t="s">
        <v>8316</v>
      </c>
      <c r="S251" s="16">
        <v>42358</v>
      </c>
      <c r="T251" s="16">
        <v>42377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Descriptive Statistics</vt:lpstr>
      <vt:lpstr>Edinburg Research</vt:lpstr>
      <vt:lpstr>Category Statisitcs</vt:lpstr>
      <vt:lpstr>Subcategory Statistics</vt:lpstr>
      <vt:lpstr>Outcomes Based on Launch Date</vt:lpstr>
      <vt:lpstr>Successful US Kickstarters</vt:lpstr>
      <vt:lpstr>Failed US Kickstarters</vt:lpstr>
      <vt:lpstr>GB Musicals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julia thomas</cp:lastModifiedBy>
  <dcterms:created xsi:type="dcterms:W3CDTF">2017-04-20T15:17:24Z</dcterms:created>
  <dcterms:modified xsi:type="dcterms:W3CDTF">2022-08-10T19:08:22Z</dcterms:modified>
</cp:coreProperties>
</file>