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6ACA9BF0-D44F-274B-8C77-F04A4238D6B1}" xr6:coauthVersionLast="47" xr6:coauthVersionMax="47" xr10:uidLastSave="{00000000-0000-0000-0000-000000000000}"/>
  <bookViews>
    <workbookView xWindow="1080" yWindow="800" windowWidth="28040" windowHeight="17440" activeTab="3" xr2:uid="{35D7B741-9824-8449-880C-2CA5D85E4D9C}"/>
  </bookViews>
  <sheets>
    <sheet name="yinfft_stats" sheetId="4" r:id="rId1"/>
    <sheet name="yin_stats" sheetId="3" r:id="rId2"/>
    <sheet name="melodia_stats" sheetId="2" r:id="rId3"/>
    <sheet name="hps_stats" sheetId="1" r:id="rId4"/>
    <sheet name="Summary" sheetId="10" r:id="rId5"/>
    <sheet name="General stats" sheetId="6" r:id="rId6"/>
    <sheet name="Stats Allemande" sheetId="5" r:id="rId7"/>
    <sheet name="Stats Syrinx" sheetId="7" r:id="rId8"/>
    <sheet name="Stats Density" sheetId="8" r:id="rId9"/>
    <sheet name="Stats Sequenza" sheetId="9" r:id="rId10"/>
  </sheets>
  <definedNames>
    <definedName name="_xlnm._FilterDatabase" localSheetId="3" hidden="1">hps_stats!$A$1:$E$1</definedName>
    <definedName name="_xlnm._FilterDatabase" localSheetId="2" hidden="1">melodia_stats!$A$1:$F$1</definedName>
    <definedName name="_xlnm._FilterDatabase" localSheetId="1" hidden="1">yin_stats!$A$1:$F$31</definedName>
    <definedName name="_xlnm.Print_Area" localSheetId="5">'General stats'!$H$9:$M$10</definedName>
    <definedName name="_xlnm.Print_Area" localSheetId="6">Summary!$B$3:$G$9</definedName>
    <definedName name="_xlnm.Print_Area" localSheetId="8">Summary!$B$20:$G$25</definedName>
    <definedName name="_xlnm.Print_Area" localSheetId="9">Summary!$B$28:$G$33</definedName>
    <definedName name="_xlnm.Print_Area" localSheetId="7">Summary!$B$12:$G$17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6" l="1"/>
  <c r="E4" i="6"/>
  <c r="D4" i="6"/>
  <c r="C4" i="6"/>
  <c r="B4" i="6"/>
  <c r="F3" i="6"/>
  <c r="K9" i="10" s="1"/>
  <c r="E3" i="6"/>
  <c r="K8" i="10" s="1"/>
  <c r="D3" i="6"/>
  <c r="C3" i="6"/>
  <c r="B3" i="6"/>
  <c r="C9" i="8"/>
  <c r="D9" i="8"/>
  <c r="E9" i="8"/>
  <c r="F9" i="8"/>
  <c r="B9" i="8"/>
  <c r="C19" i="9"/>
  <c r="D19" i="9"/>
  <c r="E19" i="9"/>
  <c r="F19" i="9"/>
  <c r="B19" i="9"/>
  <c r="C18" i="9"/>
  <c r="D18" i="9"/>
  <c r="E18" i="9"/>
  <c r="F18" i="9"/>
  <c r="B18" i="9"/>
  <c r="C14" i="9"/>
  <c r="F30" i="10" s="1"/>
  <c r="D14" i="9"/>
  <c r="E14" i="9"/>
  <c r="F14" i="9"/>
  <c r="B14" i="9"/>
  <c r="C13" i="9"/>
  <c r="D13" i="9"/>
  <c r="E13" i="9"/>
  <c r="F13" i="9"/>
  <c r="B13" i="9"/>
  <c r="F29" i="10" s="1"/>
  <c r="C9" i="9"/>
  <c r="D9" i="9"/>
  <c r="E9" i="9"/>
  <c r="F9" i="9"/>
  <c r="B9" i="9"/>
  <c r="C8" i="9"/>
  <c r="D8" i="9"/>
  <c r="E8" i="9"/>
  <c r="F8" i="9"/>
  <c r="B8" i="9"/>
  <c r="C4" i="9"/>
  <c r="D4" i="9"/>
  <c r="E4" i="9"/>
  <c r="F4" i="9"/>
  <c r="B4" i="9"/>
  <c r="C3" i="9"/>
  <c r="D3" i="9"/>
  <c r="E3" i="9"/>
  <c r="F3" i="9"/>
  <c r="B3" i="9"/>
  <c r="C19" i="8"/>
  <c r="D19" i="8"/>
  <c r="E19" i="8"/>
  <c r="F19" i="8"/>
  <c r="B19" i="8"/>
  <c r="C18" i="8"/>
  <c r="D18" i="8"/>
  <c r="E18" i="8"/>
  <c r="F18" i="8"/>
  <c r="B18" i="8"/>
  <c r="C14" i="8"/>
  <c r="F22" i="10" s="1"/>
  <c r="D14" i="8"/>
  <c r="E14" i="8"/>
  <c r="F14" i="8"/>
  <c r="B14" i="8"/>
  <c r="C13" i="8"/>
  <c r="D13" i="8"/>
  <c r="E13" i="8"/>
  <c r="F13" i="8"/>
  <c r="B13" i="8"/>
  <c r="C8" i="8"/>
  <c r="E22" i="10" s="1"/>
  <c r="D8" i="8"/>
  <c r="E8" i="8"/>
  <c r="F8" i="8"/>
  <c r="E25" i="10" s="1"/>
  <c r="B8" i="8"/>
  <c r="C4" i="8"/>
  <c r="D4" i="8"/>
  <c r="E4" i="8"/>
  <c r="F4" i="8"/>
  <c r="D25" i="10" s="1"/>
  <c r="B4" i="8"/>
  <c r="C3" i="8"/>
  <c r="D3" i="8"/>
  <c r="E3" i="8"/>
  <c r="F3" i="8"/>
  <c r="B3" i="8"/>
  <c r="C19" i="7"/>
  <c r="D19" i="7"/>
  <c r="E19" i="7"/>
  <c r="F19" i="7"/>
  <c r="B19" i="7"/>
  <c r="F18" i="7"/>
  <c r="C18" i="7"/>
  <c r="D18" i="7"/>
  <c r="E18" i="7"/>
  <c r="B18" i="7"/>
  <c r="C14" i="7"/>
  <c r="D14" i="7"/>
  <c r="E14" i="7"/>
  <c r="F14" i="7"/>
  <c r="B14" i="7"/>
  <c r="C13" i="7"/>
  <c r="F14" i="10" s="1"/>
  <c r="D13" i="7"/>
  <c r="F15" i="10" s="1"/>
  <c r="E13" i="7"/>
  <c r="F13" i="7"/>
  <c r="B13" i="7"/>
  <c r="C8" i="7"/>
  <c r="D8" i="7"/>
  <c r="E8" i="7"/>
  <c r="F8" i="7"/>
  <c r="B8" i="7"/>
  <c r="C9" i="7"/>
  <c r="D9" i="7"/>
  <c r="E9" i="7"/>
  <c r="F9" i="7"/>
  <c r="B9" i="7"/>
  <c r="C4" i="7"/>
  <c r="D4" i="7"/>
  <c r="E4" i="7"/>
  <c r="F4" i="7"/>
  <c r="B4" i="7"/>
  <c r="C3" i="7"/>
  <c r="D3" i="7"/>
  <c r="E3" i="7"/>
  <c r="F3" i="7"/>
  <c r="B3" i="7"/>
  <c r="C19" i="5"/>
  <c r="D19" i="5"/>
  <c r="E19" i="5"/>
  <c r="F19" i="5"/>
  <c r="B19" i="5"/>
  <c r="C18" i="5"/>
  <c r="D18" i="5"/>
  <c r="E18" i="5"/>
  <c r="F18" i="5"/>
  <c r="B18" i="5"/>
  <c r="C14" i="5"/>
  <c r="D14" i="5"/>
  <c r="E14" i="5"/>
  <c r="F14" i="5"/>
  <c r="B14" i="5"/>
  <c r="C13" i="5"/>
  <c r="F6" i="10" s="1"/>
  <c r="D13" i="5"/>
  <c r="F7" i="10" s="1"/>
  <c r="E13" i="5"/>
  <c r="F8" i="10" s="1"/>
  <c r="F13" i="5"/>
  <c r="B13" i="5"/>
  <c r="C9" i="5"/>
  <c r="D9" i="5"/>
  <c r="E9" i="5"/>
  <c r="F9" i="5"/>
  <c r="B9" i="5"/>
  <c r="C8" i="5"/>
  <c r="D8" i="5"/>
  <c r="E8" i="5"/>
  <c r="F8" i="5"/>
  <c r="B8" i="5"/>
  <c r="C4" i="5"/>
  <c r="D4" i="5"/>
  <c r="E4" i="5"/>
  <c r="F4" i="5"/>
  <c r="B4" i="5"/>
  <c r="C3" i="5"/>
  <c r="D3" i="5"/>
  <c r="E3" i="5"/>
  <c r="F3" i="5"/>
  <c r="B3" i="5"/>
  <c r="F19" i="6"/>
  <c r="E19" i="6"/>
  <c r="D19" i="6"/>
  <c r="C19" i="6"/>
  <c r="B19" i="6"/>
  <c r="F18" i="6"/>
  <c r="E18" i="6"/>
  <c r="D18" i="6"/>
  <c r="C18" i="6"/>
  <c r="B18" i="6"/>
  <c r="F14" i="6"/>
  <c r="E14" i="6"/>
  <c r="D14" i="6"/>
  <c r="C14" i="6"/>
  <c r="B14" i="6"/>
  <c r="F13" i="6"/>
  <c r="M9" i="10" s="1"/>
  <c r="E13" i="6"/>
  <c r="M8" i="10" s="1"/>
  <c r="D13" i="6"/>
  <c r="M7" i="10" s="1"/>
  <c r="C13" i="6"/>
  <c r="B13" i="6"/>
  <c r="F9" i="6"/>
  <c r="E9" i="6"/>
  <c r="D9" i="6"/>
  <c r="C9" i="6"/>
  <c r="B9" i="6"/>
  <c r="F8" i="6"/>
  <c r="E8" i="6"/>
  <c r="L8" i="10" s="1"/>
  <c r="D8" i="6"/>
  <c r="C8" i="6"/>
  <c r="L6" i="10" s="1"/>
  <c r="B8" i="6"/>
  <c r="G29" i="10" l="1"/>
  <c r="N17" i="10"/>
  <c r="G30" i="10"/>
  <c r="G31" i="10"/>
  <c r="L5" i="10"/>
  <c r="E5" i="10"/>
  <c r="E13" i="10"/>
  <c r="F32" i="10"/>
  <c r="M5" i="10"/>
  <c r="M6" i="10"/>
  <c r="F9" i="10"/>
  <c r="M17" i="10"/>
  <c r="D14" i="10"/>
  <c r="D9" i="10"/>
  <c r="K5" i="10"/>
  <c r="D8" i="10"/>
  <c r="D16" i="10"/>
  <c r="D24" i="10"/>
  <c r="K17" i="10"/>
  <c r="D7" i="10"/>
  <c r="D15" i="10"/>
  <c r="D23" i="10"/>
  <c r="D31" i="10"/>
  <c r="E9" i="10"/>
  <c r="E8" i="10"/>
  <c r="E24" i="10"/>
  <c r="L17" i="10"/>
  <c r="E6" i="10"/>
  <c r="E29" i="10"/>
  <c r="G13" i="10"/>
  <c r="G21" i="10"/>
  <c r="N6" i="10"/>
  <c r="G16" i="10"/>
  <c r="N5" i="10"/>
  <c r="G9" i="10"/>
  <c r="G23" i="10"/>
  <c r="N9" i="10"/>
  <c r="G6" i="10"/>
  <c r="G32" i="10"/>
  <c r="F16" i="10"/>
  <c r="F17" i="10"/>
  <c r="F31" i="10"/>
  <c r="G33" i="10"/>
  <c r="N7" i="10"/>
  <c r="G8" i="10"/>
  <c r="G15" i="10"/>
  <c r="G24" i="10"/>
  <c r="G25" i="10"/>
  <c r="N8" i="10"/>
  <c r="G7" i="10"/>
  <c r="G14" i="10"/>
  <c r="G17" i="10"/>
  <c r="G22" i="10"/>
  <c r="G5" i="10"/>
  <c r="F5" i="10"/>
  <c r="F33" i="10"/>
  <c r="F13" i="10"/>
  <c r="F21" i="10"/>
  <c r="F25" i="10"/>
  <c r="F24" i="10"/>
  <c r="F23" i="10"/>
  <c r="E21" i="10"/>
  <c r="E17" i="10"/>
  <c r="E33" i="10"/>
  <c r="L7" i="10"/>
  <c r="E32" i="10"/>
  <c r="E16" i="10"/>
  <c r="E7" i="10"/>
  <c r="E15" i="10"/>
  <c r="E31" i="10"/>
  <c r="E23" i="10"/>
  <c r="L9" i="10"/>
  <c r="E14" i="10"/>
  <c r="E30" i="10"/>
  <c r="D6" i="10"/>
  <c r="D21" i="10"/>
  <c r="K6" i="10"/>
  <c r="K7" i="10"/>
  <c r="D22" i="10"/>
  <c r="D5" i="10"/>
  <c r="D13" i="10"/>
  <c r="D29" i="10"/>
  <c r="D17" i="10"/>
  <c r="D33" i="10"/>
  <c r="D32" i="10"/>
  <c r="D30" i="10"/>
</calcChain>
</file>

<file path=xl/sharedStrings.xml><?xml version="1.0" encoding="utf-8"?>
<sst xmlns="http://purl.oclc.org/ooxml/spreadsheetml/main" count="362" uniqueCount="47">
  <si>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</si>
  <si>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</si>
  <si>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</si>
  <si>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</si>
  <si>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</si>
  <si>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</si>
  <si>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</si>
  <si>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</si>
  <si>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</si>
  <si>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</si>
  <si>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</si>
  <si>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</si>
  <si>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</si>
  <si>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</si>
  <si>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</si>
  <si>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</si>
  <si>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</si>
  <si>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</si>
  <si>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</si>
  <si>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</si>
  <si>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</si>
  <si>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</si>
  <si>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</si>
  <si>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</si>
  <si>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</si>
  <si>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</si>
  <si>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</si>
  <si>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</si>
  <si>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</si>
  <si>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</si>
  <si>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</si>
  <si>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</si>
  <si>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</si>
  <si>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</si>
  <si>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</si>
  <si>
    <t>Mean</t>
  </si>
  <si>
    <t>PitchYinFFT</t>
  </si>
  <si>
    <t>PitchYin</t>
  </si>
  <si>
    <t>PitchMelodia</t>
  </si>
  <si>
    <t>PitchHPS</t>
  </si>
  <si>
    <t>Stdev</t>
  </si>
  <si>
    <t>RTF</t>
  </si>
  <si>
    <t>Raw Chroma Accuracy</t>
  </si>
  <si>
    <t>Allemande</t>
  </si>
  <si>
    <t>Density</t>
  </si>
  <si>
    <t>Sequenza</t>
  </si>
  <si>
    <t>Syrinx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</si>
</sst>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C0E7F5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3" tint="0.89999084444715716"/>
        <bgColor theme="4"/>
      </patternFill>
    </fill>
    <fill>
      <patternFill patternType="solid">
        <fgColor rgb="FF156082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 tint="-0.1499679555650502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theme="0" tint="-0.1499679555650502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indexed="64"/>
      </bottom>
      <diagonal/>
    </border>
    <border>
      <start/>
      <end/>
      <top style="thin">
        <color theme="4" tint="0.39997558519241921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34" borderId="11" xfId="0" applyFont="1" applyFill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right"/>
    </xf>
    <xf numFmtId="0" fontId="0" fillId="0" borderId="21" xfId="0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35" borderId="13" xfId="0" applyNumberFormat="1" applyFill="1" applyBorder="1"/>
    <xf numFmtId="164" fontId="0" fillId="36" borderId="12" xfId="0" applyNumberFormat="1" applyFill="1" applyBorder="1"/>
    <xf numFmtId="164" fontId="0" fillId="36" borderId="15" xfId="0" applyNumberFormat="1" applyFill="1" applyBorder="1"/>
    <xf numFmtId="0" fontId="19" fillId="0" borderId="0" xfId="0" applyFont="1"/>
    <xf numFmtId="0" fontId="13" fillId="39" borderId="19" xfId="0" applyFont="1" applyFill="1" applyBorder="1" applyAlignment="1">
      <alignment horizontal="center"/>
    </xf>
    <xf numFmtId="0" fontId="13" fillId="39" borderId="14" xfId="0" applyFont="1" applyFill="1" applyBorder="1" applyAlignment="1">
      <alignment horizontal="center"/>
    </xf>
    <xf numFmtId="0" fontId="18" fillId="38" borderId="20" xfId="0" applyFont="1" applyFill="1" applyBorder="1" applyAlignment="1">
      <alignment horizontal="right"/>
    </xf>
    <xf numFmtId="0" fontId="0" fillId="40" borderId="28" xfId="0" applyFill="1" applyBorder="1"/>
    <xf numFmtId="0" fontId="0" fillId="0" borderId="28" xfId="0" applyBorder="1"/>
    <xf numFmtId="0" fontId="13" fillId="33" borderId="26" xfId="0" applyFont="1" applyFill="1" applyBorder="1"/>
    <xf numFmtId="0" fontId="13" fillId="33" borderId="27" xfId="0" applyFont="1" applyFill="1" applyBorder="1"/>
    <xf numFmtId="0" fontId="13" fillId="33" borderId="32" xfId="0" applyFont="1" applyFill="1" applyBorder="1"/>
    <xf numFmtId="0" fontId="0" fillId="40" borderId="29" xfId="0" applyFill="1" applyBorder="1"/>
    <xf numFmtId="0" fontId="0" fillId="40" borderId="33" xfId="0" applyFill="1" applyBorder="1"/>
    <xf numFmtId="0" fontId="0" fillId="0" borderId="29" xfId="0" applyBorder="1"/>
    <xf numFmtId="0" fontId="0" fillId="0" borderId="33" xfId="0" applyBorder="1"/>
    <xf numFmtId="0" fontId="0" fillId="0" borderId="30" xfId="0" applyBorder="1"/>
    <xf numFmtId="0" fontId="0" fillId="0" borderId="31" xfId="0" applyBorder="1"/>
    <xf numFmtId="0" fontId="0" fillId="0" borderId="34" xfId="0" applyBorder="1"/>
    <xf numFmtId="0" fontId="16" fillId="37" borderId="23" xfId="0" applyFont="1" applyFill="1" applyBorder="1" applyAlignment="1">
      <alignment horizontal="center"/>
    </xf>
    <xf numFmtId="0" fontId="16" fillId="37" borderId="25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right"/>
    </xf>
    <xf numFmtId="0" fontId="18" fillId="38" borderId="19" xfId="0" applyFont="1" applyFill="1" applyBorder="1" applyAlignment="1">
      <alignment horizontal="right"/>
    </xf>
    <xf numFmtId="0" fontId="18" fillId="38" borderId="24" xfId="0" applyFont="1" applyFill="1" applyBorder="1" applyAlignment="1">
      <alignment horizontal="right" vertical="center"/>
    </xf>
    <xf numFmtId="0" fontId="18" fillId="38" borderId="25" xfId="0" applyFont="1" applyFill="1" applyBorder="1" applyAlignment="1">
      <alignment horizontal="right" vertic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171" fontId="0" fillId="0" borderId="14" xfId="0" applyNumberFormat="1" applyBorder="1" applyAlignment="1">
      <alignment horizontal="center"/>
    </xf>
    <xf numFmtId="0" fontId="20" fillId="40" borderId="28" xfId="0" applyFont="1" applyFill="1" applyBorder="1"/>
    <xf numFmtId="0" fontId="20" fillId="40" borderId="33" xfId="0" applyFont="1" applyFill="1" applyBorder="1"/>
    <xf numFmtId="0" fontId="20" fillId="0" borderId="28" xfId="0" applyFont="1" applyBorder="1"/>
    <xf numFmtId="0" fontId="20" fillId="0" borderId="33" xfId="0" applyFont="1" applyBorder="1"/>
    <xf numFmtId="0" fontId="20" fillId="0" borderId="31" xfId="0" applyFont="1" applyBorder="1"/>
    <xf numFmtId="0" fontId="20" fillId="0" borderId="3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/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/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156082"/>
      <color rgb="FFC0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735E96-1D55-AF4F-8675-1103B0B90AEB}" name="Table1" displayName="Table1" ref="A1:F31" totalsRowShown="0" tableBorderDxfId="6">
  <autoFilter ref="A1:F31" xr:uid="{F0735E96-1D55-AF4F-8675-1103B0B90AEB}"/>
  <tableColumns count="6">
    <tableColumn id="1" xr3:uid="{173EF5D9-3D06-934D-94FF-D1A8C7959B4A}" name="Audio Fragment" dataDxfId="5"/>
    <tableColumn id="2" xr3:uid="{941CFE92-AB18-D84F-AD54-C16E3FCF4D5D}" name="Voicing Recall" dataDxfId="4"/>
    <tableColumn id="3" xr3:uid="{C8385A02-D96F-7746-BF8F-EEBCA3C30612}" name="Voicing False Alarm" dataDxfId="3"/>
    <tableColumn id="4" xr3:uid="{E2589D5E-230E-A24E-9302-5DFE0DD81287}" name="Raw Pitch Accuracy" dataDxfId="2"/>
    <tableColumn id="5" xr3:uid="{B4A33231-42C5-514A-B796-DA1ECB3BAC7C}" name="Raw Chroma Accuracy" dataDxfId="1"/>
    <tableColumn id="6" xr3:uid="{6F5BE0DC-E59B-1041-BDBC-9D0997485503}" name="Overall 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F31"/>
  <sheetViews>
    <sheetView workbookViewId="0">
      <selection activeCell="B21" sqref="B2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 x14ac:dyDescent="0.2">
      <c r="A2" t="s">
        <v>5</v>
      </c>
      <c r="B2">
        <v>1</v>
      </c>
      <c r="C2">
        <v>0.99709999999999999</v>
      </c>
      <c r="D2">
        <v>0.55840000000000001</v>
      </c>
      <c r="E2">
        <v>0.64949999999999997</v>
      </c>
      <c r="F2">
        <v>0.53380000000000005</v>
      </c>
    </row>
    <row r="3" spans="1:6" x14ac:dyDescent="0.2">
      <c r="A3" t="s">
        <v>6</v>
      </c>
      <c r="B3">
        <v>1</v>
      </c>
      <c r="C3">
        <v>0.99509999999999998</v>
      </c>
      <c r="D3">
        <v>0.57499999999999996</v>
      </c>
      <c r="E3">
        <v>0.65680000000000005</v>
      </c>
      <c r="F3">
        <v>0.56030000000000002</v>
      </c>
    </row>
    <row r="4" spans="1:6" x14ac:dyDescent="0.2">
      <c r="A4" t="s">
        <v>7</v>
      </c>
      <c r="B4">
        <v>1</v>
      </c>
      <c r="C4">
        <v>0.99660000000000004</v>
      </c>
      <c r="D4">
        <v>0.60009999999999997</v>
      </c>
      <c r="E4">
        <v>0.72770000000000001</v>
      </c>
      <c r="F4">
        <v>0.5736</v>
      </c>
    </row>
    <row r="5" spans="1:6" x14ac:dyDescent="0.2">
      <c r="A5" t="s">
        <v>8</v>
      </c>
      <c r="B5">
        <v>1</v>
      </c>
      <c r="C5">
        <v>0.997</v>
      </c>
      <c r="D5">
        <v>0.45450000000000002</v>
      </c>
      <c r="E5">
        <v>0.56279999999999997</v>
      </c>
      <c r="F5">
        <v>0.43580000000000002</v>
      </c>
    </row>
    <row r="6" spans="1:6" x14ac:dyDescent="0.2">
      <c r="A6" t="s">
        <v>9</v>
      </c>
      <c r="B6">
        <v>1</v>
      </c>
      <c r="C6">
        <v>0.99460000000000004</v>
      </c>
      <c r="D6">
        <v>0.61609999999999998</v>
      </c>
      <c r="E6">
        <v>0.74739999999999995</v>
      </c>
      <c r="F6">
        <v>0.59179999999999999</v>
      </c>
    </row>
    <row r="7" spans="1:6" x14ac:dyDescent="0.2">
      <c r="A7" t="s">
        <v>10</v>
      </c>
      <c r="B7">
        <v>1</v>
      </c>
      <c r="C7">
        <v>0.93330000000000002</v>
      </c>
      <c r="D7">
        <v>0.50439999999999996</v>
      </c>
      <c r="E7">
        <v>0.61739999999999995</v>
      </c>
      <c r="F7">
        <v>0.503</v>
      </c>
    </row>
    <row r="8" spans="1:6" x14ac:dyDescent="0.2">
      <c r="A8" t="s">
        <v>11</v>
      </c>
      <c r="B8">
        <v>1</v>
      </c>
      <c r="C8">
        <v>0.99509999999999998</v>
      </c>
      <c r="D8">
        <v>0.4738</v>
      </c>
      <c r="E8">
        <v>0.58909999999999996</v>
      </c>
      <c r="F8">
        <v>0.4587</v>
      </c>
    </row>
    <row r="9" spans="1:6" x14ac:dyDescent="0.2">
      <c r="A9" t="s">
        <v>12</v>
      </c>
      <c r="B9">
        <v>1</v>
      </c>
      <c r="C9">
        <v>0.99390000000000001</v>
      </c>
      <c r="D9">
        <v>0.54549999999999998</v>
      </c>
      <c r="E9">
        <v>0.74180000000000001</v>
      </c>
      <c r="F9">
        <v>0.53029999999999999</v>
      </c>
    </row>
    <row r="10" spans="1:6" x14ac:dyDescent="0.2">
      <c r="A10" t="s">
        <v>13</v>
      </c>
      <c r="B10">
        <v>1</v>
      </c>
      <c r="C10">
        <v>0.99819999999999998</v>
      </c>
      <c r="D10">
        <v>0.46899999999999997</v>
      </c>
      <c r="E10">
        <v>0.58660000000000001</v>
      </c>
      <c r="F10">
        <v>0.43390000000000001</v>
      </c>
    </row>
    <row r="11" spans="1:6" x14ac:dyDescent="0.2">
      <c r="A11" t="s">
        <v>14</v>
      </c>
      <c r="B11">
        <v>1</v>
      </c>
      <c r="C11">
        <v>0.99829999999999997</v>
      </c>
      <c r="D11">
        <v>0.2392</v>
      </c>
      <c r="E11">
        <v>0.36299999999999999</v>
      </c>
      <c r="F11">
        <v>0.21729999999999999</v>
      </c>
    </row>
    <row r="12" spans="1:6" x14ac:dyDescent="0.2">
      <c r="A12" t="s">
        <v>15</v>
      </c>
      <c r="B12">
        <v>1</v>
      </c>
      <c r="C12">
        <v>0.90549999999999997</v>
      </c>
      <c r="D12">
        <v>0.87849999999999995</v>
      </c>
      <c r="E12">
        <v>0.90449999999999997</v>
      </c>
      <c r="F12">
        <v>0.75970000000000004</v>
      </c>
    </row>
    <row r="13" spans="1:6" x14ac:dyDescent="0.2">
      <c r="A13" t="s">
        <v>16</v>
      </c>
      <c r="B13">
        <v>1</v>
      </c>
      <c r="C13">
        <v>0.99939999999999996</v>
      </c>
      <c r="D13">
        <v>0.92749999999999999</v>
      </c>
      <c r="E13">
        <v>0.93730000000000002</v>
      </c>
      <c r="F13">
        <v>0.76580000000000004</v>
      </c>
    </row>
    <row r="14" spans="1:6" x14ac:dyDescent="0.2">
      <c r="A14" t="s">
        <v>17</v>
      </c>
      <c r="B14">
        <v>1</v>
      </c>
      <c r="C14">
        <v>0.99890000000000001</v>
      </c>
      <c r="D14">
        <v>0.93640000000000001</v>
      </c>
      <c r="E14">
        <v>0.94099999999999995</v>
      </c>
      <c r="F14">
        <v>0.84570000000000001</v>
      </c>
    </row>
    <row r="15" spans="1:6" x14ac:dyDescent="0.2">
      <c r="A15" t="s">
        <v>18</v>
      </c>
      <c r="B15">
        <v>1</v>
      </c>
      <c r="C15">
        <v>0.99939999999999996</v>
      </c>
      <c r="D15">
        <v>0.89939999999999998</v>
      </c>
      <c r="E15">
        <v>0.91500000000000004</v>
      </c>
      <c r="F15">
        <v>0.75009999999999999</v>
      </c>
    </row>
    <row r="16" spans="1:6" x14ac:dyDescent="0.2">
      <c r="A16" t="s">
        <v>19</v>
      </c>
      <c r="B16">
        <v>1</v>
      </c>
      <c r="C16">
        <v>0.99909999999999999</v>
      </c>
      <c r="D16">
        <v>0.32969999999999999</v>
      </c>
      <c r="E16">
        <v>0.33710000000000001</v>
      </c>
      <c r="F16">
        <v>0.29210000000000003</v>
      </c>
    </row>
    <row r="17" spans="1:6" x14ac:dyDescent="0.2">
      <c r="A17" t="s">
        <v>20</v>
      </c>
      <c r="B17">
        <v>1</v>
      </c>
      <c r="C17">
        <v>0.99760000000000004</v>
      </c>
      <c r="D17">
        <v>0.87239999999999995</v>
      </c>
      <c r="E17">
        <v>0.93300000000000005</v>
      </c>
      <c r="F17">
        <v>0.83340000000000003</v>
      </c>
    </row>
    <row r="18" spans="1:6" x14ac:dyDescent="0.2">
      <c r="A18" t="s">
        <v>21</v>
      </c>
      <c r="B18">
        <v>1</v>
      </c>
      <c r="C18">
        <v>0.99839999999999995</v>
      </c>
      <c r="D18">
        <v>0.74580000000000002</v>
      </c>
      <c r="E18">
        <v>0.76910000000000001</v>
      </c>
      <c r="F18">
        <v>0.6865</v>
      </c>
    </row>
    <row r="19" spans="1:6" x14ac:dyDescent="0.2">
      <c r="A19" t="s">
        <v>22</v>
      </c>
      <c r="B19">
        <v>1</v>
      </c>
      <c r="C19">
        <v>0.99890000000000001</v>
      </c>
      <c r="D19">
        <v>0.84470000000000001</v>
      </c>
      <c r="E19">
        <v>0.89219999999999999</v>
      </c>
      <c r="F19">
        <v>0.76770000000000005</v>
      </c>
    </row>
    <row r="20" spans="1:6" x14ac:dyDescent="0.2">
      <c r="A20" t="s">
        <v>23</v>
      </c>
      <c r="B20">
        <v>1</v>
      </c>
      <c r="C20">
        <v>0.99960000000000004</v>
      </c>
      <c r="D20">
        <v>0.55689999999999995</v>
      </c>
      <c r="E20">
        <v>0.56369999999999998</v>
      </c>
      <c r="F20">
        <v>0.48209999999999997</v>
      </c>
    </row>
    <row r="21" spans="1:6" x14ac:dyDescent="0.2">
      <c r="A21" t="s">
        <v>24</v>
      </c>
      <c r="B21">
        <v>1</v>
      </c>
      <c r="C21">
        <v>0.99970000000000003</v>
      </c>
      <c r="D21">
        <v>0.37580000000000002</v>
      </c>
      <c r="E21">
        <v>0.37819999999999998</v>
      </c>
      <c r="F21">
        <v>0.313</v>
      </c>
    </row>
    <row r="22" spans="1:6" x14ac:dyDescent="0.2">
      <c r="A22" t="s">
        <v>25</v>
      </c>
      <c r="B22">
        <v>1</v>
      </c>
      <c r="C22">
        <v>0.99950000000000006</v>
      </c>
      <c r="D22">
        <v>0.90110000000000001</v>
      </c>
      <c r="E22">
        <v>0.91910000000000003</v>
      </c>
      <c r="F22">
        <v>0.79349999999999998</v>
      </c>
    </row>
    <row r="23" spans="1:6" x14ac:dyDescent="0.2">
      <c r="A23" t="s">
        <v>26</v>
      </c>
      <c r="B23">
        <v>1</v>
      </c>
      <c r="C23">
        <v>0.99950000000000006</v>
      </c>
      <c r="D23">
        <v>0.91810000000000003</v>
      </c>
      <c r="E23">
        <v>0.93479999999999996</v>
      </c>
      <c r="F23">
        <v>0.77229999999999999</v>
      </c>
    </row>
    <row r="24" spans="1:6" x14ac:dyDescent="0.2">
      <c r="A24" t="s">
        <v>27</v>
      </c>
      <c r="B24">
        <v>1</v>
      </c>
      <c r="C24">
        <v>0.99980000000000002</v>
      </c>
      <c r="D24">
        <v>0.83720000000000006</v>
      </c>
      <c r="E24">
        <v>0.89970000000000006</v>
      </c>
      <c r="F24">
        <v>0.52759999999999996</v>
      </c>
    </row>
    <row r="25" spans="1:6" x14ac:dyDescent="0.2">
      <c r="A25" t="s">
        <v>28</v>
      </c>
      <c r="B25">
        <v>1</v>
      </c>
      <c r="C25">
        <v>0.99950000000000006</v>
      </c>
      <c r="D25">
        <v>0.6522</v>
      </c>
      <c r="E25">
        <v>0.70379999999999998</v>
      </c>
      <c r="F25">
        <v>0.55089999999999995</v>
      </c>
    </row>
    <row r="26" spans="1:6" x14ac:dyDescent="0.2">
      <c r="A26" t="s">
        <v>29</v>
      </c>
      <c r="B26">
        <v>1</v>
      </c>
      <c r="C26">
        <v>0.99950000000000006</v>
      </c>
      <c r="D26">
        <v>0.88349999999999995</v>
      </c>
      <c r="E26">
        <v>0.91349999999999998</v>
      </c>
      <c r="F26">
        <v>0.73089999999999999</v>
      </c>
    </row>
    <row r="27" spans="1:6" x14ac:dyDescent="0.2">
      <c r="A27" t="s">
        <v>30</v>
      </c>
      <c r="B27">
        <v>1</v>
      </c>
      <c r="C27">
        <v>0.99939999999999996</v>
      </c>
      <c r="D27">
        <v>0.8548</v>
      </c>
      <c r="E27">
        <v>0.89429999999999998</v>
      </c>
      <c r="F27">
        <v>0.7702</v>
      </c>
    </row>
    <row r="28" spans="1:6" x14ac:dyDescent="0.2">
      <c r="A28" t="s">
        <v>31</v>
      </c>
      <c r="B28">
        <v>1</v>
      </c>
      <c r="C28">
        <v>0.99929999999999997</v>
      </c>
      <c r="D28">
        <v>0.63600000000000001</v>
      </c>
      <c r="E28">
        <v>0.7077</v>
      </c>
      <c r="F28">
        <v>0.55349999999999999</v>
      </c>
    </row>
    <row r="29" spans="1:6" x14ac:dyDescent="0.2">
      <c r="A29" t="s">
        <v>32</v>
      </c>
      <c r="B29">
        <v>1</v>
      </c>
      <c r="C29">
        <v>0.99880000000000002</v>
      </c>
      <c r="D29">
        <v>0.5978</v>
      </c>
      <c r="E29">
        <v>0.71789999999999998</v>
      </c>
      <c r="F29">
        <v>0.50849999999999995</v>
      </c>
    </row>
    <row r="30" spans="1:6" x14ac:dyDescent="0.2">
      <c r="A30" t="s">
        <v>33</v>
      </c>
      <c r="B30">
        <v>1</v>
      </c>
      <c r="C30">
        <v>0.99960000000000004</v>
      </c>
      <c r="D30">
        <v>0.72070000000000001</v>
      </c>
      <c r="E30">
        <v>0.75900000000000001</v>
      </c>
      <c r="F30">
        <v>0.61339999999999995</v>
      </c>
    </row>
    <row r="31" spans="1:6" x14ac:dyDescent="0.2">
      <c r="A31" t="s">
        <v>34</v>
      </c>
      <c r="B31">
        <v>1</v>
      </c>
      <c r="C31">
        <v>0.99909999999999999</v>
      </c>
      <c r="D31">
        <v>0.22109999999999999</v>
      </c>
      <c r="E31">
        <v>0.3856</v>
      </c>
      <c r="F31">
        <v>0.18160000000000001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F31"/>
  <sheetViews>
    <sheetView workbookViewId="0">
      <selection activeCell="D31" sqref="D3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41">
        <v>1</v>
      </c>
      <c r="C2" s="41">
        <v>0.99709999999999999</v>
      </c>
      <c r="D2" s="41">
        <v>0.50690000000000002</v>
      </c>
      <c r="E2" s="41">
        <v>0.59660000000000002</v>
      </c>
      <c r="F2" s="42">
        <v>0.48459999999999998</v>
      </c>
    </row>
    <row r="3" spans="1:6" x14ac:dyDescent="0.2">
      <c r="A3" s="25" t="s">
        <v>6</v>
      </c>
      <c r="B3" s="43">
        <v>1</v>
      </c>
      <c r="C3" s="43">
        <v>0.99509999999999998</v>
      </c>
      <c r="D3" s="43">
        <v>0.56479999999999997</v>
      </c>
      <c r="E3" s="43">
        <v>0.62770000000000004</v>
      </c>
      <c r="F3" s="44">
        <v>0.55030000000000001</v>
      </c>
    </row>
    <row r="4" spans="1:6" x14ac:dyDescent="0.2">
      <c r="A4" s="23" t="s">
        <v>7</v>
      </c>
      <c r="B4" s="41">
        <v>1</v>
      </c>
      <c r="C4" s="41">
        <v>0.99660000000000004</v>
      </c>
      <c r="D4" s="41">
        <v>0.53920000000000001</v>
      </c>
      <c r="E4" s="41">
        <v>0.64400000000000002</v>
      </c>
      <c r="F4" s="42">
        <v>0.51539999999999997</v>
      </c>
    </row>
    <row r="5" spans="1:6" x14ac:dyDescent="0.2">
      <c r="A5" s="25" t="s">
        <v>8</v>
      </c>
      <c r="B5" s="43">
        <v>1</v>
      </c>
      <c r="C5" s="43">
        <v>0.997</v>
      </c>
      <c r="D5" s="43">
        <v>0.44540000000000002</v>
      </c>
      <c r="E5" s="43">
        <v>0.51270000000000004</v>
      </c>
      <c r="F5" s="44">
        <v>0.42709999999999998</v>
      </c>
    </row>
    <row r="6" spans="1:6" x14ac:dyDescent="0.2">
      <c r="A6" s="23" t="s">
        <v>9</v>
      </c>
      <c r="B6" s="41">
        <v>1</v>
      </c>
      <c r="C6" s="41">
        <v>0.99460000000000004</v>
      </c>
      <c r="D6" s="41">
        <v>0.57340000000000002</v>
      </c>
      <c r="E6" s="41">
        <v>0.67869999999999997</v>
      </c>
      <c r="F6" s="42">
        <v>0.55089999999999995</v>
      </c>
    </row>
    <row r="7" spans="1:6" x14ac:dyDescent="0.2">
      <c r="A7" s="25" t="s">
        <v>10</v>
      </c>
      <c r="B7" s="43">
        <v>1</v>
      </c>
      <c r="C7" s="43">
        <v>0.93330000000000002</v>
      </c>
      <c r="D7" s="43">
        <v>0.4214</v>
      </c>
      <c r="E7" s="43">
        <v>0.52400000000000002</v>
      </c>
      <c r="F7" s="44">
        <v>0.42030000000000001</v>
      </c>
    </row>
    <row r="8" spans="1:6" x14ac:dyDescent="0.2">
      <c r="A8" s="23" t="s">
        <v>11</v>
      </c>
      <c r="B8" s="41">
        <v>1</v>
      </c>
      <c r="C8" s="41">
        <v>0.99509999999999998</v>
      </c>
      <c r="D8" s="41">
        <v>0.48530000000000001</v>
      </c>
      <c r="E8" s="41">
        <v>0.60350000000000004</v>
      </c>
      <c r="F8" s="42">
        <v>0.4698</v>
      </c>
    </row>
    <row r="9" spans="1:6" x14ac:dyDescent="0.2">
      <c r="A9" s="25" t="s">
        <v>12</v>
      </c>
      <c r="B9" s="43">
        <v>1</v>
      </c>
      <c r="C9" s="43">
        <v>0.99390000000000001</v>
      </c>
      <c r="D9" s="43">
        <v>0.56069999999999998</v>
      </c>
      <c r="E9" s="43">
        <v>0.7319</v>
      </c>
      <c r="F9" s="44">
        <v>0.54510000000000003</v>
      </c>
    </row>
    <row r="10" spans="1:6" x14ac:dyDescent="0.2">
      <c r="A10" s="23" t="s">
        <v>13</v>
      </c>
      <c r="B10" s="41">
        <v>1</v>
      </c>
      <c r="C10" s="41">
        <v>0.99819999999999998</v>
      </c>
      <c r="D10" s="41">
        <v>0.51270000000000004</v>
      </c>
      <c r="E10" s="41">
        <v>0.5847</v>
      </c>
      <c r="F10" s="42">
        <v>0.47439999999999999</v>
      </c>
    </row>
    <row r="11" spans="1:6" x14ac:dyDescent="0.2">
      <c r="A11" s="25" t="s">
        <v>14</v>
      </c>
      <c r="B11" s="43">
        <v>1</v>
      </c>
      <c r="C11" s="43">
        <v>0.99829999999999997</v>
      </c>
      <c r="D11" s="43">
        <v>0.2374</v>
      </c>
      <c r="E11" s="43">
        <v>0.32950000000000002</v>
      </c>
      <c r="F11" s="44">
        <v>0.2157</v>
      </c>
    </row>
    <row r="12" spans="1:6" x14ac:dyDescent="0.2">
      <c r="A12" s="23" t="s">
        <v>15</v>
      </c>
      <c r="B12" s="41">
        <v>1</v>
      </c>
      <c r="C12" s="41">
        <v>0.90549999999999997</v>
      </c>
      <c r="D12" s="41">
        <v>0.83960000000000001</v>
      </c>
      <c r="E12" s="41">
        <v>0.87709999999999999</v>
      </c>
      <c r="F12" s="42">
        <v>0.72660000000000002</v>
      </c>
    </row>
    <row r="13" spans="1:6" x14ac:dyDescent="0.2">
      <c r="A13" s="25" t="s">
        <v>16</v>
      </c>
      <c r="B13" s="43">
        <v>1</v>
      </c>
      <c r="C13" s="43">
        <v>0.99939999999999996</v>
      </c>
      <c r="D13" s="43">
        <v>0.91579999999999995</v>
      </c>
      <c r="E13" s="43">
        <v>0.92279999999999995</v>
      </c>
      <c r="F13" s="44">
        <v>0.75609999999999999</v>
      </c>
    </row>
    <row r="14" spans="1:6" x14ac:dyDescent="0.2">
      <c r="A14" s="23" t="s">
        <v>17</v>
      </c>
      <c r="B14" s="41">
        <v>1</v>
      </c>
      <c r="C14" s="41">
        <v>0.99890000000000001</v>
      </c>
      <c r="D14" s="41">
        <v>0.91210000000000002</v>
      </c>
      <c r="E14" s="41">
        <v>0.92689999999999995</v>
      </c>
      <c r="F14" s="42">
        <v>0.82379999999999998</v>
      </c>
    </row>
    <row r="15" spans="1:6" x14ac:dyDescent="0.2">
      <c r="A15" s="25" t="s">
        <v>18</v>
      </c>
      <c r="B15" s="43">
        <v>1</v>
      </c>
      <c r="C15" s="43">
        <v>0.99939999999999996</v>
      </c>
      <c r="D15" s="43">
        <v>0.88639999999999997</v>
      </c>
      <c r="E15" s="43">
        <v>0.90280000000000005</v>
      </c>
      <c r="F15" s="44">
        <v>0.73919999999999997</v>
      </c>
    </row>
    <row r="16" spans="1:6" x14ac:dyDescent="0.2">
      <c r="A16" s="23" t="s">
        <v>19</v>
      </c>
      <c r="B16" s="41">
        <v>1</v>
      </c>
      <c r="C16" s="41">
        <v>0.99909999999999999</v>
      </c>
      <c r="D16" s="41">
        <v>0.30070000000000002</v>
      </c>
      <c r="E16" s="41">
        <v>0.31690000000000002</v>
      </c>
      <c r="F16" s="42">
        <v>0.26640000000000003</v>
      </c>
    </row>
    <row r="17" spans="1:6" x14ac:dyDescent="0.2">
      <c r="A17" s="25" t="s">
        <v>20</v>
      </c>
      <c r="B17" s="43">
        <v>1</v>
      </c>
      <c r="C17" s="43">
        <v>0.99760000000000004</v>
      </c>
      <c r="D17" s="43">
        <v>0.80249999999999999</v>
      </c>
      <c r="E17" s="43">
        <v>0.87050000000000005</v>
      </c>
      <c r="F17" s="44">
        <v>0.76659999999999995</v>
      </c>
    </row>
    <row r="18" spans="1:6" x14ac:dyDescent="0.2">
      <c r="A18" s="23" t="s">
        <v>21</v>
      </c>
      <c r="B18" s="41">
        <v>1</v>
      </c>
      <c r="C18" s="41">
        <v>0.99839999999999995</v>
      </c>
      <c r="D18" s="41">
        <v>0.74680000000000002</v>
      </c>
      <c r="E18" s="41">
        <v>0.76949999999999996</v>
      </c>
      <c r="F18" s="42">
        <v>0.68730000000000002</v>
      </c>
    </row>
    <row r="19" spans="1:6" x14ac:dyDescent="0.2">
      <c r="A19" s="25" t="s">
        <v>22</v>
      </c>
      <c r="B19" s="43">
        <v>1</v>
      </c>
      <c r="C19" s="43">
        <v>0.99890000000000001</v>
      </c>
      <c r="D19" s="43">
        <v>0.82769999999999999</v>
      </c>
      <c r="E19" s="43">
        <v>0.86909999999999998</v>
      </c>
      <c r="F19" s="44">
        <v>0.75219999999999998</v>
      </c>
    </row>
    <row r="20" spans="1:6" x14ac:dyDescent="0.2">
      <c r="A20" s="23" t="s">
        <v>23</v>
      </c>
      <c r="B20" s="41">
        <v>1</v>
      </c>
      <c r="C20" s="41">
        <v>0.99960000000000004</v>
      </c>
      <c r="D20" s="41">
        <v>0.54790000000000005</v>
      </c>
      <c r="E20" s="41">
        <v>0.56089999999999995</v>
      </c>
      <c r="F20" s="42">
        <v>0.47420000000000001</v>
      </c>
    </row>
    <row r="21" spans="1:6" x14ac:dyDescent="0.2">
      <c r="A21" s="25" t="s">
        <v>24</v>
      </c>
      <c r="B21" s="43">
        <v>1</v>
      </c>
      <c r="C21" s="43">
        <v>0.99970000000000003</v>
      </c>
      <c r="D21" s="43">
        <v>0.35809999999999997</v>
      </c>
      <c r="E21" s="43">
        <v>0.3619</v>
      </c>
      <c r="F21" s="44">
        <v>0.29830000000000001</v>
      </c>
    </row>
    <row r="22" spans="1:6" x14ac:dyDescent="0.2">
      <c r="A22" s="23" t="s">
        <v>25</v>
      </c>
      <c r="B22" s="41">
        <v>1</v>
      </c>
      <c r="C22" s="41">
        <v>0.99950000000000006</v>
      </c>
      <c r="D22" s="41">
        <v>0.88990000000000002</v>
      </c>
      <c r="E22" s="41">
        <v>0.89859999999999995</v>
      </c>
      <c r="F22" s="42">
        <v>0.78359999999999996</v>
      </c>
    </row>
    <row r="23" spans="1:6" x14ac:dyDescent="0.2">
      <c r="A23" s="25" t="s">
        <v>26</v>
      </c>
      <c r="B23" s="43">
        <v>1</v>
      </c>
      <c r="C23" s="43">
        <v>0.99950000000000006</v>
      </c>
      <c r="D23" s="43">
        <v>0.92179999999999995</v>
      </c>
      <c r="E23" s="43">
        <v>0.93410000000000004</v>
      </c>
      <c r="F23" s="44">
        <v>0.77539999999999998</v>
      </c>
    </row>
    <row r="24" spans="1:6" x14ac:dyDescent="0.2">
      <c r="A24" s="23" t="s">
        <v>27</v>
      </c>
      <c r="B24" s="41">
        <v>1</v>
      </c>
      <c r="C24" s="41">
        <v>0.99980000000000002</v>
      </c>
      <c r="D24" s="41">
        <v>0.85409999999999997</v>
      </c>
      <c r="E24" s="41">
        <v>0.88009999999999999</v>
      </c>
      <c r="F24" s="42">
        <v>0.5383</v>
      </c>
    </row>
    <row r="25" spans="1:6" x14ac:dyDescent="0.2">
      <c r="A25" s="25" t="s">
        <v>28</v>
      </c>
      <c r="B25" s="43">
        <v>1</v>
      </c>
      <c r="C25" s="43">
        <v>0.99950000000000006</v>
      </c>
      <c r="D25" s="43">
        <v>0.69299999999999995</v>
      </c>
      <c r="E25" s="43">
        <v>0.71950000000000003</v>
      </c>
      <c r="F25" s="44">
        <v>0.58530000000000004</v>
      </c>
    </row>
    <row r="26" spans="1:6" x14ac:dyDescent="0.2">
      <c r="A26" s="23" t="s">
        <v>29</v>
      </c>
      <c r="B26" s="41">
        <v>1</v>
      </c>
      <c r="C26" s="41">
        <v>0.99950000000000006</v>
      </c>
      <c r="D26" s="41">
        <v>0.94750000000000001</v>
      </c>
      <c r="E26" s="41">
        <v>0.94920000000000004</v>
      </c>
      <c r="F26" s="42">
        <v>0.78380000000000005</v>
      </c>
    </row>
    <row r="27" spans="1:6" x14ac:dyDescent="0.2">
      <c r="A27" s="25" t="s">
        <v>30</v>
      </c>
      <c r="B27" s="43">
        <v>1</v>
      </c>
      <c r="C27" s="43">
        <v>0.99939999999999996</v>
      </c>
      <c r="D27" s="43">
        <v>0.85540000000000005</v>
      </c>
      <c r="E27" s="43">
        <v>0.88959999999999995</v>
      </c>
      <c r="F27" s="44">
        <v>0.77080000000000004</v>
      </c>
    </row>
    <row r="28" spans="1:6" x14ac:dyDescent="0.2">
      <c r="A28" s="23" t="s">
        <v>31</v>
      </c>
      <c r="B28" s="41">
        <v>1</v>
      </c>
      <c r="C28" s="41">
        <v>0.99929999999999997</v>
      </c>
      <c r="D28" s="41">
        <v>0.66659999999999997</v>
      </c>
      <c r="E28" s="41">
        <v>0.71240000000000003</v>
      </c>
      <c r="F28" s="42">
        <v>0.58009999999999995</v>
      </c>
    </row>
    <row r="29" spans="1:6" x14ac:dyDescent="0.2">
      <c r="A29" s="25" t="s">
        <v>32</v>
      </c>
      <c r="B29" s="43">
        <v>1</v>
      </c>
      <c r="C29" s="43">
        <v>0.99880000000000002</v>
      </c>
      <c r="D29" s="43">
        <v>0.59899999999999998</v>
      </c>
      <c r="E29" s="43">
        <v>0.69930000000000003</v>
      </c>
      <c r="F29" s="44">
        <v>0.50960000000000005</v>
      </c>
    </row>
    <row r="30" spans="1:6" x14ac:dyDescent="0.2">
      <c r="A30" s="23" t="s">
        <v>33</v>
      </c>
      <c r="B30" s="41">
        <v>1</v>
      </c>
      <c r="C30" s="41">
        <v>0.99960000000000004</v>
      </c>
      <c r="D30" s="41">
        <v>0.63749999999999996</v>
      </c>
      <c r="E30" s="41">
        <v>0.66069999999999995</v>
      </c>
      <c r="F30" s="42">
        <v>0.54259999999999997</v>
      </c>
    </row>
    <row r="31" spans="1:6" x14ac:dyDescent="0.2">
      <c r="A31" s="27" t="s">
        <v>34</v>
      </c>
      <c r="B31" s="45">
        <v>1</v>
      </c>
      <c r="C31" s="45">
        <v>0.99909999999999999</v>
      </c>
      <c r="D31" s="45">
        <v>0.2417</v>
      </c>
      <c r="E31" s="45">
        <v>0.34449999999999997</v>
      </c>
      <c r="F31" s="46">
        <v>0.19839999999999999</v>
      </c>
    </row>
  </sheetData>
  <autoFilter ref="A1:F31" xr:uid="{33734653-9ED5-C249-9B65-DCAAFF274A67}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F31"/>
  <sheetViews>
    <sheetView workbookViewId="0">
      <selection activeCell="D11" sqref="D1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18">
        <v>0.8216</v>
      </c>
      <c r="C2" s="18">
        <v>0.22570000000000001</v>
      </c>
      <c r="D2" s="18">
        <v>0.68910000000000005</v>
      </c>
      <c r="E2" s="18">
        <v>0.69579999999999997</v>
      </c>
      <c r="F2" s="24">
        <v>0.69289999999999996</v>
      </c>
    </row>
    <row r="3" spans="1:6" x14ac:dyDescent="0.2">
      <c r="A3" s="25" t="s">
        <v>6</v>
      </c>
      <c r="B3" s="19">
        <v>0.84089999999999998</v>
      </c>
      <c r="C3" s="19">
        <v>0.1845</v>
      </c>
      <c r="D3" s="19">
        <v>0.74360000000000004</v>
      </c>
      <c r="E3" s="19">
        <v>0.74839999999999995</v>
      </c>
      <c r="F3" s="26">
        <v>0.74550000000000005</v>
      </c>
    </row>
    <row r="4" spans="1:6" x14ac:dyDescent="0.2">
      <c r="A4" s="23" t="s">
        <v>7</v>
      </c>
      <c r="B4" s="18">
        <v>0.82399999999999995</v>
      </c>
      <c r="C4" s="18">
        <v>0.22639999999999999</v>
      </c>
      <c r="D4" s="18">
        <v>0.72819999999999996</v>
      </c>
      <c r="E4" s="18">
        <v>0.73980000000000001</v>
      </c>
      <c r="F4" s="24">
        <v>0.73019999999999996</v>
      </c>
    </row>
    <row r="5" spans="1:6" x14ac:dyDescent="0.2">
      <c r="A5" s="25" t="s">
        <v>8</v>
      </c>
      <c r="B5" s="19">
        <v>0.76749999999999996</v>
      </c>
      <c r="C5" s="19">
        <v>0</v>
      </c>
      <c r="D5" s="19">
        <v>0.51629999999999998</v>
      </c>
      <c r="E5" s="19">
        <v>0.52629999999999999</v>
      </c>
      <c r="F5" s="26">
        <v>0.5363</v>
      </c>
    </row>
    <row r="6" spans="1:6" x14ac:dyDescent="0.2">
      <c r="A6" s="23" t="s">
        <v>9</v>
      </c>
      <c r="B6" s="18">
        <v>0.87050000000000005</v>
      </c>
      <c r="C6" s="18">
        <v>5.4000000000000003E-3</v>
      </c>
      <c r="D6" s="18">
        <v>0.75739999999999996</v>
      </c>
      <c r="E6" s="18">
        <v>0.77290000000000003</v>
      </c>
      <c r="F6" s="24">
        <v>0.76680000000000004</v>
      </c>
    </row>
    <row r="7" spans="1:6" x14ac:dyDescent="0.2">
      <c r="A7" s="25" t="s">
        <v>10</v>
      </c>
      <c r="B7" s="19">
        <v>0.79210000000000003</v>
      </c>
      <c r="C7" s="19">
        <v>0</v>
      </c>
      <c r="D7" s="19">
        <v>0.64949999999999997</v>
      </c>
      <c r="E7" s="19">
        <v>0.67200000000000004</v>
      </c>
      <c r="F7" s="26">
        <v>0.65059999999999996</v>
      </c>
    </row>
    <row r="8" spans="1:6" x14ac:dyDescent="0.2">
      <c r="A8" s="23" t="s">
        <v>11</v>
      </c>
      <c r="B8" s="18">
        <v>0.85219999999999996</v>
      </c>
      <c r="C8" s="18">
        <v>0.52200000000000002</v>
      </c>
      <c r="D8" s="18">
        <v>0.62460000000000004</v>
      </c>
      <c r="E8" s="18">
        <v>0.62539999999999996</v>
      </c>
      <c r="F8" s="24">
        <v>0.61990000000000001</v>
      </c>
    </row>
    <row r="9" spans="1:6" x14ac:dyDescent="0.2">
      <c r="A9" s="25" t="s">
        <v>12</v>
      </c>
      <c r="B9" s="19">
        <v>0.78739999999999999</v>
      </c>
      <c r="C9" s="19">
        <v>0.15240000000000001</v>
      </c>
      <c r="D9" s="19">
        <v>0.70930000000000004</v>
      </c>
      <c r="E9" s="19">
        <v>0.71030000000000004</v>
      </c>
      <c r="F9" s="26">
        <v>0.71319999999999995</v>
      </c>
    </row>
    <row r="10" spans="1:6" x14ac:dyDescent="0.2">
      <c r="A10" s="23" t="s">
        <v>13</v>
      </c>
      <c r="B10" s="18">
        <v>0.86060000000000003</v>
      </c>
      <c r="C10" s="18">
        <v>0.96519999999999995</v>
      </c>
      <c r="D10" s="18">
        <v>0.59079999999999999</v>
      </c>
      <c r="E10" s="18">
        <v>0.62509999999999999</v>
      </c>
      <c r="F10" s="24">
        <v>0.54900000000000004</v>
      </c>
    </row>
    <row r="11" spans="1:6" x14ac:dyDescent="0.2">
      <c r="A11" s="25" t="s">
        <v>14</v>
      </c>
      <c r="B11" s="19">
        <v>0.82720000000000005</v>
      </c>
      <c r="C11" s="19">
        <v>0.86850000000000005</v>
      </c>
      <c r="D11" s="19">
        <v>0.22339999999999999</v>
      </c>
      <c r="E11" s="19">
        <v>0.2772</v>
      </c>
      <c r="F11" s="26">
        <v>0.21490000000000001</v>
      </c>
    </row>
    <row r="12" spans="1:6" x14ac:dyDescent="0.2">
      <c r="A12" s="23" t="s">
        <v>15</v>
      </c>
      <c r="B12" s="18">
        <v>0.96599999999999997</v>
      </c>
      <c r="C12" s="18">
        <v>1.78E-2</v>
      </c>
      <c r="D12" s="18">
        <v>0.92810000000000004</v>
      </c>
      <c r="E12" s="18">
        <v>0.92810000000000004</v>
      </c>
      <c r="F12" s="24">
        <v>0.93630000000000002</v>
      </c>
    </row>
    <row r="13" spans="1:6" x14ac:dyDescent="0.2">
      <c r="A13" s="25" t="s">
        <v>16</v>
      </c>
      <c r="B13" s="19">
        <v>0.90290000000000004</v>
      </c>
      <c r="C13" s="19">
        <v>0</v>
      </c>
      <c r="D13" s="19">
        <v>0.87680000000000002</v>
      </c>
      <c r="E13" s="19">
        <v>0.87680000000000002</v>
      </c>
      <c r="F13" s="26">
        <v>0.89829999999999999</v>
      </c>
    </row>
    <row r="14" spans="1:6" x14ac:dyDescent="0.2">
      <c r="A14" s="23" t="s">
        <v>17</v>
      </c>
      <c r="B14" s="18">
        <v>0.95120000000000005</v>
      </c>
      <c r="C14" s="18">
        <v>7.4999999999999997E-3</v>
      </c>
      <c r="D14" s="18">
        <v>0.91779999999999995</v>
      </c>
      <c r="E14" s="18">
        <v>0.92820000000000003</v>
      </c>
      <c r="F14" s="24">
        <v>0.92500000000000004</v>
      </c>
    </row>
    <row r="15" spans="1:6" x14ac:dyDescent="0.2">
      <c r="A15" s="25" t="s">
        <v>18</v>
      </c>
      <c r="B15" s="19">
        <v>0.95250000000000001</v>
      </c>
      <c r="C15" s="19">
        <v>0.1075</v>
      </c>
      <c r="D15" s="19">
        <v>0.91359999999999997</v>
      </c>
      <c r="E15" s="19">
        <v>0.92010000000000003</v>
      </c>
      <c r="F15" s="26">
        <v>0.91010000000000002</v>
      </c>
    </row>
    <row r="16" spans="1:6" x14ac:dyDescent="0.2">
      <c r="A16" s="23" t="s">
        <v>19</v>
      </c>
      <c r="B16" s="18">
        <v>0.9022</v>
      </c>
      <c r="C16" s="18">
        <v>0.25659999999999999</v>
      </c>
      <c r="D16" s="18">
        <v>0.1792</v>
      </c>
      <c r="E16" s="18">
        <v>0.18770000000000001</v>
      </c>
      <c r="F16" s="24">
        <v>0.2437</v>
      </c>
    </row>
    <row r="17" spans="1:6" x14ac:dyDescent="0.2">
      <c r="A17" s="25" t="s">
        <v>20</v>
      </c>
      <c r="B17" s="19">
        <v>0.67810000000000004</v>
      </c>
      <c r="C17" s="19">
        <v>0</v>
      </c>
      <c r="D17" s="19">
        <v>0.57299999999999995</v>
      </c>
      <c r="E17" s="19">
        <v>0.64880000000000004</v>
      </c>
      <c r="F17" s="26">
        <v>0.59209999999999996</v>
      </c>
    </row>
    <row r="18" spans="1:6" x14ac:dyDescent="0.2">
      <c r="A18" s="23" t="s">
        <v>21</v>
      </c>
      <c r="B18" s="18">
        <v>0.88890000000000002</v>
      </c>
      <c r="C18" s="18">
        <v>0.44579999999999997</v>
      </c>
      <c r="D18" s="18">
        <v>0.66659999999999997</v>
      </c>
      <c r="E18" s="18">
        <v>0.67269999999999996</v>
      </c>
      <c r="F18" s="24">
        <v>0.65759999999999996</v>
      </c>
    </row>
    <row r="19" spans="1:6" x14ac:dyDescent="0.2">
      <c r="A19" s="25" t="s">
        <v>22</v>
      </c>
      <c r="B19" s="19">
        <v>0.9012</v>
      </c>
      <c r="C19" s="19">
        <v>0.23219999999999999</v>
      </c>
      <c r="D19" s="19">
        <v>0.81640000000000001</v>
      </c>
      <c r="E19" s="19">
        <v>0.82620000000000005</v>
      </c>
      <c r="F19" s="26">
        <v>0.81200000000000006</v>
      </c>
    </row>
    <row r="20" spans="1:6" x14ac:dyDescent="0.2">
      <c r="A20" s="23" t="s">
        <v>23</v>
      </c>
      <c r="B20" s="18">
        <v>0.80130000000000001</v>
      </c>
      <c r="C20" s="18">
        <v>0.57150000000000001</v>
      </c>
      <c r="D20" s="18">
        <v>0.46610000000000001</v>
      </c>
      <c r="E20" s="18">
        <v>0.4677</v>
      </c>
      <c r="F20" s="24">
        <v>0.46100000000000002</v>
      </c>
    </row>
    <row r="21" spans="1:6" x14ac:dyDescent="0.2">
      <c r="A21" s="25" t="s">
        <v>24</v>
      </c>
      <c r="B21" s="19">
        <v>0.90129999999999999</v>
      </c>
      <c r="C21" s="19">
        <v>0.71679999999999999</v>
      </c>
      <c r="D21" s="19">
        <v>0.29449999999999998</v>
      </c>
      <c r="E21" s="19">
        <v>0.29580000000000001</v>
      </c>
      <c r="F21" s="26">
        <v>0.29270000000000002</v>
      </c>
    </row>
    <row r="22" spans="1:6" x14ac:dyDescent="0.2">
      <c r="A22" s="23" t="s">
        <v>25</v>
      </c>
      <c r="B22" s="18">
        <v>0.97170000000000001</v>
      </c>
      <c r="C22" s="18">
        <v>0.44769999999999999</v>
      </c>
      <c r="D22" s="18">
        <v>0.88219999999999998</v>
      </c>
      <c r="E22" s="18">
        <v>0.88470000000000004</v>
      </c>
      <c r="F22" s="24">
        <v>0.8427</v>
      </c>
    </row>
    <row r="23" spans="1:6" x14ac:dyDescent="0.2">
      <c r="A23" s="25" t="s">
        <v>26</v>
      </c>
      <c r="B23" s="19">
        <v>0.746</v>
      </c>
      <c r="C23" s="19">
        <v>0.56340000000000001</v>
      </c>
      <c r="D23" s="19">
        <v>0.69920000000000004</v>
      </c>
      <c r="E23" s="19">
        <v>0.69920000000000004</v>
      </c>
      <c r="F23" s="26">
        <v>0.65739999999999998</v>
      </c>
    </row>
    <row r="24" spans="1:6" x14ac:dyDescent="0.2">
      <c r="A24" s="23" t="s">
        <v>27</v>
      </c>
      <c r="B24" s="18">
        <v>0.75480000000000003</v>
      </c>
      <c r="C24" s="18">
        <v>0.71430000000000005</v>
      </c>
      <c r="D24" s="18">
        <v>0.72199999999999998</v>
      </c>
      <c r="E24" s="18">
        <v>0.73040000000000005</v>
      </c>
      <c r="F24" s="24">
        <v>0.56059999999999999</v>
      </c>
    </row>
    <row r="25" spans="1:6" x14ac:dyDescent="0.2">
      <c r="A25" s="25" t="s">
        <v>28</v>
      </c>
      <c r="B25" s="19">
        <v>0.86799999999999999</v>
      </c>
      <c r="C25" s="19">
        <v>6.5600000000000006E-2</v>
      </c>
      <c r="D25" s="19">
        <v>0.58389999999999997</v>
      </c>
      <c r="E25" s="19">
        <v>0.60140000000000005</v>
      </c>
      <c r="F25" s="26">
        <v>0.63839999999999997</v>
      </c>
    </row>
    <row r="26" spans="1:6" x14ac:dyDescent="0.2">
      <c r="A26" s="23" t="s">
        <v>29</v>
      </c>
      <c r="B26" s="18">
        <v>0.96489999999999998</v>
      </c>
      <c r="C26" s="18">
        <v>0.99719999999999998</v>
      </c>
      <c r="D26" s="18">
        <v>0.4924</v>
      </c>
      <c r="E26" s="18">
        <v>0.91020000000000001</v>
      </c>
      <c r="F26" s="24">
        <v>0.4078</v>
      </c>
    </row>
    <row r="27" spans="1:6" x14ac:dyDescent="0.2">
      <c r="A27" s="25" t="s">
        <v>30</v>
      </c>
      <c r="B27" s="19">
        <v>0.8075</v>
      </c>
      <c r="C27" s="19">
        <v>0.1022</v>
      </c>
      <c r="D27" s="19">
        <v>0.64080000000000004</v>
      </c>
      <c r="E27" s="19">
        <v>0.73450000000000004</v>
      </c>
      <c r="F27" s="26">
        <v>0.6663</v>
      </c>
    </row>
    <row r="28" spans="1:6" x14ac:dyDescent="0.2">
      <c r="A28" s="23" t="s">
        <v>31</v>
      </c>
      <c r="B28" s="18">
        <v>0.84150000000000003</v>
      </c>
      <c r="C28" s="18">
        <v>0.70189999999999997</v>
      </c>
      <c r="D28" s="18">
        <v>0.69440000000000002</v>
      </c>
      <c r="E28" s="18">
        <v>0.70579999999999998</v>
      </c>
      <c r="F28" s="24">
        <v>0.64300000000000002</v>
      </c>
    </row>
    <row r="29" spans="1:6" x14ac:dyDescent="0.2">
      <c r="A29" s="25" t="s">
        <v>32</v>
      </c>
      <c r="B29" s="19">
        <v>0.66449999999999998</v>
      </c>
      <c r="C29" s="19">
        <v>0.80330000000000001</v>
      </c>
      <c r="D29" s="19">
        <v>0.50749999999999995</v>
      </c>
      <c r="E29" s="19">
        <v>0.53749999999999998</v>
      </c>
      <c r="F29" s="26">
        <v>0.46100000000000002</v>
      </c>
    </row>
    <row r="30" spans="1:6" x14ac:dyDescent="0.2">
      <c r="A30" s="23" t="s">
        <v>33</v>
      </c>
      <c r="B30" s="18">
        <v>0.73609999999999998</v>
      </c>
      <c r="C30" s="18">
        <v>0.3216</v>
      </c>
      <c r="D30" s="18">
        <v>0.52910000000000001</v>
      </c>
      <c r="E30" s="18">
        <v>0.54569999999999996</v>
      </c>
      <c r="F30" s="24">
        <v>0.55130000000000001</v>
      </c>
    </row>
    <row r="31" spans="1:6" x14ac:dyDescent="0.2">
      <c r="A31" s="27" t="s">
        <v>34</v>
      </c>
      <c r="B31" s="28">
        <v>0.76680000000000004</v>
      </c>
      <c r="C31" s="28">
        <v>0.26600000000000001</v>
      </c>
      <c r="D31" s="28">
        <v>0.17910000000000001</v>
      </c>
      <c r="E31" s="28">
        <v>0.27979999999999999</v>
      </c>
      <c r="F31" s="29">
        <v>0.27879999999999999</v>
      </c>
    </row>
  </sheetData>
  <autoFilter ref="A1:F1" xr:uid="{B934132F-E8F7-9F4D-AF37-DA0C8AC12E73}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F31"/>
  <sheetViews>
    <sheetView tabSelected="1" workbookViewId="0">
      <selection activeCell="C35" sqref="C35"/>
    </sheetView>
  </sheetViews>
  <sheetFormatPr baseColWidth="10" defaultRowHeight="16" x14ac:dyDescent="0.2"/>
  <cols>
    <col min="1" max="1" width="32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18">
        <v>1</v>
      </c>
      <c r="C2" s="18">
        <v>0.99709999999999999</v>
      </c>
      <c r="D2" s="18">
        <v>0.50180000000000002</v>
      </c>
      <c r="E2" s="18">
        <v>0.59209999999999996</v>
      </c>
      <c r="F2" s="24">
        <v>0.47970000000000002</v>
      </c>
    </row>
    <row r="3" spans="1:6" x14ac:dyDescent="0.2">
      <c r="A3" s="25" t="s">
        <v>6</v>
      </c>
      <c r="B3" s="19">
        <v>1</v>
      </c>
      <c r="C3" s="19">
        <v>0.99509999999999998</v>
      </c>
      <c r="D3" s="19">
        <v>0.4708</v>
      </c>
      <c r="E3" s="19">
        <v>0.56410000000000005</v>
      </c>
      <c r="F3" s="26">
        <v>0.4587</v>
      </c>
    </row>
    <row r="4" spans="1:6" x14ac:dyDescent="0.2">
      <c r="A4" s="23" t="s">
        <v>7</v>
      </c>
      <c r="B4" s="18">
        <v>1</v>
      </c>
      <c r="C4" s="18">
        <v>0.99660000000000004</v>
      </c>
      <c r="D4" s="18">
        <v>0.70550000000000002</v>
      </c>
      <c r="E4" s="18">
        <v>0.81369999999999998</v>
      </c>
      <c r="F4" s="24">
        <v>0.67430000000000001</v>
      </c>
    </row>
    <row r="5" spans="1:6" x14ac:dyDescent="0.2">
      <c r="A5" s="25" t="s">
        <v>8</v>
      </c>
      <c r="B5" s="19">
        <v>1</v>
      </c>
      <c r="C5" s="19">
        <v>0.997</v>
      </c>
      <c r="D5" s="19">
        <v>0.3538</v>
      </c>
      <c r="E5" s="19">
        <v>0.50929999999999997</v>
      </c>
      <c r="F5" s="26">
        <v>0.33929999999999999</v>
      </c>
    </row>
    <row r="6" spans="1:6" x14ac:dyDescent="0.2">
      <c r="A6" s="23" t="s">
        <v>9</v>
      </c>
      <c r="B6" s="18">
        <v>1</v>
      </c>
      <c r="C6" s="18">
        <v>0.99460000000000004</v>
      </c>
      <c r="D6" s="18">
        <v>0.60560000000000003</v>
      </c>
      <c r="E6" s="18">
        <v>0.69450000000000001</v>
      </c>
      <c r="F6" s="24">
        <v>0.58179999999999998</v>
      </c>
    </row>
    <row r="7" spans="1:6" x14ac:dyDescent="0.2">
      <c r="A7" s="25" t="s">
        <v>10</v>
      </c>
      <c r="B7" s="19">
        <v>1</v>
      </c>
      <c r="C7" s="19">
        <v>0.93330000000000002</v>
      </c>
      <c r="D7" s="19">
        <v>0.58809999999999996</v>
      </c>
      <c r="E7" s="19">
        <v>0.66879999999999995</v>
      </c>
      <c r="F7" s="26">
        <v>0.58640000000000003</v>
      </c>
    </row>
    <row r="8" spans="1:6" x14ac:dyDescent="0.2">
      <c r="A8" s="23" t="s">
        <v>11</v>
      </c>
      <c r="B8" s="18">
        <v>1</v>
      </c>
      <c r="C8" s="18">
        <v>0.99509999999999998</v>
      </c>
      <c r="D8" s="18">
        <v>0.51880000000000004</v>
      </c>
      <c r="E8" s="18">
        <v>0.61229999999999996</v>
      </c>
      <c r="F8" s="24">
        <v>0.50219999999999998</v>
      </c>
    </row>
    <row r="9" spans="1:6" x14ac:dyDescent="0.2">
      <c r="A9" s="25" t="s">
        <v>12</v>
      </c>
      <c r="B9" s="19">
        <v>1</v>
      </c>
      <c r="C9" s="19">
        <v>0.99390000000000001</v>
      </c>
      <c r="D9" s="19">
        <v>0.67410000000000003</v>
      </c>
      <c r="E9" s="19">
        <v>0.75070000000000003</v>
      </c>
      <c r="F9" s="26">
        <v>0.65529999999999999</v>
      </c>
    </row>
    <row r="10" spans="1:6" x14ac:dyDescent="0.2">
      <c r="A10" s="23" t="s">
        <v>13</v>
      </c>
      <c r="B10" s="18">
        <v>1</v>
      </c>
      <c r="C10" s="18">
        <v>0.99819999999999998</v>
      </c>
      <c r="D10" s="18">
        <v>0.47510000000000002</v>
      </c>
      <c r="E10" s="18">
        <v>0.58320000000000005</v>
      </c>
      <c r="F10" s="24">
        <v>0.43959999999999999</v>
      </c>
    </row>
    <row r="11" spans="1:6" x14ac:dyDescent="0.2">
      <c r="A11" s="25" t="s">
        <v>14</v>
      </c>
      <c r="B11" s="19">
        <v>1</v>
      </c>
      <c r="C11" s="19">
        <v>0.99829999999999997</v>
      </c>
      <c r="D11" s="19">
        <v>0.2135</v>
      </c>
      <c r="E11" s="19">
        <v>0.29620000000000002</v>
      </c>
      <c r="F11" s="26">
        <v>0.19400000000000001</v>
      </c>
    </row>
    <row r="12" spans="1:6" x14ac:dyDescent="0.2">
      <c r="A12" s="23" t="s">
        <v>15</v>
      </c>
      <c r="B12" s="18">
        <v>1</v>
      </c>
      <c r="C12" s="18">
        <v>0.90549999999999997</v>
      </c>
      <c r="D12" s="18">
        <v>0.92049999999999998</v>
      </c>
      <c r="E12" s="18">
        <v>0.93110000000000004</v>
      </c>
      <c r="F12" s="24">
        <v>0.7954</v>
      </c>
    </row>
    <row r="13" spans="1:6" x14ac:dyDescent="0.2">
      <c r="A13" s="25" t="s">
        <v>16</v>
      </c>
      <c r="B13" s="19">
        <v>1</v>
      </c>
      <c r="C13" s="19">
        <v>0.99939999999999996</v>
      </c>
      <c r="D13" s="19">
        <v>0.81679999999999997</v>
      </c>
      <c r="E13" s="19">
        <v>0.84309999999999996</v>
      </c>
      <c r="F13" s="26">
        <v>0.6744</v>
      </c>
    </row>
    <row r="14" spans="1:6" x14ac:dyDescent="0.2">
      <c r="A14" s="23" t="s">
        <v>17</v>
      </c>
      <c r="B14" s="18">
        <v>1</v>
      </c>
      <c r="C14" s="18">
        <v>0.99890000000000001</v>
      </c>
      <c r="D14" s="18">
        <v>0.84850000000000003</v>
      </c>
      <c r="E14" s="18">
        <v>0.92190000000000005</v>
      </c>
      <c r="F14" s="24">
        <v>0.76639999999999997</v>
      </c>
    </row>
    <row r="15" spans="1:6" x14ac:dyDescent="0.2">
      <c r="A15" s="25" t="s">
        <v>18</v>
      </c>
      <c r="B15" s="19">
        <v>1</v>
      </c>
      <c r="C15" s="19">
        <v>0.99939999999999996</v>
      </c>
      <c r="D15" s="19">
        <v>0.83179999999999998</v>
      </c>
      <c r="E15" s="19">
        <v>0.85299999999999998</v>
      </c>
      <c r="F15" s="26">
        <v>0.69369999999999998</v>
      </c>
    </row>
    <row r="16" spans="1:6" x14ac:dyDescent="0.2">
      <c r="A16" s="23" t="s">
        <v>19</v>
      </c>
      <c r="B16" s="18">
        <v>1</v>
      </c>
      <c r="C16" s="18">
        <v>0.99909999999999999</v>
      </c>
      <c r="D16" s="18">
        <v>0.2646</v>
      </c>
      <c r="E16" s="18">
        <v>0.30009999999999998</v>
      </c>
      <c r="F16" s="24">
        <v>0.2344</v>
      </c>
    </row>
    <row r="17" spans="1:6" x14ac:dyDescent="0.2">
      <c r="A17" s="25" t="s">
        <v>20</v>
      </c>
      <c r="B17" s="19">
        <v>1</v>
      </c>
      <c r="C17" s="19">
        <v>0.99760000000000004</v>
      </c>
      <c r="D17" s="19">
        <v>0.80579999999999996</v>
      </c>
      <c r="E17" s="19">
        <v>0.90069999999999995</v>
      </c>
      <c r="F17" s="26">
        <v>0.76980000000000004</v>
      </c>
    </row>
    <row r="18" spans="1:6" x14ac:dyDescent="0.2">
      <c r="A18" s="23" t="s">
        <v>21</v>
      </c>
      <c r="B18" s="18">
        <v>1</v>
      </c>
      <c r="C18" s="18">
        <v>0.99839999999999995</v>
      </c>
      <c r="D18" s="18">
        <v>0.67720000000000002</v>
      </c>
      <c r="E18" s="18">
        <v>0.6885</v>
      </c>
      <c r="F18" s="24">
        <v>0.62329999999999997</v>
      </c>
    </row>
    <row r="19" spans="1:6" x14ac:dyDescent="0.2">
      <c r="A19" s="25" t="s">
        <v>22</v>
      </c>
      <c r="B19" s="19">
        <v>1</v>
      </c>
      <c r="C19" s="19">
        <v>0.99890000000000001</v>
      </c>
      <c r="D19" s="19">
        <v>0.82940000000000003</v>
      </c>
      <c r="E19" s="19">
        <v>0.85670000000000002</v>
      </c>
      <c r="F19" s="26">
        <v>0.75370000000000004</v>
      </c>
    </row>
    <row r="20" spans="1:6" x14ac:dyDescent="0.2">
      <c r="A20" s="23" t="s">
        <v>23</v>
      </c>
      <c r="B20" s="18">
        <v>1</v>
      </c>
      <c r="C20" s="18">
        <v>0.99960000000000004</v>
      </c>
      <c r="D20" s="18">
        <v>0.49220000000000003</v>
      </c>
      <c r="E20" s="18">
        <v>0.55359999999999998</v>
      </c>
      <c r="F20" s="24">
        <v>0.42609999999999998</v>
      </c>
    </row>
    <row r="21" spans="1:6" x14ac:dyDescent="0.2">
      <c r="A21" s="25" t="s">
        <v>24</v>
      </c>
      <c r="B21" s="19">
        <v>1</v>
      </c>
      <c r="C21" s="19">
        <v>0.99970000000000003</v>
      </c>
      <c r="D21" s="19">
        <v>0.55249999999999999</v>
      </c>
      <c r="E21" s="19">
        <v>0.57040000000000002</v>
      </c>
      <c r="F21" s="26">
        <v>0.4602</v>
      </c>
    </row>
    <row r="22" spans="1:6" x14ac:dyDescent="0.2">
      <c r="A22" s="23" t="s">
        <v>25</v>
      </c>
      <c r="B22" s="18">
        <v>1</v>
      </c>
      <c r="C22" s="18">
        <v>0.99950000000000006</v>
      </c>
      <c r="D22" s="18">
        <v>0.82340000000000002</v>
      </c>
      <c r="E22" s="18">
        <v>0.85819999999999996</v>
      </c>
      <c r="F22" s="24">
        <v>0.72499999999999998</v>
      </c>
    </row>
    <row r="23" spans="1:6" x14ac:dyDescent="0.2">
      <c r="A23" s="25" t="s">
        <v>26</v>
      </c>
      <c r="B23" s="19">
        <v>1</v>
      </c>
      <c r="C23" s="19">
        <v>0.99950000000000006</v>
      </c>
      <c r="D23" s="19">
        <v>0.8538</v>
      </c>
      <c r="E23" s="19">
        <v>0.88249999999999995</v>
      </c>
      <c r="F23" s="26">
        <v>0.71819999999999995</v>
      </c>
    </row>
    <row r="24" spans="1:6" x14ac:dyDescent="0.2">
      <c r="A24" s="23" t="s">
        <v>27</v>
      </c>
      <c r="B24" s="18">
        <v>1</v>
      </c>
      <c r="C24" s="18">
        <v>0.99980000000000002</v>
      </c>
      <c r="D24" s="18">
        <v>0.81610000000000005</v>
      </c>
      <c r="E24" s="18">
        <v>0.88749999999999996</v>
      </c>
      <c r="F24" s="24">
        <v>0.51429999999999998</v>
      </c>
    </row>
    <row r="25" spans="1:6" x14ac:dyDescent="0.2">
      <c r="A25" s="25" t="s">
        <v>28</v>
      </c>
      <c r="B25" s="19">
        <v>1</v>
      </c>
      <c r="C25" s="19">
        <v>0.99950000000000006</v>
      </c>
      <c r="D25" s="19">
        <v>0.56420000000000003</v>
      </c>
      <c r="E25" s="19">
        <v>0.60140000000000005</v>
      </c>
      <c r="F25" s="26">
        <v>0.47660000000000002</v>
      </c>
    </row>
    <row r="26" spans="1:6" x14ac:dyDescent="0.2">
      <c r="A26" s="23" t="s">
        <v>29</v>
      </c>
      <c r="B26" s="18">
        <v>1</v>
      </c>
      <c r="C26" s="18">
        <v>0.99950000000000006</v>
      </c>
      <c r="D26" s="18">
        <v>0.87339999999999995</v>
      </c>
      <c r="E26" s="18">
        <v>0.91759999999999997</v>
      </c>
      <c r="F26" s="24">
        <v>0.72250000000000003</v>
      </c>
    </row>
    <row r="27" spans="1:6" x14ac:dyDescent="0.2">
      <c r="A27" s="25" t="s">
        <v>30</v>
      </c>
      <c r="B27" s="19">
        <v>1</v>
      </c>
      <c r="C27" s="19">
        <v>0.99939999999999996</v>
      </c>
      <c r="D27" s="19">
        <v>0.77139999999999997</v>
      </c>
      <c r="E27" s="19">
        <v>0.79830000000000001</v>
      </c>
      <c r="F27" s="26">
        <v>0.69499999999999995</v>
      </c>
    </row>
    <row r="28" spans="1:6" x14ac:dyDescent="0.2">
      <c r="A28" s="23" t="s">
        <v>31</v>
      </c>
      <c r="B28" s="18">
        <v>1</v>
      </c>
      <c r="C28" s="18">
        <v>0.99929999999999997</v>
      </c>
      <c r="D28" s="18">
        <v>0.56869999999999998</v>
      </c>
      <c r="E28" s="18">
        <v>0.70489999999999997</v>
      </c>
      <c r="F28" s="24">
        <v>0.495</v>
      </c>
    </row>
    <row r="29" spans="1:6" x14ac:dyDescent="0.2">
      <c r="A29" s="25" t="s">
        <v>32</v>
      </c>
      <c r="B29" s="19">
        <v>1</v>
      </c>
      <c r="C29" s="19">
        <v>0.99880000000000002</v>
      </c>
      <c r="D29" s="19">
        <v>0.61950000000000005</v>
      </c>
      <c r="E29" s="19">
        <v>0.75129999999999997</v>
      </c>
      <c r="F29" s="26">
        <v>0.52700000000000002</v>
      </c>
    </row>
    <row r="30" spans="1:6" x14ac:dyDescent="0.2">
      <c r="A30" s="23" t="s">
        <v>33</v>
      </c>
      <c r="B30" s="18">
        <v>1</v>
      </c>
      <c r="C30" s="18">
        <v>0.99960000000000004</v>
      </c>
      <c r="D30" s="18">
        <v>0.54749999999999999</v>
      </c>
      <c r="E30" s="18">
        <v>0.60460000000000003</v>
      </c>
      <c r="F30" s="24">
        <v>0.46610000000000001</v>
      </c>
    </row>
    <row r="31" spans="1:6" x14ac:dyDescent="0.2">
      <c r="A31" s="27" t="s">
        <v>34</v>
      </c>
      <c r="B31" s="28">
        <v>1</v>
      </c>
      <c r="C31" s="28">
        <v>0.99909999999999999</v>
      </c>
      <c r="D31" s="28">
        <v>0.2298</v>
      </c>
      <c r="E31" s="28">
        <v>0.43830000000000002</v>
      </c>
      <c r="F31" s="29">
        <v>0.18870000000000001</v>
      </c>
    </row>
  </sheetData>
  <autoFilter ref="A1:E1" xr:uid="{4B0EB030-7576-8B4F-A3B3-00C30A887AB6}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7488-40EB-9C4B-B414-2ED3975E9F6E}">
  <dimension ref="B3:N33"/>
  <sheetViews>
    <sheetView showGridLines="0" zoomScale="115" zoomScaleNormal="115" workbookViewId="0">
      <selection activeCell="N9" sqref="I4:N9"/>
    </sheetView>
  </sheetViews>
  <sheetFormatPr baseColWidth="10" defaultRowHeight="16" x14ac:dyDescent="0.2"/>
  <cols>
    <col min="4" max="7" width="12" bestFit="1" customWidth="1"/>
    <col min="9" max="9" width="15.1640625" customWidth="1"/>
    <col min="10" max="10" width="4" customWidth="1"/>
    <col min="11" max="14" width="12" bestFit="1" customWidth="1"/>
    <col min="16" max="16" width="4.1640625" bestFit="1" customWidth="1"/>
    <col min="18" max="18" width="8" bestFit="1" customWidth="1"/>
    <col min="19" max="19" width="12" bestFit="1" customWidth="1"/>
    <col min="20" max="20" width="9" bestFit="1" customWidth="1"/>
  </cols>
  <sheetData>
    <row r="3" spans="2:14" x14ac:dyDescent="0.2">
      <c r="C3" s="10"/>
      <c r="D3" s="30" t="s">
        <v>43</v>
      </c>
      <c r="E3" s="31"/>
      <c r="F3" s="31"/>
      <c r="G3" s="32"/>
      <c r="H3" s="14"/>
    </row>
    <row r="4" spans="2:14" x14ac:dyDescent="0.2">
      <c r="C4" s="10"/>
      <c r="D4" s="15" t="s">
        <v>36</v>
      </c>
      <c r="E4" s="16" t="s">
        <v>37</v>
      </c>
      <c r="F4" s="16" t="s">
        <v>38</v>
      </c>
      <c r="G4" s="16" t="s">
        <v>39</v>
      </c>
      <c r="H4" s="14"/>
      <c r="J4" s="10"/>
      <c r="K4" s="15" t="s">
        <v>36</v>
      </c>
      <c r="L4" s="16" t="s">
        <v>37</v>
      </c>
      <c r="M4" s="16" t="s">
        <v>38</v>
      </c>
      <c r="N4" s="16" t="s">
        <v>39</v>
      </c>
    </row>
    <row r="5" spans="2:14" x14ac:dyDescent="0.2">
      <c r="B5" s="33" t="s">
        <v>1</v>
      </c>
      <c r="C5" s="34"/>
      <c r="D5" s="9" t="str">
        <f>""&amp;TEXT('Stats Allemande'!B3,"0,000")&amp;" ± "&amp;TEXT('Stats Allemande'!B4,"0,000")&amp;""</f>
        <v>1,000 ± 0,000</v>
      </c>
      <c r="E5" s="9" t="str">
        <f>""&amp;TEXT('Stats Allemande'!B8,"0,000")&amp;" ± "&amp;TEXT('Stats Allemande'!B9,"0,000")&amp;""</f>
        <v>1,000 ± 0,000</v>
      </c>
      <c r="F5" s="9" t="str">
        <f>""&amp;TEXT('Stats Allemande'!B13,"0,000")&amp;" ± "&amp;TEXT('Stats Allemande'!B14,"0,000")&amp;""</f>
        <v>0,824 ± 0,034</v>
      </c>
      <c r="G5" s="9" t="str">
        <f>""&amp;TEXT('Stats Allemande'!B18,"0,000")&amp;" ± "&amp;TEXT('Stats Allemande'!B19,"0,000")&amp;""</f>
        <v>1,000 ± 0,000</v>
      </c>
      <c r="H5" s="14"/>
      <c r="I5" s="33" t="s">
        <v>1</v>
      </c>
      <c r="J5" s="34"/>
      <c r="K5" s="9" t="str">
        <f>""&amp;TEXT('General stats'!B3,"0,000")&amp;" ± "&amp;TEXT('General stats'!B4,"0,000")&amp;""</f>
        <v>1,000 ± 0,000</v>
      </c>
      <c r="L5" s="9" t="str">
        <f>""&amp;TEXT('General stats'!B8,"0,000")&amp;" ± "&amp;TEXT('General stats'!B9,"0,000")&amp;""</f>
        <v>1,000 ± 0,000</v>
      </c>
      <c r="M5" s="9" t="str">
        <f>""&amp;TEXT('General stats'!B13,"0,000")&amp;" ± "&amp;TEXT('General stats'!B14,"0,000")&amp;""</f>
        <v>0,840 ± 0,082</v>
      </c>
      <c r="N5" s="9" t="str">
        <f>""&amp;TEXT('General stats'!B18,"0,000")&amp;" ± "&amp;TEXT('General stats'!B19,"0,000")&amp;""</f>
        <v>1,000 ± 0,000</v>
      </c>
    </row>
    <row r="6" spans="2:14" x14ac:dyDescent="0.2">
      <c r="B6" s="33" t="s">
        <v>2</v>
      </c>
      <c r="C6" s="34"/>
      <c r="D6" s="9" t="str">
        <f>""&amp;TEXT('Stats Allemande'!C3,"0,000")&amp;" ± "&amp;TEXT('Stats Allemande'!C4,"0,000")&amp;""</f>
        <v>0,990 ± 0,020</v>
      </c>
      <c r="E6" s="9" t="str">
        <f>""&amp;TEXT('Stats Allemande'!C8,"0,000")&amp;" ± "&amp;TEXT('Stats Allemande'!C9,"0,000")&amp;""</f>
        <v>0,990 ± 0,020</v>
      </c>
      <c r="F6" s="9" t="str">
        <f>""&amp;TEXT('Stats Allemande'!C13,"0,000")&amp;" ± "&amp;TEXT('Stats Allemande'!C14,"0,000")&amp;""</f>
        <v>0,315 ± 0,354</v>
      </c>
      <c r="G6" s="9" t="str">
        <f>""&amp;TEXT('Stats Allemande'!C18,"0,000")&amp;" ± "&amp;TEXT('Stats Allemande'!C19,"0,000")&amp;""</f>
        <v>0,990 ± 0,020</v>
      </c>
      <c r="H6" s="14"/>
      <c r="I6" s="33" t="s">
        <v>2</v>
      </c>
      <c r="J6" s="34"/>
      <c r="K6" s="9" t="str">
        <f>""&amp;TEXT('General stats'!C3,"0,000")&amp;" ± "&amp;TEXT('General stats'!C4,"0,000")&amp;""</f>
        <v>0,993 ± 0,020</v>
      </c>
      <c r="L6" s="9" t="str">
        <f>""&amp;TEXT('General stats'!C8,"0,000")&amp;" ± "&amp;TEXT('General stats'!C9,"0,000")&amp;""</f>
        <v>0,993 ± 0,020</v>
      </c>
      <c r="M6" s="9" t="str">
        <f>""&amp;TEXT('General stats'!C13,"0,000")&amp;" ± "&amp;TEXT('General stats'!C14,"0,000")&amp;""</f>
        <v>0,350 ± 0,320</v>
      </c>
      <c r="N6" s="9" t="str">
        <f>""&amp;TEXT('General stats'!C18,"0,000")&amp;" ± "&amp;TEXT('General stats'!C19,"0,000")&amp;""</f>
        <v>0,993 ± 0,020</v>
      </c>
    </row>
    <row r="7" spans="2:14" x14ac:dyDescent="0.2">
      <c r="B7" s="33" t="s">
        <v>3</v>
      </c>
      <c r="C7" s="34"/>
      <c r="D7" s="9" t="str">
        <f>""&amp;TEXT('Stats Allemande'!D3,"0,000")&amp;" ± "&amp;TEXT('Stats Allemande'!D4,"0,000")&amp;""</f>
        <v>0,504 ± 0,109</v>
      </c>
      <c r="E7" s="9" t="str">
        <f>""&amp;TEXT('Stats Allemande'!D8,"0,000")&amp;" ± "&amp;TEXT('Stats Allemande'!D9,"0,000")&amp;""</f>
        <v>0,485 ± 0,101</v>
      </c>
      <c r="F7" s="9" t="str">
        <f>""&amp;TEXT('Stats Allemande'!D13,"0,000")&amp;" ± "&amp;TEXT('Stats Allemande'!D14,"0,000")&amp;""</f>
        <v>0,623 ± 0,159</v>
      </c>
      <c r="G7" s="9" t="str">
        <f>""&amp;TEXT('Stats Allemande'!D18,"0,000")&amp;" ± "&amp;TEXT('Stats Allemande'!D19,"0,000")&amp;""</f>
        <v>0,511 ± 0,147</v>
      </c>
      <c r="H7" s="14"/>
      <c r="I7" s="33" t="s">
        <v>3</v>
      </c>
      <c r="J7" s="34"/>
      <c r="K7" s="9" t="str">
        <f>""&amp;TEXT('General stats'!D3,"0,000")&amp;" ± "&amp;TEXT('General stats'!D4,"0,000")&amp;""</f>
        <v>0,654 ± 0,215</v>
      </c>
      <c r="L7" s="9" t="str">
        <f>""&amp;TEXT('General stats'!D8,"0,000")&amp;" ± "&amp;TEXT('General stats'!D9,"0,000")&amp;""</f>
        <v>0,643 ± 0,216</v>
      </c>
      <c r="M7" s="9" t="str">
        <f>""&amp;TEXT('General stats'!D13,"0,000")&amp;" ± "&amp;TEXT('General stats'!D14,"0,000")&amp;""</f>
        <v>0,626 ± 0,208</v>
      </c>
      <c r="N7" s="9" t="str">
        <f>""&amp;TEXT('General stats'!D18,"0,000")&amp;" ± "&amp;TEXT('General stats'!D19,"0,000")&amp;""</f>
        <v>0,627 ± 0,199</v>
      </c>
    </row>
    <row r="8" spans="2:14" x14ac:dyDescent="0.2">
      <c r="B8" s="35" t="s">
        <v>42</v>
      </c>
      <c r="C8" s="36"/>
      <c r="D8" s="9" t="str">
        <f>""&amp;TEXT('Stats Allemande'!E3,"0,000")&amp;" ± "&amp;TEXT('Stats Allemande'!E4,"0,000")&amp;""</f>
        <v>0,624 ± 0,114</v>
      </c>
      <c r="E8" s="9" t="str">
        <f>""&amp;TEXT('Stats Allemande'!E8,"0,000")&amp;" ± "&amp;TEXT('Stats Allemande'!E9,"0,000")&amp;""</f>
        <v>0,583 ± 0,111</v>
      </c>
      <c r="F8" s="9" t="str">
        <f>""&amp;TEXT('Stats Allemande'!E13,"0,000")&amp;" ± "&amp;TEXT('Stats Allemande'!E14,"0,000")&amp;""</f>
        <v>0,639 ± 0,147</v>
      </c>
      <c r="G8" s="9" t="str">
        <f>""&amp;TEXT('Stats Allemande'!E18,"0,000")&amp;" ± "&amp;TEXT('Stats Allemande'!E19,"0,000")&amp;""</f>
        <v>0,608 ± 0,143</v>
      </c>
      <c r="H8" s="14"/>
      <c r="I8" s="35" t="s">
        <v>42</v>
      </c>
      <c r="J8" s="36"/>
      <c r="K8" s="9" t="str">
        <f>""&amp;TEXT('General stats'!E3,"0,000")&amp;" ± "&amp;TEXT('General stats'!E4,"0,000")&amp;""</f>
        <v>0,722 ± 0,189</v>
      </c>
      <c r="L8" s="9" t="str">
        <f>""&amp;TEXT('General stats'!E8,"0,000")&amp;" ± "&amp;TEXT('General stats'!E9,"0,000")&amp;""</f>
        <v>0,697 ± 0,196</v>
      </c>
      <c r="M8" s="9" t="str">
        <f>""&amp;TEXT('General stats'!E13,"0,000")&amp;" ± "&amp;TEXT('General stats'!E14,"0,000")&amp;""</f>
        <v>0,659 ± 0,202</v>
      </c>
      <c r="N8" s="9" t="str">
        <f>""&amp;TEXT('General stats'!E18,"0,000")&amp;" ± "&amp;TEXT('General stats'!E19,"0,000")&amp;""</f>
        <v>0,698 ± 0,178</v>
      </c>
    </row>
    <row r="9" spans="2:14" x14ac:dyDescent="0.2">
      <c r="B9" s="33" t="s">
        <v>4</v>
      </c>
      <c r="C9" s="34"/>
      <c r="D9" s="9" t="str">
        <f>""&amp;TEXT('Stats Allemande'!F3,"0,000")&amp;" ± "&amp;TEXT('Stats Allemande'!F4,"0,000")&amp;""</f>
        <v>0,484 ± 0,109</v>
      </c>
      <c r="E9" s="9" t="str">
        <f>""&amp;TEXT('Stats Allemande'!F8,"0,000")&amp;" ± "&amp;TEXT('Stats Allemande'!F9,"0,000")&amp;""</f>
        <v>0,465 ± 0,100</v>
      </c>
      <c r="F9" s="9" t="str">
        <f>""&amp;TEXT('Stats Allemande'!F13,"0,000")&amp;" ± "&amp;TEXT('Stats Allemande'!F14,"0,000")&amp;""</f>
        <v>0,622 ± 0,163</v>
      </c>
      <c r="G9" s="9" t="str">
        <f>""&amp;TEXT('Stats Allemande'!F18,"0,000")&amp;" ± "&amp;TEXT('Stats Allemande'!F19,"0,000")&amp;""</f>
        <v>0,491 ± 0,146</v>
      </c>
      <c r="H9" s="14"/>
      <c r="I9" s="33" t="s">
        <v>4</v>
      </c>
      <c r="J9" s="34"/>
      <c r="K9" s="9" t="str">
        <f>""&amp;TEXT('General stats'!F3,"0,000")&amp;" ± "&amp;TEXT('General stats'!F4,"0,000")&amp;""</f>
        <v>0,578 ± 0,181</v>
      </c>
      <c r="L9" s="9" t="str">
        <f>""&amp;TEXT('General stats'!F8,"0,000")&amp;" ± "&amp;TEXT('General stats'!F9,"0,000")&amp;""</f>
        <v>0,567 ± 0,179</v>
      </c>
      <c r="M9" s="9" t="str">
        <f>""&amp;TEXT('General stats'!F13,"0,000")&amp;" ± "&amp;TEXT('General stats'!F14,"0,000")&amp;""</f>
        <v>0,622 ± 0,200</v>
      </c>
      <c r="N9" s="9" t="str">
        <f>""&amp;TEXT('General stats'!F18,"0,000")&amp;" ± "&amp;TEXT('General stats'!F19,"0,000")&amp;""</f>
        <v>0,555 ± 0,171</v>
      </c>
    </row>
    <row r="10" spans="2:14" x14ac:dyDescent="0.2">
      <c r="B10" s="14"/>
      <c r="C10" s="14"/>
      <c r="D10" s="14"/>
      <c r="E10" s="14"/>
      <c r="F10" s="14"/>
      <c r="G10" s="14"/>
      <c r="H10" s="14"/>
    </row>
    <row r="11" spans="2:14" x14ac:dyDescent="0.2">
      <c r="D11" s="30" t="s">
        <v>46</v>
      </c>
      <c r="E11" s="31"/>
      <c r="F11" s="31"/>
      <c r="G11" s="32"/>
      <c r="H11" s="14"/>
    </row>
    <row r="12" spans="2:14" x14ac:dyDescent="0.2">
      <c r="C12" s="10"/>
      <c r="D12" s="15" t="s">
        <v>36</v>
      </c>
      <c r="E12" s="16" t="s">
        <v>37</v>
      </c>
      <c r="F12" s="16" t="s">
        <v>38</v>
      </c>
      <c r="G12" s="16" t="s">
        <v>39</v>
      </c>
      <c r="J12" s="6"/>
      <c r="K12" s="7" t="s">
        <v>36</v>
      </c>
      <c r="L12" s="8" t="s">
        <v>37</v>
      </c>
      <c r="M12" s="8" t="s">
        <v>38</v>
      </c>
      <c r="N12" s="8" t="s">
        <v>39</v>
      </c>
    </row>
    <row r="13" spans="2:14" x14ac:dyDescent="0.2">
      <c r="B13" s="33" t="s">
        <v>1</v>
      </c>
      <c r="C13" s="34"/>
      <c r="D13" s="9" t="str">
        <f>""&amp;TEXT('Stats Syrinx'!B3,"0,000")&amp;" ± "&amp;TEXT('Stats Syrinx'!B4,"0,000")&amp;""</f>
        <v>1,000 ± 0,000</v>
      </c>
      <c r="E13" s="9" t="str">
        <f>""&amp;TEXT('Stats Syrinx'!B8,"0,000")&amp;" ± "&amp;TEXT('Stats Syrinx'!B9,"0,000")&amp;""</f>
        <v>1,000 ± 0,000</v>
      </c>
      <c r="F13" s="9" t="str">
        <f>""&amp;TEXT('Stats Syrinx'!B13,"0,000")&amp;" ± "&amp;TEXT('Stats Syrinx'!B14,"0,000")&amp;""</f>
        <v>0,885 ± 0,086</v>
      </c>
      <c r="G13" s="9" t="str">
        <f>""&amp;TEXT('Stats Syrinx'!B18,"0,000")&amp;" ± "&amp;TEXT('Stats Syrinx'!B19,"0,000")&amp;""</f>
        <v>1,000 ± 0,000</v>
      </c>
      <c r="J13" s="17" t="s">
        <v>41</v>
      </c>
      <c r="K13" s="9">
        <v>3.1099999999999999E-2</v>
      </c>
      <c r="L13" s="9">
        <v>3.7115999999999998</v>
      </c>
      <c r="M13" s="9">
        <v>2.7900000000000001E-2</v>
      </c>
      <c r="N13" s="9">
        <v>5.1000000000000004E-3</v>
      </c>
    </row>
    <row r="14" spans="2:14" x14ac:dyDescent="0.2">
      <c r="B14" s="33" t="s">
        <v>2</v>
      </c>
      <c r="C14" s="34"/>
      <c r="D14" s="9" t="str">
        <f>""&amp;TEXT('Stats Syrinx'!C3,"0,000")&amp;" ± "&amp;TEXT('Stats Syrinx'!C4,"0,000")&amp;""</f>
        <v>0,990 ± 0,030</v>
      </c>
      <c r="E14" s="9" t="str">
        <f>""&amp;TEXT('Stats Syrinx'!C8,"0,000")&amp;" ± "&amp;TEXT('Stats Syrinx'!C9,"0,000")&amp;""</f>
        <v>0,990 ± 0,030</v>
      </c>
      <c r="F14" s="9" t="str">
        <f>""&amp;TEXT('Stats Syrinx'!C13,"0,000")&amp;" ± "&amp;TEXT('Stats Syrinx'!C14,"0,000")&amp;""</f>
        <v>0,236 ± 0,262</v>
      </c>
      <c r="G14" s="9" t="str">
        <f>""&amp;TEXT('Stats Syrinx'!C18,"0,000")&amp;" ± "&amp;TEXT('Stats Syrinx'!C19,"0,000")&amp;""</f>
        <v>0,990 ± 0,030</v>
      </c>
    </row>
    <row r="15" spans="2:14" x14ac:dyDescent="0.2">
      <c r="B15" s="33" t="s">
        <v>3</v>
      </c>
      <c r="C15" s="34"/>
      <c r="D15" s="9" t="str">
        <f>""&amp;TEXT('Stats Syrinx'!D3,"0,000")&amp;" ± "&amp;TEXT('Stats Syrinx'!D4,"0,000")&amp;""</f>
        <v>0,737 ± 0,231</v>
      </c>
      <c r="E15" s="9" t="str">
        <f>""&amp;TEXT('Stats Syrinx'!D8,"0,000")&amp;" ± "&amp;TEXT('Stats Syrinx'!D9,"0,000")&amp;""</f>
        <v>0,714 ± 0,229</v>
      </c>
      <c r="F15" s="9" t="str">
        <f>""&amp;TEXT('Stats Syrinx'!D13,"0,000")&amp;" ± "&amp;TEXT('Stats Syrinx'!D14,"0,000")&amp;""</f>
        <v>0,663 ± 0,276</v>
      </c>
      <c r="G15" s="9" t="str">
        <f>""&amp;TEXT('Stats Syrinx'!D18,"0,000")&amp;" ± "&amp;TEXT('Stats Syrinx'!D19,"0,000")&amp;""</f>
        <v>0,704 ± 0,207</v>
      </c>
    </row>
    <row r="16" spans="2:14" x14ac:dyDescent="0.2">
      <c r="B16" s="33" t="s">
        <v>42</v>
      </c>
      <c r="C16" s="34"/>
      <c r="D16" s="9" t="str">
        <f>""&amp;TEXT('Stats Syrinx'!E3,"0,000")&amp;" ± "&amp;TEXT('Stats Syrinx'!E4,"0,000")&amp;""</f>
        <v>0,757 ± 0,240</v>
      </c>
      <c r="E16" s="9" t="str">
        <f>""&amp;TEXT('Stats Syrinx'!E8,"0,000")&amp;" ± "&amp;TEXT('Stats Syrinx'!E9,"0,000")&amp;""</f>
        <v>0,738 ± 0,236</v>
      </c>
      <c r="F16" s="9" t="str">
        <f>""&amp;TEXT('Stats Syrinx'!E13,"0,000")&amp;" ± "&amp;TEXT('Stats Syrinx'!E14,"0,000")&amp;""</f>
        <v>0,675 ± 0,274</v>
      </c>
      <c r="G16" s="9" t="str">
        <f>""&amp;TEXT('Stats Syrinx'!E18,"0,000")&amp;" ± "&amp;TEXT('Stats Syrinx'!E19,"0,000")&amp;""</f>
        <v>0,742 ± 0,209</v>
      </c>
      <c r="J16" s="10"/>
      <c r="K16" s="15" t="s">
        <v>36</v>
      </c>
      <c r="L16" s="16" t="s">
        <v>37</v>
      </c>
      <c r="M16" s="16" t="s">
        <v>38</v>
      </c>
      <c r="N16" s="16" t="s">
        <v>39</v>
      </c>
    </row>
    <row r="17" spans="2:14" x14ac:dyDescent="0.2">
      <c r="B17" s="33" t="s">
        <v>4</v>
      </c>
      <c r="C17" s="34"/>
      <c r="D17" s="9" t="str">
        <f>""&amp;TEXT('Stats Syrinx'!F3,"0,000")&amp;" ± "&amp;TEXT('Stats Syrinx'!F4,"0,000")&amp;""</f>
        <v>0,650 ± 0,209</v>
      </c>
      <c r="E17" s="9" t="str">
        <f>""&amp;TEXT('Stats Syrinx'!F8,"0,000")&amp;" ± "&amp;TEXT('Stats Syrinx'!F9,"0,000")&amp;""</f>
        <v>0,629 ± 0,205</v>
      </c>
      <c r="F17" s="9" t="str">
        <f>""&amp;TEXT('Stats Syrinx'!F13,"0,000")&amp;" ± "&amp;TEXT('Stats Syrinx'!F14,"0,000")&amp;""</f>
        <v>0,673 ± 0,267</v>
      </c>
      <c r="G17" s="9" t="str">
        <f>""&amp;TEXT('Stats Syrinx'!F18,"0,000")&amp;" ± "&amp;TEXT('Stats Syrinx'!F19,"0,000")&amp;""</f>
        <v>0,620 ± 0,186</v>
      </c>
      <c r="K17" s="40">
        <f>'General stats'!E3-'General stats'!D3</f>
        <v>6.7433333333333345E-2</v>
      </c>
      <c r="L17" s="40">
        <f>'General stats'!E8-'General stats'!D8</f>
        <v>5.3613333333333513E-2</v>
      </c>
      <c r="M17" s="40">
        <f>'General stats'!E13-'General stats'!D13</f>
        <v>3.2653333333333534E-2</v>
      </c>
      <c r="N17" s="40">
        <f>'General stats'!E18-'General stats'!D18</f>
        <v>7.1146666666666913E-2</v>
      </c>
    </row>
    <row r="19" spans="2:14" x14ac:dyDescent="0.2">
      <c r="D19" s="30" t="s">
        <v>44</v>
      </c>
      <c r="E19" s="31"/>
      <c r="F19" s="31"/>
      <c r="G19" s="32"/>
    </row>
    <row r="20" spans="2:14" x14ac:dyDescent="0.2">
      <c r="C20" s="10"/>
      <c r="D20" s="7" t="s">
        <v>36</v>
      </c>
      <c r="E20" s="8" t="s">
        <v>37</v>
      </c>
      <c r="F20" s="8" t="s">
        <v>38</v>
      </c>
      <c r="G20" s="8" t="s">
        <v>39</v>
      </c>
    </row>
    <row r="21" spans="2:14" x14ac:dyDescent="0.2">
      <c r="B21" s="33" t="s">
        <v>1</v>
      </c>
      <c r="C21" s="34"/>
      <c r="D21" s="9" t="str">
        <f>""&amp;TEXT('Stats Density'!B3,"0,000")&amp;" ± "&amp;TEXT('Stats Density'!B4,"0,000")&amp;""</f>
        <v>1,000 ± 0,000</v>
      </c>
      <c r="E21" s="9" t="str">
        <f>""&amp;TEXT('Stats Density'!B8,"0,000")&amp;" ± "&amp;TEXT('Stats Density'!B9,"0,000")&amp;""</f>
        <v>1,000 ± 0,000</v>
      </c>
      <c r="F21" s="9" t="str">
        <f>""&amp;TEXT('Stats Density'!B13,"0,000")&amp;" ± "&amp;TEXT('Stats Density'!B14,"0,000")&amp;""</f>
        <v>0,852 ± 0,100</v>
      </c>
      <c r="G21" s="9" t="str">
        <f>""&amp;TEXT('Stats Density'!B18,"0,000")&amp;" ± "&amp;TEXT('Stats Density'!B19,"0,000")&amp;""</f>
        <v>1,000 ± 0,000</v>
      </c>
    </row>
    <row r="22" spans="2:14" x14ac:dyDescent="0.2">
      <c r="B22" s="33" t="s">
        <v>2</v>
      </c>
      <c r="C22" s="34"/>
      <c r="D22" s="9" t="str">
        <f>""&amp;TEXT('Stats Density'!C3,"0,000")&amp;" ± "&amp;TEXT('Stats Density'!C4,"0,000")&amp;""</f>
        <v>1,000 ± 0,000</v>
      </c>
      <c r="E22" s="9" t="str">
        <f>""&amp;TEXT('Stats Density'!C8,"0,000")&amp;" ± "&amp;TEXT('Stats Density'!C9,"0,000")&amp;""</f>
        <v>1,000 ± 0,000</v>
      </c>
      <c r="F22" s="9" t="str">
        <f>""&amp;TEXT('Stats Density'!C13,"0,000")&amp;" ± "&amp;TEXT('Stats Density'!C14,"0,000")&amp;""</f>
        <v>0,482 ± 0,359</v>
      </c>
      <c r="G22" s="9" t="str">
        <f>""&amp;TEXT('Stats Density'!C18,"0,000")&amp;" ± "&amp;TEXT('Stats Density'!C19,"0,000")&amp;""</f>
        <v>1,000 ± 0,000</v>
      </c>
    </row>
    <row r="23" spans="2:14" x14ac:dyDescent="0.2">
      <c r="B23" s="33" t="s">
        <v>3</v>
      </c>
      <c r="C23" s="34"/>
      <c r="D23" s="9" t="str">
        <f>""&amp;TEXT('Stats Density'!D3,"0,000")&amp;" ± "&amp;TEXT('Stats Density'!D4,"0,000")&amp;""</f>
        <v>0,841 ± 0,097</v>
      </c>
      <c r="E23" s="9" t="str">
        <f>""&amp;TEXT('Stats Density'!D8,"0,000")&amp;" ± "&amp;TEXT('Stats Density'!D9,"0,000")&amp;""</f>
        <v>0,860 ± 0,090</v>
      </c>
      <c r="F23" s="9" t="str">
        <f>""&amp;TEXT('Stats Density'!D13,"0,000")&amp;" ± "&amp;TEXT('Stats Density'!D14,"0,000")&amp;""</f>
        <v>0,670 ± 0,133</v>
      </c>
      <c r="G23" s="9" t="str">
        <f>""&amp;TEXT('Stats Density'!D18,"0,000")&amp;" ± "&amp;TEXT('Stats Density'!D19,"0,000")&amp;""</f>
        <v>0,784 ± 0,113</v>
      </c>
    </row>
    <row r="24" spans="2:14" x14ac:dyDescent="0.2">
      <c r="B24" s="35" t="s">
        <v>42</v>
      </c>
      <c r="C24" s="36"/>
      <c r="D24" s="9" t="str">
        <f>""&amp;TEXT('Stats Density'!E3,"0,000")&amp;" ± "&amp;TEXT('Stats Density'!E4,"0,000")&amp;""</f>
        <v>0,878 ± 0,086</v>
      </c>
      <c r="E24" s="9" t="str">
        <f>""&amp;TEXT('Stats Density'!E8,"0,000")&amp;" ± "&amp;TEXT('Stats Density'!E9,"0,000")&amp;""</f>
        <v>0,879 ± 0,082</v>
      </c>
      <c r="F24" s="9" t="str">
        <f>""&amp;TEXT('Stats Density'!E13,"0,000")&amp;" ± "&amp;TEXT('Stats Density'!E14,"0,000")&amp;""</f>
        <v>0,760 ± 0,117</v>
      </c>
      <c r="G24" s="9" t="str">
        <f>""&amp;TEXT('Stats Density'!E18,"0,000")&amp;" ± "&amp;TEXT('Stats Density'!E19,"0,000")&amp;""</f>
        <v>0,824 ± 0,116</v>
      </c>
    </row>
    <row r="25" spans="2:14" x14ac:dyDescent="0.2">
      <c r="B25" s="33" t="s">
        <v>4</v>
      </c>
      <c r="C25" s="34"/>
      <c r="D25" s="9" t="str">
        <f>""&amp;TEXT('Stats Density'!F3,"0,000")&amp;" ± "&amp;TEXT('Stats Density'!F4,"0,000")&amp;""</f>
        <v>0,691 ± 0,119</v>
      </c>
      <c r="E25" s="9" t="str">
        <f>""&amp;TEXT('Stats Density'!F8,"0,000")&amp;" ± "&amp;TEXT('Stats Density'!F9,"0,000")&amp;""</f>
        <v>0,706 ± 0,113</v>
      </c>
      <c r="F25" s="9" t="str">
        <f>""&amp;TEXT('Stats Density'!F13,"0,000")&amp;" ± "&amp;TEXT('Stats Density'!F14,"0,000")&amp;""</f>
        <v>0,629 ± 0,143</v>
      </c>
      <c r="G25" s="9" t="str">
        <f>""&amp;TEXT('Stats Density'!F18,"0,000")&amp;" ± "&amp;TEXT('Stats Density'!F19,"0,000")&amp;""</f>
        <v>0,642 ± 0,115</v>
      </c>
    </row>
    <row r="27" spans="2:14" x14ac:dyDescent="0.2">
      <c r="D27" s="30" t="s">
        <v>45</v>
      </c>
      <c r="E27" s="31"/>
      <c r="F27" s="31"/>
      <c r="G27" s="32"/>
    </row>
    <row r="28" spans="2:14" x14ac:dyDescent="0.2">
      <c r="C28" s="10"/>
      <c r="D28" s="7" t="s">
        <v>36</v>
      </c>
      <c r="E28" s="8" t="s">
        <v>37</v>
      </c>
      <c r="F28" s="8" t="s">
        <v>38</v>
      </c>
      <c r="G28" s="8" t="s">
        <v>39</v>
      </c>
    </row>
    <row r="29" spans="2:14" x14ac:dyDescent="0.2">
      <c r="B29" s="33" t="s">
        <v>1</v>
      </c>
      <c r="C29" s="34"/>
      <c r="D29" s="9" t="str">
        <f>""&amp;TEXT('Stats Sequenza'!B3,"0,000")&amp;" ± "&amp;TEXT('Stats Sequenza'!B4,"0,000")&amp;""</f>
        <v>1,000 ± 0,000</v>
      </c>
      <c r="E29" s="9" t="str">
        <f>""&amp;TEXT('Stats Sequenza'!B8,"0,000")&amp;" ± "&amp;TEXT('Stats Sequenza'!B9,"0,000")&amp;""</f>
        <v>1,000 ± 0,000</v>
      </c>
      <c r="F29" s="9" t="str">
        <f>""&amp;TEXT('Stats Sequenza'!B13,"0,000")&amp;" ± "&amp;TEXT('Stats Sequenza'!B14,"0,000")&amp;""</f>
        <v>0,752 ± 0,073</v>
      </c>
      <c r="G29" s="9" t="str">
        <f>""&amp;TEXT('Stats Sequenza'!B18,"0,000")&amp;" ± "&amp;TEXT('Stats Sequenza'!B19,"0,000")&amp;""</f>
        <v>1,000 ± 0,000</v>
      </c>
    </row>
    <row r="30" spans="2:14" x14ac:dyDescent="0.2">
      <c r="B30" s="33" t="s">
        <v>2</v>
      </c>
      <c r="C30" s="34"/>
      <c r="D30" s="9" t="str">
        <f>""&amp;TEXT('Stats Sequenza'!C3,"0,000")&amp;" ± "&amp;TEXT('Stats Sequenza'!C4,"0,000")&amp;""</f>
        <v>0,999 ± 0,000</v>
      </c>
      <c r="E30" s="9" t="str">
        <f>""&amp;TEXT('Stats Sequenza'!C8,"0,000")&amp;" ± "&amp;TEXT('Stats Sequenza'!C9,"0,000")&amp;""</f>
        <v>0,999 ± 0,000</v>
      </c>
      <c r="F30" s="9" t="str">
        <f>""&amp;TEXT('Stats Sequenza'!C13,"0,000")&amp;" ± "&amp;TEXT('Stats Sequenza'!C14,"0,000")&amp;""</f>
        <v>0,523 ± 0,269</v>
      </c>
      <c r="G30" s="9" t="str">
        <f>""&amp;TEXT('Stats Sequenza'!C18,"0,000")&amp;" ± "&amp;TEXT('Stats Sequenza'!C19,"0,000")&amp;""</f>
        <v>0,999 ± 0,000</v>
      </c>
    </row>
    <row r="31" spans="2:14" x14ac:dyDescent="0.2">
      <c r="B31" s="33" t="s">
        <v>3</v>
      </c>
      <c r="C31" s="34"/>
      <c r="D31" s="9" t="str">
        <f>""&amp;TEXT('Stats Sequenza'!D3,"0,000")&amp;" ± "&amp;TEXT('Stats Sequenza'!D4,"0,000")&amp;""</f>
        <v>0,544 ± 0,221</v>
      </c>
      <c r="E31" s="9" t="str">
        <f>""&amp;TEXT('Stats Sequenza'!D8,"0,000")&amp;" ± "&amp;TEXT('Stats Sequenza'!D9,"0,000")&amp;""</f>
        <v>0,536 ± 0,198</v>
      </c>
      <c r="F31" s="9" t="str">
        <f>""&amp;TEXT('Stats Sequenza'!D13,"0,000")&amp;" ± "&amp;TEXT('Stats Sequenza'!D14,"0,000")&amp;""</f>
        <v>0,478 ± 0,216</v>
      </c>
      <c r="G31" s="9" t="str">
        <f>""&amp;TEXT('Stats Sequenza'!D18,"0,000")&amp;" ± "&amp;TEXT('Stats Sequenza'!D19,"0,000")&amp;""</f>
        <v>0,491 ± 0,177</v>
      </c>
    </row>
    <row r="32" spans="2:14" x14ac:dyDescent="0.2">
      <c r="B32" s="35" t="s">
        <v>42</v>
      </c>
      <c r="C32" s="36"/>
      <c r="D32" s="9" t="str">
        <f>""&amp;TEXT('Stats Sequenza'!E3,"0,000")&amp;" ± "&amp;TEXT('Stats Sequenza'!E4,"0,000")&amp;""</f>
        <v>0,643 ± 0,173</v>
      </c>
      <c r="E32" s="9" t="str">
        <f>""&amp;TEXT('Stats Sequenza'!E8,"0,000")&amp;" ± "&amp;TEXT('Stats Sequenza'!E9,"0,000")&amp;""</f>
        <v>0,604 ± 0,175</v>
      </c>
      <c r="F32" s="9" t="str">
        <f>""&amp;TEXT('Stats Sequenza'!E13,"0,000")&amp;" ± "&amp;TEXT('Stats Sequenza'!E14,"0,000")&amp;""</f>
        <v>0,517 ± 0,176</v>
      </c>
      <c r="G32" s="9" t="str">
        <f>""&amp;TEXT('Stats Sequenza'!E18,"0,000")&amp;" ± "&amp;TEXT('Stats Sequenza'!E19,"0,000")&amp;""</f>
        <v>0,625 ± 0,139</v>
      </c>
    </row>
    <row r="33" spans="2:7" x14ac:dyDescent="0.2">
      <c r="B33" s="33" t="s">
        <v>4</v>
      </c>
      <c r="C33" s="34"/>
      <c r="D33" s="9" t="str">
        <f>""&amp;TEXT('Stats Sequenza'!F3,"0,000")&amp;" ± "&amp;TEXT('Stats Sequenza'!F4,"0,000")&amp;""</f>
        <v>0,464 ± 0,193</v>
      </c>
      <c r="E33" s="9" t="str">
        <f>""&amp;TEXT('Stats Sequenza'!F8,"0,000")&amp;" ± "&amp;TEXT('Stats Sequenza'!F9,"0,000")&amp;""</f>
        <v>0,458 ± 0,175</v>
      </c>
      <c r="F33" s="9" t="str">
        <f>""&amp;TEXT('Stats Sequenza'!F13,"0,000")&amp;" ± "&amp;TEXT('Stats Sequenza'!F14,"0,000")&amp;""</f>
        <v>0,484 ± 0,155</v>
      </c>
      <c r="G33" s="9" t="str">
        <f>""&amp;TEXT('Stats Sequenza'!F18,"0,000")&amp;" ± "&amp;TEXT('Stats Sequenza'!F19,"0,000")&amp;""</f>
        <v>0,419 ± 0,156</v>
      </c>
    </row>
  </sheetData>
  <mergeCells count="29">
    <mergeCell ref="I5:J5"/>
    <mergeCell ref="I6:J6"/>
    <mergeCell ref="I7:J7"/>
    <mergeCell ref="I8:J8"/>
    <mergeCell ref="D11:G11"/>
    <mergeCell ref="D27:G27"/>
    <mergeCell ref="I9:J9"/>
    <mergeCell ref="B33:C33"/>
    <mergeCell ref="B29:C29"/>
    <mergeCell ref="B30:C30"/>
    <mergeCell ref="B31:C31"/>
    <mergeCell ref="B32:C32"/>
    <mergeCell ref="B13:C13"/>
    <mergeCell ref="B14:C14"/>
    <mergeCell ref="B15:C15"/>
    <mergeCell ref="B16:C16"/>
    <mergeCell ref="B17:C17"/>
    <mergeCell ref="B25:C25"/>
    <mergeCell ref="B21:C21"/>
    <mergeCell ref="B22:C22"/>
    <mergeCell ref="D3:G3"/>
    <mergeCell ref="B23:C23"/>
    <mergeCell ref="B24:C24"/>
    <mergeCell ref="B5:C5"/>
    <mergeCell ref="B6:C6"/>
    <mergeCell ref="B7:C7"/>
    <mergeCell ref="B8:C8"/>
    <mergeCell ref="B9:C9"/>
    <mergeCell ref="D19:G19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688-838C-4445-904A-01D80EE9D2B2}">
  <dimension ref="A1:F19"/>
  <sheetViews>
    <sheetView showGridLines="0" zoomScale="150" zoomScaleNormal="191" workbookViewId="0">
      <selection activeCell="G19" sqref="G19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AVERAGE(yinfft_stats!B2:B31)</f>
        <v>1</v>
      </c>
      <c r="C3" s="11">
        <f>AVERAGE(yinfft_stats!C2:C31)</f>
        <v>0.99299000000000026</v>
      </c>
      <c r="D3" s="11">
        <f>AVERAGE(yinfft_stats!D2:D31)</f>
        <v>0.65418666666666669</v>
      </c>
      <c r="E3" s="11">
        <f>AVERAGE(yinfft_stats!E2:E31)</f>
        <v>0.72162000000000004</v>
      </c>
      <c r="F3" s="11">
        <f>AVERAGE(yinfft_stats!F2:F31)</f>
        <v>0.57789999999999997</v>
      </c>
    </row>
    <row r="4" spans="1:6" x14ac:dyDescent="0.2">
      <c r="A4" s="2" t="s">
        <v>40</v>
      </c>
      <c r="B4" s="12">
        <f>STDEV(yinfft_stats!B2:B31)</f>
        <v>0</v>
      </c>
      <c r="C4" s="12">
        <f>STDEV(yinfft_stats!C2:C31)</f>
        <v>2.0402203227880181E-2</v>
      </c>
      <c r="D4" s="12">
        <f>STDEV(yinfft_stats!D2:D31)</f>
        <v>0.21453935051533146</v>
      </c>
      <c r="E4" s="12">
        <f>STDEV(yinfft_stats!E2:E31)</f>
        <v>0.18945236213159591</v>
      </c>
      <c r="F4" s="12">
        <f>STDEV(yinfft_stats!F2:F31)</f>
        <v>0.18109019280743627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AVERAGE(yin_stats!B2:B31)</f>
        <v>1</v>
      </c>
      <c r="C8" s="11">
        <f>AVERAGE(yin_stats!C2:C31)</f>
        <v>0.99299000000000026</v>
      </c>
      <c r="D8" s="11">
        <f>AVERAGE(yin_stats!D2:D31)</f>
        <v>0.64304333333333341</v>
      </c>
      <c r="E8" s="11">
        <f>AVERAGE(yin_stats!E2:E31)</f>
        <v>0.69665666666666692</v>
      </c>
      <c r="F8" s="11">
        <f>AVERAGE(yin_stats!F2:F31)</f>
        <v>0.56707333333333321</v>
      </c>
    </row>
    <row r="9" spans="1:6" x14ac:dyDescent="0.2">
      <c r="A9" s="2" t="s">
        <v>40</v>
      </c>
      <c r="B9" s="12">
        <f>STDEV(yin_stats!B2:B31)</f>
        <v>0</v>
      </c>
      <c r="C9" s="12">
        <f>STDEV(yin_stats!C2:C31)</f>
        <v>2.0402203227880181E-2</v>
      </c>
      <c r="D9" s="12">
        <f>STDEV(yin_stats!D2:D31)</f>
        <v>0.21584895530381212</v>
      </c>
      <c r="E9" s="12">
        <f>STDEV(yin_stats!E2:E31)</f>
        <v>0.19615709341966295</v>
      </c>
      <c r="F9" s="12">
        <f>STDEV(yin_stats!F2:F31)</f>
        <v>0.17903759561521804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AVERAGE(melodia_stats!B2:B31)</f>
        <v>0.8403799999999999</v>
      </c>
      <c r="C13" s="11">
        <f>AVERAGE(melodia_stats!C2:C31)</f>
        <v>0.3496333333333333</v>
      </c>
      <c r="D13" s="11">
        <f>AVERAGE(melodia_stats!D2:D31)</f>
        <v>0.62649666666666659</v>
      </c>
      <c r="E13" s="11">
        <f>AVERAGE(melodia_stats!E2:E31)</f>
        <v>0.65915000000000012</v>
      </c>
      <c r="F13" s="11">
        <f>AVERAGE(melodia_stats!F2:F31)</f>
        <v>0.62184666666666688</v>
      </c>
    </row>
    <row r="14" spans="1:6" x14ac:dyDescent="0.2">
      <c r="A14" s="2" t="s">
        <v>40</v>
      </c>
      <c r="B14" s="12">
        <f>STDEV(melodia_stats!B2:B31)</f>
        <v>8.2365557749876708E-2</v>
      </c>
      <c r="C14" s="12">
        <f>STDEV(melodia_stats!C2:C31)</f>
        <v>0.32006412001275658</v>
      </c>
      <c r="D14" s="12">
        <f>STDEV(melodia_stats!D2:D31)</f>
        <v>0.20795199625665173</v>
      </c>
      <c r="E14" s="12">
        <f>STDEV(melodia_stats!E2:E31)</f>
        <v>0.20172000182909722</v>
      </c>
      <c r="F14" s="12">
        <f>STDEV(melodia_stats!F2:F31)</f>
        <v>0.199754704287677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AVERAGE(hps_stats!B2:B31)</f>
        <v>1</v>
      </c>
      <c r="C18" s="11">
        <f>AVERAGE(hps_stats!C2:C31)</f>
        <v>0.99299000000000026</v>
      </c>
      <c r="D18" s="11">
        <f>AVERAGE(hps_stats!D2:D31)</f>
        <v>0.62713999999999992</v>
      </c>
      <c r="E18" s="11">
        <f>AVERAGE(hps_stats!E2:E31)</f>
        <v>0.69828666666666683</v>
      </c>
      <c r="F18" s="11">
        <f>AVERAGE(hps_stats!F2:F31)</f>
        <v>0.55457000000000001</v>
      </c>
    </row>
    <row r="19" spans="1:6" x14ac:dyDescent="0.2">
      <c r="A19" s="5" t="s">
        <v>40</v>
      </c>
      <c r="B19" s="13">
        <f>STDEV(hps_stats!B2:B31)</f>
        <v>0</v>
      </c>
      <c r="C19" s="13">
        <f>STDEV(hps_stats!C2:C31)</f>
        <v>2.0402203227880181E-2</v>
      </c>
      <c r="D19" s="13">
        <f>STDEV(hps_stats!D2:D31)</f>
        <v>0.19942411330006568</v>
      </c>
      <c r="E19" s="13">
        <f>STDEV(hps_stats!E2:E31)</f>
        <v>0.17786063651912501</v>
      </c>
      <c r="F19" s="13">
        <f>STDEV(hps_stats!F2:F31)</f>
        <v>0.17079856486112732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6C3-44A9-1345-9E7F-55D6FC01B860}">
  <dimension ref="A1:F19"/>
  <sheetViews>
    <sheetView showGridLines="0" zoomScale="150" zoomScaleNormal="191" workbookViewId="0">
      <selection activeCell="H2" sqref="H2:M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AVERAGE(yinfft_stats!B2:B11)</f>
        <v>1</v>
      </c>
      <c r="C3" s="11">
        <f>AVERAGE(yinfft_stats!C2:C11)</f>
        <v>0.98992000000000002</v>
      </c>
      <c r="D3" s="11">
        <f>AVERAGE(yinfft_stats!D2:D11)</f>
        <v>0.50359999999999994</v>
      </c>
      <c r="E3" s="11">
        <f>AVERAGE(yinfft_stats!E2:E11)</f>
        <v>0.62421000000000004</v>
      </c>
      <c r="F3" s="11">
        <f>AVERAGE(yinfft_stats!F2:F11)</f>
        <v>0.48385000000000006</v>
      </c>
    </row>
    <row r="4" spans="1:6" x14ac:dyDescent="0.2">
      <c r="A4" s="2" t="s">
        <v>40</v>
      </c>
      <c r="B4" s="12">
        <f>STDEV(yinfft_stats!B2:B11)</f>
        <v>0</v>
      </c>
      <c r="C4" s="12">
        <f>STDEV(yinfft_stats!C2:C11)</f>
        <v>1.9950817304338959E-2</v>
      </c>
      <c r="D4" s="12">
        <f>STDEV(yinfft_stats!D2:D11)</f>
        <v>0.10864269674283501</v>
      </c>
      <c r="E4" s="12">
        <f>STDEV(yinfft_stats!E2:E11)</f>
        <v>0.11358330716556285</v>
      </c>
      <c r="F4" s="12">
        <f>STDEV(yinfft_stats!F2:F11)</f>
        <v>0.10906543652525498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AVERAGE(yin_stats!B2:B11)</f>
        <v>1</v>
      </c>
      <c r="C8" s="11">
        <f>AVERAGE(yin_stats!C2:C11)</f>
        <v>0.98992000000000002</v>
      </c>
      <c r="D8" s="11">
        <f>AVERAGE(yin_stats!D2:D11)</f>
        <v>0.48471999999999998</v>
      </c>
      <c r="E8" s="11">
        <f>AVERAGE(yin_stats!E2:E11)</f>
        <v>0.58333000000000002</v>
      </c>
      <c r="F8" s="11">
        <f>AVERAGE(yin_stats!F2:F11)</f>
        <v>0.46536</v>
      </c>
    </row>
    <row r="9" spans="1:6" x14ac:dyDescent="0.2">
      <c r="A9" s="2" t="s">
        <v>40</v>
      </c>
      <c r="B9" s="12">
        <f>STDEV(yin_stats!B2:B11)</f>
        <v>0</v>
      </c>
      <c r="C9" s="12">
        <f>STDEV(yin_stats!C2:C11)</f>
        <v>1.9950817304338959E-2</v>
      </c>
      <c r="D9" s="12">
        <f>STDEV(yin_stats!D2:D11)</f>
        <v>0.10056275873525176</v>
      </c>
      <c r="E9" s="12">
        <f>STDEV(yin_stats!E2:E11)</f>
        <v>0.1107254567738503</v>
      </c>
      <c r="F9" s="12">
        <f>STDEV(yin_stats!F2:F11)</f>
        <v>9.9827809529988071E-2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AVERAGE(melodia_stats!B2:B11)</f>
        <v>0.82440000000000002</v>
      </c>
      <c r="C13" s="11">
        <f>AVERAGE(melodia_stats!C2:C11)</f>
        <v>0.31501000000000001</v>
      </c>
      <c r="D13" s="11">
        <f>AVERAGE(melodia_stats!D2:D11)</f>
        <v>0.62322</v>
      </c>
      <c r="E13" s="11">
        <f>AVERAGE(melodia_stats!E2:E11)</f>
        <v>0.63931999999999989</v>
      </c>
      <c r="F13" s="11">
        <f>AVERAGE(melodia_stats!F2:F11)</f>
        <v>0.62193000000000009</v>
      </c>
    </row>
    <row r="14" spans="1:6" x14ac:dyDescent="0.2">
      <c r="A14" s="2" t="s">
        <v>40</v>
      </c>
      <c r="B14" s="12">
        <f>STDEV(melodia_stats!B2:B11)</f>
        <v>3.3576579138838242E-2</v>
      </c>
      <c r="C14" s="12">
        <f>STDEV(melodia_stats!C2:C11)</f>
        <v>0.35364246052883536</v>
      </c>
      <c r="D14" s="12">
        <f>STDEV(melodia_stats!D2:D11)</f>
        <v>0.1592684233194599</v>
      </c>
      <c r="E14" s="12">
        <f>STDEV(melodia_stats!E2:E11)</f>
        <v>0.14660408361752214</v>
      </c>
      <c r="F14" s="12">
        <f>STDEV(melodia_stats!F2:F11)</f>
        <v>0.16346831191396075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AVERAGE(hps_stats!B2:B11)</f>
        <v>1</v>
      </c>
      <c r="C18" s="11">
        <f>AVERAGE(hps_stats!C2:C11)</f>
        <v>0.98992000000000002</v>
      </c>
      <c r="D18" s="11">
        <f>AVERAGE(hps_stats!D2:D11)</f>
        <v>0.51071</v>
      </c>
      <c r="E18" s="11">
        <f>AVERAGE(hps_stats!E2:E11)</f>
        <v>0.60848999999999998</v>
      </c>
      <c r="F18" s="11">
        <f>AVERAGE(hps_stats!F2:F11)</f>
        <v>0.49112999999999996</v>
      </c>
    </row>
    <row r="19" spans="1:6" x14ac:dyDescent="0.2">
      <c r="A19" s="5" t="s">
        <v>40</v>
      </c>
      <c r="B19" s="13">
        <f>STDEV(hps_stats!B2:B11)</f>
        <v>0</v>
      </c>
      <c r="C19" s="13">
        <f>STDEV(hps_stats!C2:C11)</f>
        <v>1.9950817304338959E-2</v>
      </c>
      <c r="D19" s="13">
        <f>STDEV(hps_stats!D2:D11)</f>
        <v>0.14741966136019849</v>
      </c>
      <c r="E19" s="13">
        <f>STDEV(hps_stats!E2:E11)</f>
        <v>0.14283897266191403</v>
      </c>
      <c r="F19" s="13">
        <f>STDEV(hps_stats!F2:F11)</f>
        <v>0.14647687758368794</v>
      </c>
    </row>
  </sheetData>
  <mergeCells count="4">
    <mergeCell ref="B1:F1"/>
    <mergeCell ref="B6:F6"/>
    <mergeCell ref="B11:F11"/>
    <mergeCell ref="B16:F16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721D-1C82-E749-9C1E-86FB7E8F296D}">
  <dimension ref="A1:F19"/>
  <sheetViews>
    <sheetView showGridLines="0" zoomScale="150" zoomScaleNormal="191" workbookViewId="0">
      <selection activeCell="H2" sqref="H2:M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AVERAGE(yinfft_stats!B12:B21)</f>
        <v>1</v>
      </c>
      <c r="C3" s="11">
        <f>AVERAGE(yinfft_stats!C12:C21)</f>
        <v>0.98965000000000014</v>
      </c>
      <c r="D3" s="11">
        <f>AVERAGE(yinfft_stats!D12:D21)</f>
        <v>0.73670999999999998</v>
      </c>
      <c r="E3" s="11">
        <f>AVERAGE(yinfft_stats!E12:E21)</f>
        <v>0.75710999999999995</v>
      </c>
      <c r="F3" s="11">
        <f>AVERAGE(yinfft_stats!F12:F21)</f>
        <v>0.6496099999999998</v>
      </c>
    </row>
    <row r="4" spans="1:6" x14ac:dyDescent="0.2">
      <c r="A4" s="2" t="s">
        <v>40</v>
      </c>
      <c r="B4" s="12">
        <f>STDEV(yinfft_stats!B12:B21)</f>
        <v>0</v>
      </c>
      <c r="C4" s="12">
        <f>STDEV(yinfft_stats!C12:C21)</f>
        <v>2.9573909297066419E-2</v>
      </c>
      <c r="D4" s="12">
        <f>STDEV(yinfft_stats!D12:D21)</f>
        <v>0.23124071368741858</v>
      </c>
      <c r="E4" s="12">
        <f>STDEV(yinfft_stats!E12:E21)</f>
        <v>0.24029056693003073</v>
      </c>
      <c r="F4" s="12">
        <f>STDEV(yinfft_stats!F12:F21)</f>
        <v>0.2088150774143375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AVERAGE(yin_stats!B12:B21)</f>
        <v>1</v>
      </c>
      <c r="C8" s="11">
        <f>AVERAGE(yin_stats!C12:C21)</f>
        <v>0.98965000000000014</v>
      </c>
      <c r="D8" s="11">
        <f>AVERAGE(yin_stats!D12:D21)</f>
        <v>0.71376000000000006</v>
      </c>
      <c r="E8" s="11">
        <f>AVERAGE(yin_stats!E12:E21)</f>
        <v>0.73784000000000005</v>
      </c>
      <c r="F8" s="11">
        <f>AVERAGE(yin_stats!F12:F21)</f>
        <v>0.62907000000000002</v>
      </c>
    </row>
    <row r="9" spans="1:6" x14ac:dyDescent="0.2">
      <c r="A9" s="2" t="s">
        <v>40</v>
      </c>
      <c r="B9" s="12">
        <f>STDEV(yin_stats!B12:B21)</f>
        <v>0</v>
      </c>
      <c r="C9" s="12">
        <f>STDEV(yin_stats!C12:C21)</f>
        <v>2.9573909297066419E-2</v>
      </c>
      <c r="D9" s="12">
        <f>STDEV(yin_stats!D12:D21)</f>
        <v>0.22909728258730797</v>
      </c>
      <c r="E9" s="12">
        <f>STDEV(yin_stats!E12:E21)</f>
        <v>0.23622455982955382</v>
      </c>
      <c r="F9" s="12">
        <f>STDEV(yin_stats!F12:F21)</f>
        <v>0.20496243043272297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AVERAGE(melodia_stats!B12:B21)</f>
        <v>0.88456000000000012</v>
      </c>
      <c r="C13" s="11">
        <f>AVERAGE(melodia_stats!C12:C21)</f>
        <v>0.23557</v>
      </c>
      <c r="D13" s="11">
        <f>AVERAGE(melodia_stats!D12:D21)</f>
        <v>0.66320999999999986</v>
      </c>
      <c r="E13" s="11">
        <f>AVERAGE(melodia_stats!E12:E21)</f>
        <v>0.67520999999999998</v>
      </c>
      <c r="F13" s="11">
        <f>AVERAGE(melodia_stats!F12:F21)</f>
        <v>0.67288000000000003</v>
      </c>
    </row>
    <row r="14" spans="1:6" x14ac:dyDescent="0.2">
      <c r="A14" s="2" t="s">
        <v>40</v>
      </c>
      <c r="B14" s="12">
        <f>STDEV(melodia_stats!B12:B21)</f>
        <v>8.5939671346306118E-2</v>
      </c>
      <c r="C14" s="12">
        <f>STDEV(melodia_stats!C12:C21)</f>
        <v>0.26159969864916377</v>
      </c>
      <c r="D14" s="12">
        <f>STDEV(melodia_stats!D12:D21)</f>
        <v>0.27567699073775154</v>
      </c>
      <c r="E14" s="12">
        <f>STDEV(melodia_stats!E12:E21)</f>
        <v>0.27421545644904044</v>
      </c>
      <c r="F14" s="12">
        <f>STDEV(melodia_stats!F12:F21)</f>
        <v>0.26662099525564548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AVERAGE(hps_stats!B12:B21)</f>
        <v>1</v>
      </c>
      <c r="C18" s="11">
        <f>AVERAGE(hps_stats!C12:C21)</f>
        <v>0.98965000000000014</v>
      </c>
      <c r="D18" s="11">
        <f>AVERAGE(hps_stats!D12:D21)</f>
        <v>0.70392999999999994</v>
      </c>
      <c r="E18" s="11">
        <f>AVERAGE(hps_stats!E12:E21)</f>
        <v>0.74191000000000007</v>
      </c>
      <c r="F18" s="11">
        <f>AVERAGE(hps_stats!F12:F21)</f>
        <v>0.61973999999999996</v>
      </c>
    </row>
    <row r="19" spans="1:6" x14ac:dyDescent="0.2">
      <c r="A19" s="5" t="s">
        <v>40</v>
      </c>
      <c r="B19" s="13">
        <f>STDEV(hps_stats!B12:B21)</f>
        <v>0</v>
      </c>
      <c r="C19" s="13">
        <f>STDEV(hps_stats!C12:C21)</f>
        <v>2.9573909297066419E-2</v>
      </c>
      <c r="D19" s="13">
        <f>STDEV(hps_stats!D12:D21)</f>
        <v>0.20669344477053739</v>
      </c>
      <c r="E19" s="13">
        <f>STDEV(hps_stats!E12:E21)</f>
        <v>0.20872249226611267</v>
      </c>
      <c r="F19" s="13">
        <f>STDEV(hps_stats!F12:F21)</f>
        <v>0.18640926419515158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BF5D-F7E6-874D-A701-0615731C356F}">
  <dimension ref="A1:F19"/>
  <sheetViews>
    <sheetView showGridLines="0" zoomScale="150" zoomScaleNormal="191" workbookViewId="0">
      <selection activeCell="H13" sqref="H13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AVERAGE(yinfft_stats!B22:B27)</f>
        <v>1</v>
      </c>
      <c r="C3" s="11">
        <f>AVERAGE(yinfft_stats!C22:C27)</f>
        <v>0.99953333333333338</v>
      </c>
      <c r="D3" s="11">
        <f>AVERAGE(yinfft_stats!D22:D27)</f>
        <v>0.84114999999999995</v>
      </c>
      <c r="E3" s="11">
        <f>AVERAGE(yinfft_stats!E22:E27)</f>
        <v>0.87753333333333339</v>
      </c>
      <c r="F3" s="11">
        <f>AVERAGE(yinfft_stats!F22:F27)</f>
        <v>0.69090000000000007</v>
      </c>
    </row>
    <row r="4" spans="1:6" x14ac:dyDescent="0.2">
      <c r="A4" s="2" t="s">
        <v>40</v>
      </c>
      <c r="B4" s="12">
        <f>STDEV(yinfft_stats!B22:B27)</f>
        <v>0</v>
      </c>
      <c r="C4" s="12">
        <f>STDEV(yinfft_stats!C22:C27)</f>
        <v>1.3662601021280127E-4</v>
      </c>
      <c r="D4" s="12">
        <f>STDEV(yinfft_stats!D22:D27)</f>
        <v>9.7172892310562212E-2</v>
      </c>
      <c r="E4" s="12">
        <f>STDEV(yinfft_stats!E22:E27)</f>
        <v>8.6321044170391423E-2</v>
      </c>
      <c r="F4" s="12">
        <f>STDEV(yinfft_stats!F22:F27)</f>
        <v>0.11942202476930254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AVERAGE(yin_stats!B22:B27)</f>
        <v>1</v>
      </c>
      <c r="C8" s="11">
        <f>AVERAGE(yin_stats!C22:C27)</f>
        <v>0.99953333333333338</v>
      </c>
      <c r="D8" s="11">
        <f>AVERAGE(yin_stats!D22:D27)</f>
        <v>0.8602833333333334</v>
      </c>
      <c r="E8" s="11">
        <f>AVERAGE(yin_stats!E22:E27)</f>
        <v>0.87851666666666661</v>
      </c>
      <c r="F8" s="11">
        <f>AVERAGE(yin_stats!F22:F27)</f>
        <v>0.70620000000000005</v>
      </c>
    </row>
    <row r="9" spans="1:6" x14ac:dyDescent="0.2">
      <c r="A9" s="2" t="s">
        <v>40</v>
      </c>
      <c r="B9" s="12">
        <f>STDEV(yin_stats!B22:B27)</f>
        <v>0</v>
      </c>
      <c r="C9" s="12">
        <f>STDEV(yin_stats!C22:C27)</f>
        <v>1.3662601021280127E-4</v>
      </c>
      <c r="D9" s="12">
        <f>STDEV(yin_stats!D22:D27)</f>
        <v>8.9793082510105815E-2</v>
      </c>
      <c r="E9" s="12">
        <f>STDEV(yin_stats!E22:E27)</f>
        <v>8.2341518486524573E-2</v>
      </c>
      <c r="F9" s="12">
        <f>STDEV(yin_stats!F22:F27)</f>
        <v>0.11294382674586466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AVERAGE(melodia_stats!B22:B27)</f>
        <v>0.85214999999999996</v>
      </c>
      <c r="C13" s="11">
        <f>AVERAGE(melodia_stats!C22:C27)</f>
        <v>0.48173333333333335</v>
      </c>
      <c r="D13" s="11">
        <f>AVERAGE(melodia_stats!D22:D27)</f>
        <v>0.67008333333333336</v>
      </c>
      <c r="E13" s="11">
        <f>AVERAGE(melodia_stats!E22:E27)</f>
        <v>0.76006666666666678</v>
      </c>
      <c r="F13" s="11">
        <f>AVERAGE(melodia_stats!F22:F27)</f>
        <v>0.62886666666666657</v>
      </c>
    </row>
    <row r="14" spans="1:6" x14ac:dyDescent="0.2">
      <c r="A14" s="2" t="s">
        <v>40</v>
      </c>
      <c r="B14" s="12">
        <f>STDEV(melodia_stats!B22:B27)</f>
        <v>9.9994454846257463E-2</v>
      </c>
      <c r="C14" s="12">
        <f>STDEV(melodia_stats!C22:C27)</f>
        <v>0.35911929865528897</v>
      </c>
      <c r="D14" s="12">
        <f>STDEV(melodia_stats!D22:D27)</f>
        <v>0.13296093285874108</v>
      </c>
      <c r="E14" s="12">
        <f>STDEV(melodia_stats!E22:E27)</f>
        <v>0.11703598876698798</v>
      </c>
      <c r="F14" s="12">
        <f>STDEV(melodia_stats!F22:F27)</f>
        <v>0.14252143230639661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AVERAGE(hps_stats!B22:B27)</f>
        <v>1</v>
      </c>
      <c r="C18" s="11">
        <f>AVERAGE(hps_stats!C22:C27)</f>
        <v>0.99953333333333338</v>
      </c>
      <c r="D18" s="11">
        <f>AVERAGE(hps_stats!D22:D27)</f>
        <v>0.78371666666666673</v>
      </c>
      <c r="E18" s="11">
        <f>AVERAGE(hps_stats!E22:E27)</f>
        <v>0.82425000000000004</v>
      </c>
      <c r="F18" s="11">
        <f>AVERAGE(hps_stats!F22:F27)</f>
        <v>0.64193333333333336</v>
      </c>
    </row>
    <row r="19" spans="1:6" x14ac:dyDescent="0.2">
      <c r="A19" s="5" t="s">
        <v>40</v>
      </c>
      <c r="B19" s="13">
        <f>STDEV(hps_stats!B22:B27)</f>
        <v>0</v>
      </c>
      <c r="C19" s="13">
        <f>STDEV(hps_stats!C22:C27)</f>
        <v>1.3662601021280127E-4</v>
      </c>
      <c r="D19" s="13">
        <f>STDEV(hps_stats!D22:D27)</f>
        <v>0.1130641307695176</v>
      </c>
      <c r="E19" s="13">
        <f>STDEV(hps_stats!E22:E27)</f>
        <v>0.11627207317322565</v>
      </c>
      <c r="F19" s="13">
        <f>STDEV(hps_stats!F22:F27)</f>
        <v>0.11458543828369594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A674-8632-1C4B-A8C1-41A1C2BE0505}">
  <dimension ref="A1:F19"/>
  <sheetViews>
    <sheetView showGridLines="0" zoomScale="150" zoomScaleNormal="191" workbookViewId="0">
      <selection activeCell="D21" sqref="D21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AVERAGE(yinfft_stats!B28:B31)</f>
        <v>1</v>
      </c>
      <c r="C3" s="11">
        <f>AVERAGE(yinfft_stats!C28:C31)</f>
        <v>0.99919999999999998</v>
      </c>
      <c r="D3" s="11">
        <f>AVERAGE(yinfft_stats!D28:D31)</f>
        <v>0.54389999999999994</v>
      </c>
      <c r="E3" s="11">
        <f>AVERAGE(yinfft_stats!E28:E31)</f>
        <v>0.64255000000000007</v>
      </c>
      <c r="F3" s="11">
        <f>AVERAGE(yinfft_stats!F28:F31)</f>
        <v>0.46424999999999994</v>
      </c>
    </row>
    <row r="4" spans="1:6" x14ac:dyDescent="0.2">
      <c r="A4" s="2" t="s">
        <v>40</v>
      </c>
      <c r="B4" s="12">
        <f>STDEV(yinfft_stats!B28:B31)</f>
        <v>0</v>
      </c>
      <c r="C4" s="12">
        <f>STDEV(yinfft_stats!C28:C31)</f>
        <v>3.3665016461207616E-4</v>
      </c>
      <c r="D4" s="12">
        <f>STDEV(yinfft_stats!D28:D31)</f>
        <v>0.22124322965159113</v>
      </c>
      <c r="E4" s="12">
        <f>STDEV(yinfft_stats!E28:E31)</f>
        <v>0.17272912319582936</v>
      </c>
      <c r="F4" s="12">
        <f>STDEV(yinfft_stats!F28:F31)</f>
        <v>0.19327042367280792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AVERAGE(yin_stats!B28:B31)</f>
        <v>1</v>
      </c>
      <c r="C8" s="11">
        <f>AVERAGE(yin_stats!C28:C31)</f>
        <v>0.99919999999999998</v>
      </c>
      <c r="D8" s="11">
        <f>AVERAGE(yin_stats!D28:D31)</f>
        <v>0.53620000000000001</v>
      </c>
      <c r="E8" s="11">
        <f>AVERAGE(yin_stats!E28:E31)</f>
        <v>0.60422500000000001</v>
      </c>
      <c r="F8" s="11">
        <f>AVERAGE(yin_stats!F28:F31)</f>
        <v>0.457675</v>
      </c>
    </row>
    <row r="9" spans="1:6" x14ac:dyDescent="0.2">
      <c r="A9" s="2" t="s">
        <v>40</v>
      </c>
      <c r="B9" s="12">
        <f>STDEV(yin_stats!B28:B31)</f>
        <v>0</v>
      </c>
      <c r="C9" s="12">
        <f>STDEV(yin_stats!C28:C31)</f>
        <v>3.3665016461207616E-4</v>
      </c>
      <c r="D9" s="12">
        <f>STDEV(yin_stats!D28:D31)</f>
        <v>0.19827585161419251</v>
      </c>
      <c r="E9" s="12">
        <f>STDEV(yin_stats!E28:E31)</f>
        <v>0.17453518031235601</v>
      </c>
      <c r="F9" s="12">
        <f>STDEV(yin_stats!F28:F31)</f>
        <v>0.17523305196223685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AVERAGE(melodia_stats!B28:B31)</f>
        <v>0.75222499999999992</v>
      </c>
      <c r="C13" s="11">
        <f>AVERAGE(melodia_stats!C28:C31)</f>
        <v>0.5232</v>
      </c>
      <c r="D13" s="11">
        <f>AVERAGE(melodia_stats!D28:D31)</f>
        <v>0.47752499999999998</v>
      </c>
      <c r="E13" s="11">
        <f>AVERAGE(melodia_stats!E28:E31)</f>
        <v>0.51719999999999999</v>
      </c>
      <c r="F13" s="11">
        <f>AVERAGE(melodia_stats!F28:F31)</f>
        <v>0.48352499999999998</v>
      </c>
    </row>
    <row r="14" spans="1:6" x14ac:dyDescent="0.2">
      <c r="A14" s="2" t="s">
        <v>40</v>
      </c>
      <c r="B14" s="12">
        <f>STDEV(melodia_stats!B28:B31)</f>
        <v>7.3344273805117224E-2</v>
      </c>
      <c r="C14" s="12">
        <f>STDEV(melodia_stats!C28:C31)</f>
        <v>0.26906263211378861</v>
      </c>
      <c r="D14" s="12">
        <f>STDEV(melodia_stats!D28:D31)</f>
        <v>0.2157550520845341</v>
      </c>
      <c r="E14" s="12">
        <f>STDEV(melodia_stats!E28:E31)</f>
        <v>0.17621299611549646</v>
      </c>
      <c r="F14" s="12">
        <f>STDEV(melodia_stats!F28:F31)</f>
        <v>0.1553977986759574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AVERAGE(hps_stats!B28:B31)</f>
        <v>1</v>
      </c>
      <c r="C18" s="11">
        <f>AVERAGE(hps_stats!C28:C31)</f>
        <v>0.99919999999999998</v>
      </c>
      <c r="D18" s="11">
        <f>AVERAGE(hps_stats!D28:D31)</f>
        <v>0.49137500000000001</v>
      </c>
      <c r="E18" s="11">
        <f>AVERAGE(hps_stats!E28:E31)</f>
        <v>0.62477499999999997</v>
      </c>
      <c r="F18" s="11">
        <f>AVERAGE(hps_stats!F28:F31)</f>
        <v>0.41920000000000002</v>
      </c>
    </row>
    <row r="19" spans="1:6" x14ac:dyDescent="0.2">
      <c r="A19" s="5" t="s">
        <v>40</v>
      </c>
      <c r="B19" s="13">
        <f>STDEV(hps_stats!B28:B31)</f>
        <v>0</v>
      </c>
      <c r="C19" s="13">
        <f>STDEV(hps_stats!C28:C31)</f>
        <v>3.3665016461207616E-4</v>
      </c>
      <c r="D19" s="13">
        <f>STDEV(hps_stats!D28:D31)</f>
        <v>0.1769808534842115</v>
      </c>
      <c r="E19" s="13">
        <f>STDEV(hps_stats!E28:E31)</f>
        <v>0.1385743452687643</v>
      </c>
      <c r="F19" s="13">
        <f>STDEV(hps_stats!F28:F31)</f>
        <v>0.15566667380442514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yinfft_stats</vt:lpstr>
      <vt:lpstr>yin_stats</vt:lpstr>
      <vt:lpstr>melodia_stats</vt:lpstr>
      <vt:lpstr>hps_stats</vt:lpstr>
      <vt:lpstr>Summary</vt:lpstr>
      <vt:lpstr>General stats</vt:lpstr>
      <vt:lpstr>Stats Allemande</vt:lpstr>
      <vt:lpstr>Stats Syrinx</vt:lpstr>
      <vt:lpstr>Stats Density</vt:lpstr>
      <vt:lpstr>Stats Sequenza</vt:lpstr>
      <vt:lpstr>'General stats'!Print_Area</vt:lpstr>
      <vt:lpstr>'Stats Allemande'!Print_Area</vt:lpstr>
      <vt:lpstr>'Stats Density'!Print_Area</vt:lpstr>
      <vt:lpstr>'Stats Sequenza'!Print_Area</vt:lpstr>
      <vt:lpstr>'Stats Syrinx'!Print_Area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cp:lastPrinted>2024-06-14T06:51:06Z</cp:lastPrinted>
  <dcterms:created xsi:type="dcterms:W3CDTF">2024-06-13T20:38:01Z</dcterms:created>
  <dcterms:modified xsi:type="dcterms:W3CDTF">2024-06-17T14:20:35Z</dcterms:modified>
</cp:coreProperties>
</file>