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wilson/Desktop/UCSB Classes/Spring 21/204/HW3/ESM204_HW3/"/>
    </mc:Choice>
  </mc:AlternateContent>
  <xr:revisionPtr revIDLastSave="0" documentId="8_{7FB44404-E1DF-EA4F-9D18-2D1DD8483037}" xr6:coauthVersionLast="47" xr6:coauthVersionMax="47" xr10:uidLastSave="{00000000-0000-0000-0000-000000000000}"/>
  <bookViews>
    <workbookView xWindow="6580" yWindow="1940" windowWidth="28040" windowHeight="15940" xr2:uid="{15780159-F6FD-214E-927F-B0389B4FD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5" i="1" l="1"/>
  <c r="A34" i="1"/>
  <c r="A33" i="1"/>
  <c r="A32" i="1"/>
  <c r="A31" i="1"/>
  <c r="A30" i="1"/>
  <c r="A29" i="1"/>
  <c r="A28" i="1"/>
  <c r="A27" i="1"/>
  <c r="A26" i="1"/>
  <c r="A25" i="1"/>
  <c r="A24" i="1"/>
  <c r="B11" i="1"/>
  <c r="B10" i="1"/>
  <c r="A18" i="1"/>
  <c r="A19" i="1"/>
  <c r="A20" i="1"/>
  <c r="A21" i="1"/>
  <c r="A14" i="1"/>
  <c r="A16" i="1"/>
  <c r="A15" i="1"/>
  <c r="A12" i="1"/>
  <c r="A11" i="1"/>
  <c r="A10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1783-FCF8-4348-B9AE-90BEE2986EB2}">
  <dimension ref="A1:B35"/>
  <sheetViews>
    <sheetView tabSelected="1" topLeftCell="A2" workbookViewId="0">
      <selection activeCell="A36" sqref="A36"/>
    </sheetView>
  </sheetViews>
  <sheetFormatPr baseColWidth="10" defaultRowHeight="16" x14ac:dyDescent="0.2"/>
  <sheetData>
    <row r="1" spans="1:2" x14ac:dyDescent="0.2">
      <c r="A1">
        <f>30.5/0.000039</f>
        <v>782051.28205128212</v>
      </c>
    </row>
    <row r="2" spans="1:2" x14ac:dyDescent="0.2">
      <c r="A2">
        <f>0.00005202+0.0001102</f>
        <v>1.6222E-4</v>
      </c>
    </row>
    <row r="3" spans="1:2" x14ac:dyDescent="0.2">
      <c r="A3">
        <f>31.61/0.000052</f>
        <v>607884.61538461538</v>
      </c>
    </row>
    <row r="4" spans="1:2" x14ac:dyDescent="0.2">
      <c r="A4">
        <f>1/0.000052</f>
        <v>19230.76923076923</v>
      </c>
    </row>
    <row r="5" spans="1:2" x14ac:dyDescent="0.2">
      <c r="A5">
        <f>1/0.0001102</f>
        <v>9074.4101633393839</v>
      </c>
    </row>
    <row r="6" spans="1:2" x14ac:dyDescent="0.2">
      <c r="A6">
        <f>23.37/0.0001102</f>
        <v>212068.96551724139</v>
      </c>
    </row>
    <row r="7" spans="1:2" x14ac:dyDescent="0.2">
      <c r="A7">
        <f>607884+212068</f>
        <v>819952</v>
      </c>
    </row>
    <row r="10" spans="1:2" x14ac:dyDescent="0.2">
      <c r="A10">
        <f>0.5*121545*13.37</f>
        <v>812528.32499999995</v>
      </c>
      <c r="B10" s="1">
        <f>A10/A12</f>
        <v>0.15322550108345462</v>
      </c>
    </row>
    <row r="11" spans="1:2" x14ac:dyDescent="0.2">
      <c r="A11">
        <f>0.5*415576*21.61</f>
        <v>4490298.68</v>
      </c>
      <c r="B11" s="1">
        <f>A11/A12</f>
        <v>0.84677449891654533</v>
      </c>
    </row>
    <row r="12" spans="1:2" x14ac:dyDescent="0.2">
      <c r="A12">
        <f>SUM(A10:A11)</f>
        <v>5302827.0049999999</v>
      </c>
    </row>
    <row r="14" spans="1:2" x14ac:dyDescent="0.2">
      <c r="A14">
        <f>0.5*525641*20.5</f>
        <v>5387820.25</v>
      </c>
    </row>
    <row r="15" spans="1:2" x14ac:dyDescent="0.2">
      <c r="A15">
        <f>10-30.5</f>
        <v>-20.5</v>
      </c>
    </row>
    <row r="16" spans="1:2" x14ac:dyDescent="0.2">
      <c r="A16">
        <f>A15/0.000039</f>
        <v>-525641.02564102563</v>
      </c>
    </row>
    <row r="18" spans="1:1" x14ac:dyDescent="0.2">
      <c r="A18">
        <f>158641.5*13.37</f>
        <v>2121036.855</v>
      </c>
    </row>
    <row r="19" spans="1:1" x14ac:dyDescent="0.2">
      <c r="A19">
        <f>0.5*(31.61-23.37)*(158641.5)</f>
        <v>653602.97999999986</v>
      </c>
    </row>
    <row r="20" spans="1:1" x14ac:dyDescent="0.2">
      <c r="A20">
        <f>0.5*(525641-158641.5)*(13.37)</f>
        <v>2453391.6574999997</v>
      </c>
    </row>
    <row r="21" spans="1:1" x14ac:dyDescent="0.2">
      <c r="A21">
        <f>SUM(A18:A20)</f>
        <v>5228031.4924999997</v>
      </c>
    </row>
    <row r="24" spans="1:1" x14ac:dyDescent="0.2">
      <c r="A24">
        <f>51*0.000425</f>
        <v>2.1675E-2</v>
      </c>
    </row>
    <row r="25" spans="1:1" x14ac:dyDescent="0.2">
      <c r="A25">
        <f>30.5-2.17</f>
        <v>28.33</v>
      </c>
    </row>
    <row r="26" spans="1:1" x14ac:dyDescent="0.2">
      <c r="A26">
        <f>0.000019+0.000039</f>
        <v>5.8E-5</v>
      </c>
    </row>
    <row r="27" spans="1:1" x14ac:dyDescent="0.2">
      <c r="A27">
        <f>28.33/0.000058</f>
        <v>488448.27586206893</v>
      </c>
    </row>
    <row r="28" spans="1:1" x14ac:dyDescent="0.2">
      <c r="A28">
        <f>28/0.000039</f>
        <v>717948.717948718</v>
      </c>
    </row>
    <row r="29" spans="1:1" x14ac:dyDescent="0.2">
      <c r="A29">
        <f>28.33-(0.000039*488448)</f>
        <v>9.2805280000000003</v>
      </c>
    </row>
    <row r="30" spans="1:1" x14ac:dyDescent="0.2">
      <c r="A30">
        <f>30.5-(0.000039*488448)</f>
        <v>11.450528000000002</v>
      </c>
    </row>
    <row r="31" spans="1:1" x14ac:dyDescent="0.2">
      <c r="A31">
        <f>A30-A29</f>
        <v>2.1700000000000017</v>
      </c>
    </row>
    <row r="32" spans="1:1" x14ac:dyDescent="0.2">
      <c r="A32">
        <f>525641*A31</f>
        <v>1140640.9700000009</v>
      </c>
    </row>
    <row r="33" spans="1:1" x14ac:dyDescent="0.2">
      <c r="A33">
        <f>488448*A31</f>
        <v>1059932.1600000008</v>
      </c>
    </row>
    <row r="34" spans="1:1" x14ac:dyDescent="0.2">
      <c r="A34">
        <f>A32-A33</f>
        <v>80708.810000000056</v>
      </c>
    </row>
    <row r="35" spans="1:1" x14ac:dyDescent="0.2">
      <c r="A35">
        <f>488448*2.17</f>
        <v>1059932.1599999999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Wilson</dc:creator>
  <cp:lastModifiedBy>Julia Wilson</cp:lastModifiedBy>
  <dcterms:created xsi:type="dcterms:W3CDTF">2022-05-09T16:10:44Z</dcterms:created>
  <dcterms:modified xsi:type="dcterms:W3CDTF">2022-05-10T02:56:53Z</dcterms:modified>
</cp:coreProperties>
</file>