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357/Dropbox/Feedbacks_human_physical_capital/Replication/togithub/quantitative/results/"/>
    </mc:Choice>
  </mc:AlternateContent>
  <xr:revisionPtr revIDLastSave="0" documentId="13_ncr:1_{EB89F381-D1C3-A447-947B-BE7596AC5A11}" xr6:coauthVersionLast="47" xr6:coauthVersionMax="47" xr10:uidLastSave="{00000000-0000-0000-0000-000000000000}"/>
  <bookViews>
    <workbookView xWindow="0" yWindow="500" windowWidth="28800" windowHeight="16080"/>
  </bookViews>
  <sheets>
    <sheet name="readme" sheetId="6" r:id="rId1"/>
    <sheet name="Tables_paper" sheetId="9" r:id="rId2"/>
    <sheet name="model_fit" sheetId="12" r:id="rId3"/>
    <sheet name="baseline" sheetId="1" r:id="rId4"/>
    <sheet name="baseline_computer" sheetId="8" r:id="rId5"/>
    <sheet name="baseline_communication" sheetId="10" r:id="rId6"/>
    <sheet name="baseline_software" sheetId="11" r:id="rId7"/>
    <sheet name="ae_elast" sheetId="2" r:id="rId8"/>
    <sheet name="ae_pk" sheetId="3" r:id="rId9"/>
    <sheet name="Tables" sheetId="7" r:id="rId10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<sst xmlns="http://schemas.openxmlformats.org/spreadsheetml/2006/main" count="957" uniqueCount="134">
  <si>
    <t>all</t>
  </si>
  <si>
    <t>Data</t>
  </si>
  <si>
    <t>pk</t>
  </si>
  <si>
    <t>occ</t>
  </si>
  <si>
    <t>g</t>
  </si>
  <si>
    <t>ca</t>
  </si>
  <si>
    <t>comp</t>
  </si>
  <si>
    <t>Managers</t>
  </si>
  <si>
    <t>Professionals</t>
  </si>
  <si>
    <t>Technicians</t>
  </si>
  <si>
    <t>Sales</t>
  </si>
  <si>
    <t>Administrative Services</t>
  </si>
  <si>
    <t>Low-Skilled Services</t>
  </si>
  <si>
    <t>Mechanics and Construction</t>
  </si>
  <si>
    <t>Precision Production occs</t>
  </si>
  <si>
    <t>Machine operators</t>
  </si>
  <si>
    <t>corr</t>
  </si>
  <si>
    <t>avg abs mov</t>
  </si>
  <si>
    <t>high</t>
  </si>
  <si>
    <t>middle</t>
  </si>
  <si>
    <t>low</t>
  </si>
  <si>
    <t>non grad</t>
  </si>
  <si>
    <t>college grad</t>
  </si>
  <si>
    <t>famels</t>
  </si>
  <si>
    <t>males</t>
  </si>
  <si>
    <t>young</t>
  </si>
  <si>
    <t>old</t>
  </si>
  <si>
    <t>Occupation</t>
  </si>
  <si>
    <t>wage gaps</t>
  </si>
  <si>
    <t>skill premium</t>
  </si>
  <si>
    <t xml:space="preserve">gender </t>
  </si>
  <si>
    <t>age</t>
  </si>
  <si>
    <t>PROBABILITIES</t>
  </si>
  <si>
    <t>WAGES</t>
  </si>
  <si>
    <t>Model</t>
  </si>
  <si>
    <t>Sheet:</t>
  </si>
  <si>
    <t>ae_elast</t>
  </si>
  <si>
    <t>ae_pk</t>
  </si>
  <si>
    <t>All</t>
  </si>
  <si>
    <t>High-wage</t>
  </si>
  <si>
    <t>Middle-wage</t>
  </si>
  <si>
    <t>Low-wage</t>
  </si>
  <si>
    <t>Non-college graduates</t>
  </si>
  <si>
    <t>College graduates</t>
  </si>
  <si>
    <t>16- to 29-year old</t>
  </si>
  <si>
    <t>30- to 49-year old</t>
  </si>
  <si>
    <t>50- to 65-year old</t>
  </si>
  <si>
    <t>Females</t>
  </si>
  <si>
    <t>Males</t>
  </si>
  <si>
    <t>CECT</t>
  </si>
  <si>
    <t>baseline</t>
  </si>
  <si>
    <t>identical sigma</t>
  </si>
  <si>
    <t>identical pk</t>
  </si>
  <si>
    <t>demand</t>
  </si>
  <si>
    <t>demographics</t>
  </si>
  <si>
    <t>CA</t>
  </si>
  <si>
    <t>composition</t>
  </si>
  <si>
    <t>Occupation premium</t>
  </si>
  <si>
    <t>College premium</t>
  </si>
  <si>
    <t>Age premium</t>
  </si>
  <si>
    <t>30- to 49-year olds</t>
  </si>
  <si>
    <t>50- to 65-year olds</t>
  </si>
  <si>
    <t>Gender wage gap</t>
  </si>
  <si>
    <t>baseline_computer</t>
  </si>
  <si>
    <t>computers only</t>
  </si>
  <si>
    <t>summary of the results</t>
  </si>
  <si>
    <t>tables in the paper</t>
  </si>
  <si>
    <t>Abs average movement</t>
  </si>
  <si>
    <t>Fraction moving into</t>
  </si>
  <si>
    <t>Table 1</t>
  </si>
  <si>
    <t>Table 2</t>
  </si>
  <si>
    <t>Table 3</t>
  </si>
  <si>
    <t>Change in:</t>
  </si>
  <si>
    <t>computers</t>
  </si>
  <si>
    <t>APPENDIX</t>
  </si>
  <si>
    <t xml:space="preserve">Change in </t>
  </si>
  <si>
    <t>Thit table is only with computers, but we can change that; als we could merge it with table 1</t>
  </si>
  <si>
    <t>baseline_communication</t>
  </si>
  <si>
    <t>baseline_software</t>
  </si>
  <si>
    <t>communication</t>
  </si>
  <si>
    <t>software</t>
  </si>
  <si>
    <t>GROUP</t>
  </si>
  <si>
    <t>ONLY PRICE CHANGE OF OCCUPATION</t>
  </si>
  <si>
    <t>BASELINE</t>
  </si>
  <si>
    <t>YF, NO EDU</t>
  </si>
  <si>
    <t>MF, NO EDU</t>
  </si>
  <si>
    <t>OF, NO EDU</t>
  </si>
  <si>
    <t>YF, EDU</t>
  </si>
  <si>
    <t>MF, EDU</t>
  </si>
  <si>
    <t>OF, EDU</t>
  </si>
  <si>
    <t>YM, NO EDU</t>
  </si>
  <si>
    <t>MM, NO EDU</t>
  </si>
  <si>
    <t>OM, NO EDU</t>
  </si>
  <si>
    <t>YM, EDU</t>
  </si>
  <si>
    <t>MM, EDU</t>
  </si>
  <si>
    <t>OM, EDU</t>
  </si>
  <si>
    <t>RELATIVE</t>
  </si>
  <si>
    <t>identical elasticity</t>
  </si>
  <si>
    <t>identical CETC</t>
  </si>
  <si>
    <t>CETC</t>
  </si>
  <si>
    <t>change in the actual premium over time</t>
  </si>
  <si>
    <t>data</t>
  </si>
  <si>
    <t>model</t>
  </si>
  <si>
    <t>Administrative services</t>
  </si>
  <si>
    <t>Precision production</t>
  </si>
  <si>
    <t>Low-skill services</t>
  </si>
  <si>
    <t>Table B.V</t>
  </si>
  <si>
    <t>Table B.IV</t>
  </si>
  <si>
    <t>1984-2015</t>
  </si>
  <si>
    <t>model fit</t>
  </si>
  <si>
    <t>fit of the model to the data</t>
  </si>
  <si>
    <t>Equipment share</t>
  </si>
  <si>
    <t>Wages</t>
  </si>
  <si>
    <t>Table B.VI</t>
  </si>
  <si>
    <t>High-skill</t>
  </si>
  <si>
    <t>Middle-skill</t>
  </si>
  <si>
    <t>Low-skill</t>
  </si>
  <si>
    <t>capital share growth</t>
  </si>
  <si>
    <t>capital share</t>
  </si>
  <si>
    <t>wage growth</t>
  </si>
  <si>
    <t>wage</t>
  </si>
  <si>
    <t>identical</t>
  </si>
  <si>
    <t>elasticity</t>
  </si>
  <si>
    <t>Mechanics and transportation</t>
  </si>
  <si>
    <t>main counterfactual, baseline model</t>
  </si>
  <si>
    <t>This file reports the model fit and the results of the main counterfactual exercises.</t>
  </si>
  <si>
    <t>model with multiple capital goods, main counterfactual for computer CETC</t>
  </si>
  <si>
    <t>model with multiple capital goods, main counterfactual for communication CETC</t>
  </si>
  <si>
    <t>model with multiple capital goods, main counterfactual for software CETC</t>
  </si>
  <si>
    <t>main counterfactual for alternative exercise with identical elasticity</t>
  </si>
  <si>
    <t>main counterfactual for alternative exercise with identical CETC</t>
  </si>
  <si>
    <t>Tables</t>
  </si>
  <si>
    <t>Tables paper</t>
  </si>
  <si>
    <t>TABLES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</si>
</sst>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4659260842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3" tint="0.59996337778863"/>
        <bgColor indexed="64"/>
      </patternFill>
    </fill>
  </fills>
  <borders count="19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/>
      <right style="thin">
        <color indexed="64"/>
      </right>
      <top/>
      <bottom style="thin">
        <color auto="true"/>
      </bottom>
      <diagonal/>
    </border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4">
    <xf numFmtId="0" fontId="0" fillId="0" borderId="0"/>
    <xf numFmtId="9" fontId="1" fillId="0" borderId="0" applyFont="false" applyFill="false" applyBorder="false" applyAlignment="false" applyProtection="false"/>
    <xf numFmtId="0" fontId="1" fillId="0" borderId="16"/>
    <xf numFmtId="0" fontId="1" fillId="0" borderId="17"/>
  </cellStyleXfs>
  <cellXfs count="249">
    <xf numFmtId="0" fontId="0" fillId="0" borderId="0" xfId="0"/>
    <xf numFmtId="0" fontId="0" fillId="0" borderId="1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4" fillId="0" borderId="1" xfId="0" applyFont="true" applyBorder="true"/>
    <xf numFmtId="0" fontId="0" fillId="0" borderId="6" xfId="0" applyBorder="true"/>
    <xf numFmtId="2" fontId="5" fillId="0" borderId="2" xfId="1" applyNumberFormat="true" applyFont="true" applyBorder="true"/>
    <xf numFmtId="2" fontId="5" fillId="0" borderId="0" xfId="1" applyNumberFormat="true" applyFont="true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2" fontId="5" fillId="0" borderId="9" xfId="1" applyNumberFormat="true" applyFont="true" applyBorder="true"/>
    <xf numFmtId="0" fontId="0" fillId="0" borderId="10" xfId="0" applyBorder="true"/>
    <xf numFmtId="2" fontId="0" fillId="0" borderId="0" xfId="0" applyNumberFormat="true"/>
    <xf numFmtId="0" fontId="0" fillId="0" borderId="11" xfId="0" applyBorder="true"/>
    <xf numFmtId="2" fontId="0" fillId="0" borderId="12" xfId="0" applyNumberFormat="true" applyBorder="true"/>
    <xf numFmtId="0" fontId="0" fillId="0" borderId="2" xfId="0" applyBorder="true"/>
    <xf numFmtId="2" fontId="5" fillId="0" borderId="1" xfId="1" applyNumberFormat="true" applyFont="true" applyBorder="true"/>
    <xf numFmtId="2" fontId="5" fillId="0" borderId="13" xfId="1" applyNumberFormat="true" applyFont="true" applyBorder="true"/>
    <xf numFmtId="2" fontId="5" fillId="0" borderId="14" xfId="1" applyNumberFormat="true" applyFont="true" applyBorder="true"/>
    <xf numFmtId="0" fontId="0" fillId="0" borderId="12" xfId="0" applyBorder="true"/>
    <xf numFmtId="2" fontId="5" fillId="0" borderId="12" xfId="1" applyNumberFormat="true" applyFont="true" applyBorder="true"/>
    <xf numFmtId="2" fontId="5" fillId="0" borderId="15" xfId="1" applyNumberFormat="true" applyFont="true" applyBorder="true"/>
    <xf numFmtId="2" fontId="0" fillId="0" borderId="15" xfId="0" applyNumberFormat="true" applyBorder="true"/>
    <xf numFmtId="0" fontId="1" fillId="0" borderId="17" xfId="3"/>
    <xf numFmtId="0" fontId="0" fillId="0" borderId="17" xfId="3" applyFont="true"/>
    <xf numFmtId="0" fontId="0" fillId="0" borderId="18" xfId="0" applyBorder="true"/>
    <xf numFmtId="0" fontId="6" fillId="0" borderId="1" xfId="0" applyFont="true" applyBorder="true"/>
    <xf numFmtId="0" fontId="0" fillId="0" borderId="9" xfId="0" applyBorder="true" applyAlignment="true">
      <alignment horizontal="center"/>
    </xf>
    <xf numFmtId="0" fontId="0" fillId="0" borderId="19" xfId="0" applyBorder="true"/>
    <xf numFmtId="0" fontId="0" fillId="0" borderId="14" xfId="0" applyBorder="true"/>
    <xf numFmtId="0" fontId="0" fillId="0" borderId="20" xfId="0" applyBorder="true"/>
    <xf numFmtId="2" fontId="0" fillId="0" borderId="18" xfId="0" applyNumberFormat="true" applyBorder="true"/>
    <xf numFmtId="0" fontId="4" fillId="0" borderId="7" xfId="0" applyFont="true" applyBorder="true"/>
    <xf numFmtId="0" fontId="0" fillId="0" borderId="21" xfId="0" applyBorder="true" applyAlignment="true">
      <alignment horizontal="center"/>
    </xf>
    <xf numFmtId="0" fontId="0" fillId="5" borderId="0" xfId="0" applyFill="true"/>
    <xf numFmtId="0" fontId="0" fillId="0" borderId="22" xfId="0" applyBorder="true" applyAlignment="true">
      <alignment horizontal="center"/>
    </xf>
    <xf numFmtId="0" fontId="4" fillId="0" borderId="21" xfId="0" applyFont="true" applyBorder="true"/>
    <xf numFmtId="2" fontId="0" fillId="0" borderId="2" xfId="0" applyNumberFormat="true" applyBorder="true"/>
    <xf numFmtId="0" fontId="0" fillId="0" borderId="21" xfId="0" applyBorder="true"/>
    <xf numFmtId="2" fontId="0" fillId="0" borderId="21" xfId="0" applyNumberFormat="true" applyBorder="true"/>
    <xf numFmtId="0" fontId="0" fillId="0" borderId="19" xfId="0" applyBorder="true" applyAlignment="true">
      <alignment horizontal="center"/>
    </xf>
    <xf numFmtId="2" fontId="0" fillId="0" borderId="23" xfId="0" applyNumberFormat="true" applyBorder="true"/>
    <xf numFmtId="2" fontId="0" fillId="0" borderId="19" xfId="0" applyNumberFormat="true" applyBorder="true"/>
    <xf numFmtId="0" fontId="0" fillId="0" borderId="24" xfId="0" applyBorder="true"/>
    <xf numFmtId="2" fontId="0" fillId="0" borderId="26" xfId="0" applyNumberFormat="true" applyBorder="true"/>
    <xf numFmtId="0" fontId="4" fillId="0" borderId="25" xfId="0" applyFont="true" applyBorder="true"/>
    <xf numFmtId="2" fontId="0" fillId="0" borderId="27" xfId="0" applyNumberFormat="true" applyBorder="true"/>
    <xf numFmtId="164" fontId="0" fillId="0" borderId="0" xfId="0" applyNumberFormat="true"/>
    <xf numFmtId="164" fontId="0" fillId="6" borderId="0" xfId="0" applyNumberFormat="true" applyFill="true"/>
    <xf numFmtId="0" fontId="0" fillId="6" borderId="0" xfId="0" applyFill="true"/>
    <xf numFmtId="164" fontId="0" fillId="7" borderId="0" xfId="0" applyNumberFormat="true" applyFill="true"/>
    <xf numFmtId="164" fontId="7" fillId="0" borderId="0" xfId="0" applyNumberFormat="true" applyFont="true"/>
    <xf numFmtId="0" fontId="0" fillId="8" borderId="0" xfId="0" applyFill="true"/>
    <xf numFmtId="164" fontId="8" fillId="0" borderId="0" xfId="0" applyNumberFormat="true" applyFont="true"/>
    <xf numFmtId="0" fontId="0" fillId="4" borderId="0" xfId="0" applyFill="true"/>
    <xf numFmtId="164" fontId="0" fillId="9" borderId="0" xfId="0" applyNumberFormat="true" applyFill="true"/>
    <xf numFmtId="164" fontId="7" fillId="9" borderId="0" xfId="0" applyNumberFormat="true" applyFont="true" applyFill="true"/>
    <xf numFmtId="0" fontId="2" fillId="0" borderId="0" xfId="0" applyFont="true"/>
    <xf numFmtId="0" fontId="9" fillId="0" borderId="28" xfId="0" applyFont="true" applyBorder="true"/>
    <xf numFmtId="164" fontId="9" fillId="0" borderId="28" xfId="0" applyNumberFormat="true" applyFont="true" applyBorder="true"/>
    <xf numFmtId="0" fontId="0" fillId="9" borderId="0" xfId="0" applyFill="true"/>
    <xf numFmtId="2" fontId="7" fillId="0" borderId="0" xfId="0" applyNumberFormat="true" applyFont="true"/>
    <xf numFmtId="0" fontId="0" fillId="0" borderId="23" xfId="0" applyBorder="true" applyAlignment="true">
      <alignment horizontal="center"/>
    </xf>
    <xf numFmtId="2" fontId="0" fillId="0" borderId="29" xfId="0" applyNumberFormat="true" applyBorder="true"/>
    <xf numFmtId="2" fontId="0" fillId="0" borderId="30" xfId="0" applyNumberFormat="true" applyBorder="true"/>
    <xf numFmtId="0" fontId="0" fillId="0" borderId="30" xfId="0" applyBorder="true"/>
    <xf numFmtId="0" fontId="0" fillId="0" borderId="30" xfId="0" applyBorder="true" applyAlignment="true">
      <alignment horizontal="center"/>
    </xf>
    <xf numFmtId="0" fontId="3" fillId="3" borderId="2" xfId="0" applyFont="true" applyFill="true" applyBorder="true" applyAlignment="true">
      <alignment horizontal="center"/>
    </xf>
    <xf numFmtId="0" fontId="3" fillId="3" borderId="0" xfId="0" applyFont="true" applyFill="true" applyAlignment="true">
      <alignment horizontal="center"/>
    </xf>
    <xf numFmtId="0" fontId="3" fillId="3" borderId="1" xfId="0" applyFont="true" applyFill="true" applyBorder="true" applyAlignment="true">
      <alignment horizontal="center"/>
    </xf>
    <xf numFmtId="0" fontId="3" fillId="2" borderId="2" xfId="0" applyFont="true" applyFill="true" applyBorder="true" applyAlignment="true">
      <alignment horizontal="center"/>
    </xf>
    <xf numFmtId="0" fontId="3" fillId="2" borderId="0" xfId="0" applyFont="true" applyFill="true" applyAlignment="true">
      <alignment horizontal="center"/>
    </xf>
    <xf numFmtId="0" fontId="3" fillId="2" borderId="1" xfId="0" applyFont="true" applyFill="true" applyBorder="true" applyAlignment="true">
      <alignment horizontal="center"/>
    </xf>
    <xf numFmtId="0" fontId="2" fillId="4" borderId="0" xfId="0" applyFont="true" applyFill="true"/>
    <xf numFmtId="0" fontId="0" fillId="0" borderId="9" xfId="0" applyBorder="true" applyAlignment="true">
      <alignment horizontal="center"/>
    </xf>
    <xf numFmtId="0" fontId="0" fillId="0" borderId="9" xfId="0" applyBorder="true"/>
    <xf numFmtId="0" fontId="0" fillId="0" borderId="13" xfId="0" applyBorder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30" xfId="0" applyBorder="true" applyAlignment="true">
      <alignment horizontal="center"/>
    </xf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  <xf numFmtId="22" fontId="0" fillId="0" borderId="128" xfId="0" applyNumberFormat="true"/>
    <xf numFmtId="22" fontId="0" fillId="0" borderId="129" xfId="0" applyNumberFormat="true"/>
    <xf numFmtId="22" fontId="0" fillId="0" borderId="130" xfId="0" applyNumberFormat="true"/>
    <xf numFmtId="22" fontId="0" fillId="0" borderId="131" xfId="0" applyNumberFormat="true"/>
    <xf numFmtId="22" fontId="0" fillId="0" borderId="132" xfId="0" applyNumberFormat="true"/>
    <xf numFmtId="22" fontId="0" fillId="0" borderId="133" xfId="0" applyNumberFormat="true"/>
    <xf numFmtId="22" fontId="0" fillId="0" borderId="134" xfId="0" applyNumberFormat="true"/>
    <xf numFmtId="22" fontId="0" fillId="0" borderId="135" xfId="0" applyNumberFormat="true"/>
    <xf numFmtId="22" fontId="0" fillId="0" borderId="136" xfId="0" applyNumberFormat="true"/>
    <xf numFmtId="22" fontId="0" fillId="0" borderId="137" xfId="0" applyNumberFormat="true"/>
    <xf numFmtId="22" fontId="0" fillId="0" borderId="138" xfId="0" applyNumberFormat="true"/>
    <xf numFmtId="22" fontId="0" fillId="0" borderId="139" xfId="0" applyNumberFormat="true"/>
    <xf numFmtId="22" fontId="0" fillId="0" borderId="140" xfId="0" applyNumberFormat="true"/>
    <xf numFmtId="22" fontId="0" fillId="0" borderId="141" xfId="0" applyNumberFormat="true"/>
    <xf numFmtId="22" fontId="0" fillId="0" borderId="142" xfId="0" applyNumberFormat="true"/>
    <xf numFmtId="22" fontId="0" fillId="0" borderId="143" xfId="0" applyNumberFormat="true"/>
    <xf numFmtId="22" fontId="0" fillId="0" borderId="144" xfId="0" applyNumberFormat="true"/>
    <xf numFmtId="22" fontId="0" fillId="0" borderId="145" xfId="0" applyNumberFormat="true"/>
    <xf numFmtId="22" fontId="0" fillId="0" borderId="146" xfId="0" applyNumberFormat="true"/>
    <xf numFmtId="22" fontId="0" fillId="0" borderId="147" xfId="0" applyNumberFormat="true"/>
    <xf numFmtId="22" fontId="0" fillId="0" borderId="148" xfId="0" applyNumberFormat="true"/>
    <xf numFmtId="22" fontId="0" fillId="0" borderId="149" xfId="0" applyNumberFormat="true"/>
    <xf numFmtId="22" fontId="0" fillId="0" borderId="150" xfId="0" applyNumberFormat="true"/>
    <xf numFmtId="22" fontId="0" fillId="0" borderId="151" xfId="0" applyNumberFormat="true"/>
    <xf numFmtId="22" fontId="0" fillId="0" borderId="152" xfId="0" applyNumberFormat="true"/>
    <xf numFmtId="22" fontId="0" fillId="0" borderId="153" xfId="0" applyNumberFormat="true"/>
    <xf numFmtId="22" fontId="0" fillId="0" borderId="154" xfId="0" applyNumberFormat="true"/>
    <xf numFmtId="22" fontId="0" fillId="0" borderId="155" xfId="0" applyNumberFormat="true"/>
    <xf numFmtId="22" fontId="0" fillId="0" borderId="156" xfId="0" applyNumberFormat="true"/>
    <xf numFmtId="22" fontId="0" fillId="0" borderId="157" xfId="0" applyNumberFormat="true"/>
    <xf numFmtId="22" fontId="0" fillId="0" borderId="158" xfId="0" applyNumberFormat="true"/>
    <xf numFmtId="22" fontId="0" fillId="0" borderId="159" xfId="0" applyNumberFormat="true"/>
    <xf numFmtId="22" fontId="0" fillId="0" borderId="160" xfId="0" applyNumberFormat="true"/>
    <xf numFmtId="22" fontId="0" fillId="0" borderId="161" xfId="0" applyNumberFormat="true"/>
    <xf numFmtId="22" fontId="0" fillId="0" borderId="162" xfId="0" applyNumberFormat="true"/>
    <xf numFmtId="22" fontId="0" fillId="0" borderId="163" xfId="0" applyNumberFormat="true"/>
    <xf numFmtId="22" fontId="0" fillId="0" borderId="164" xfId="0" applyNumberFormat="true"/>
    <xf numFmtId="22" fontId="0" fillId="0" borderId="165" xfId="0" applyNumberFormat="true"/>
    <xf numFmtId="22" fontId="0" fillId="0" borderId="166" xfId="0" applyNumberFormat="true"/>
    <xf numFmtId="22" fontId="0" fillId="0" borderId="167" xfId="0" applyNumberFormat="true"/>
    <xf numFmtId="22" fontId="0" fillId="0" borderId="168" xfId="0" applyNumberFormat="true"/>
    <xf numFmtId="22" fontId="0" fillId="0" borderId="169" xfId="0" applyNumberFormat="true"/>
    <xf numFmtId="22" fontId="0" fillId="0" borderId="170" xfId="0" applyNumberFormat="true"/>
    <xf numFmtId="22" fontId="0" fillId="0" borderId="171" xfId="0" applyNumberFormat="true"/>
    <xf numFmtId="22" fontId="0" fillId="0" borderId="172" xfId="0" applyNumberFormat="true"/>
    <xf numFmtId="22" fontId="0" fillId="0" borderId="173" xfId="0" applyNumberFormat="true"/>
    <xf numFmtId="22" fontId="0" fillId="0" borderId="174" xfId="0" applyNumberFormat="true"/>
    <xf numFmtId="22" fontId="0" fillId="0" borderId="175" xfId="0" applyNumberFormat="true"/>
    <xf numFmtId="22" fontId="0" fillId="0" borderId="176" xfId="0" applyNumberFormat="true"/>
    <xf numFmtId="22" fontId="0" fillId="0" borderId="177" xfId="0" applyNumberFormat="true"/>
    <xf numFmtId="22" fontId="0" fillId="0" borderId="178" xfId="0" applyNumberFormat="true"/>
    <xf numFmtId="22" fontId="0" fillId="0" borderId="179" xfId="0" applyNumberFormat="true"/>
    <xf numFmtId="22" fontId="0" fillId="0" borderId="180" xfId="0" applyNumberFormat="true"/>
    <xf numFmtId="22" fontId="0" fillId="0" borderId="181" xfId="0" applyNumberFormat="true"/>
    <xf numFmtId="22" fontId="0" fillId="0" borderId="182" xfId="0" applyNumberFormat="true"/>
    <xf numFmtId="22" fontId="0" fillId="0" borderId="183" xfId="0" applyNumberFormat="true"/>
    <xf numFmtId="22" fontId="0" fillId="0" borderId="184" xfId="0" applyNumberFormat="true"/>
    <xf numFmtId="22" fontId="0" fillId="0" borderId="185" xfId="0" applyNumberFormat="true"/>
    <xf numFmtId="22" fontId="0" fillId="0" borderId="186" xfId="0" applyNumberFormat="true"/>
    <xf numFmtId="22" fontId="0" fillId="0" borderId="187" xfId="0" applyNumberFormat="true"/>
    <xf numFmtId="22" fontId="0" fillId="0" borderId="188" xfId="0" applyNumberFormat="true"/>
    <xf numFmtId="22" fontId="0" fillId="0" borderId="189" xfId="0" applyNumberFormat="true"/>
    <xf numFmtId="22" fontId="0" fillId="0" borderId="190" xfId="0" applyNumberFormat="true"/>
    <xf numFmtId="22" fontId="0" fillId="0" borderId="191" xfId="0" applyNumberFormat="true"/>
    <xf numFmtId="22" fontId="0" fillId="0" borderId="192" xfId="0" applyNumberFormat="true"/>
    <xf numFmtId="22" fontId="0" fillId="0" borderId="193" xfId="0" applyNumberFormat="true"/>
    <xf numFmtId="22" fontId="0" fillId="0" borderId="194" xfId="0" applyNumberFormat="true"/>
    <xf numFmtId="22" fontId="0" fillId="0" borderId="195" xfId="0" applyNumberFormat="true"/>
    <xf numFmtId="22" fontId="0" fillId="0" borderId="196" xfId="0" applyNumberFormat="true"/>
    <xf numFmtId="22" fontId="0" fillId="0" borderId="197" xfId="0" applyNumberFormat="true"/>
    <xf numFmtId="22" fontId="0" fillId="0" borderId="198" xfId="0" applyNumberFormat="true"/>
  </cellXfs>
  <cellStyles count="4">
    <cellStyle name="Normal" xfId="0" builtinId="0"/>
    <cellStyle name="Normal 2" xfId="2" xr:uid="{1CAC25FA-EA05-0E4A-B242-53F3835826BF}"/>
    <cellStyle name="Normal 3" xfId="3" xr:uid="{6BCDFD4E-68FC-3640-AE28-49BB4B4CCECA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F0B7-EBD0-4441-98C1-CC4101BB3D5F}">
  <dimension ref="A1:C11"/>
  <sheetViews>
    <sheetView tabSelected="true" workbookViewId="0"/>
  </sheetViews>
  <sheetFormatPr baseColWidth="10" defaultRowHeight="16" x14ac:dyDescent="0.2"/>
  <cols>
    <col min="1" max="16384" width="10.83203125" style="25"/>
  </cols>
  <sheetData>
    <row r="1" x14ac:dyDescent="0.2">
      <c r="A1" s="26" t="s">
        <v>125</v>
      </c>
    </row>
    <row r="3" x14ac:dyDescent="0.2">
      <c r="A3" s="25" t="s">
        <v>35</v>
      </c>
      <c r="B3" s="26" t="s">
        <v>109</v>
      </c>
      <c r="C3" s="26" t="s">
        <v>110</v>
      </c>
    </row>
    <row r="4" x14ac:dyDescent="0.2">
      <c r="B4" s="26" t="s">
        <v>50</v>
      </c>
      <c r="C4" s="26" t="s">
        <v>124</v>
      </c>
    </row>
    <row r="5" x14ac:dyDescent="0.2">
      <c r="B5" s="26" t="s">
        <v>63</v>
      </c>
      <c r="C5" s="26" t="s">
        <v>126</v>
      </c>
    </row>
    <row r="6" x14ac:dyDescent="0.2">
      <c r="B6" s="26" t="s">
        <v>77</v>
      </c>
      <c r="C6" s="26" t="s">
        <v>127</v>
      </c>
    </row>
    <row r="7" x14ac:dyDescent="0.2">
      <c r="B7" s="26" t="s">
        <v>78</v>
      </c>
      <c r="C7" s="26" t="s">
        <v>128</v>
      </c>
    </row>
    <row r="8" x14ac:dyDescent="0.2">
      <c r="B8" s="25" t="s">
        <v>36</v>
      </c>
      <c r="C8" s="26" t="s">
        <v>129</v>
      </c>
    </row>
    <row r="9" x14ac:dyDescent="0.2">
      <c r="B9" s="26" t="s">
        <v>37</v>
      </c>
      <c r="C9" s="26" t="s">
        <v>130</v>
      </c>
    </row>
    <row r="10" x14ac:dyDescent="0.2">
      <c r="B10" s="26" t="s">
        <v>131</v>
      </c>
      <c r="C10" s="26" t="s">
        <v>65</v>
      </c>
    </row>
    <row r="11" x14ac:dyDescent="0.2">
      <c r="B11" s="26" t="s">
        <v>132</v>
      </c>
      <c r="C11" s="26" t="s">
        <v>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29B98-1181-3641-974E-6F85D0957704}">
  <dimension ref="A2:V53"/>
  <sheetViews>
    <sheetView workbookViewId="0">
      <selection activeCell="A2" sqref="A2:T2"/>
    </sheetView>
  </sheetViews>
  <sheetFormatPr baseColWidth="10" defaultRowHeight="16" x14ac:dyDescent="0.2"/>
  <cols>
    <col min="2" max="2" width="20.5" bestFit="true" customWidth="true"/>
  </cols>
  <sheetData>
    <row r="2" x14ac:dyDescent="0.2">
      <c r="A2" s="75" t="s">
        <v>32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</row>
    <row r="3" ht="17" thickBot="true" x14ac:dyDescent="0.25"/>
    <row r="4" ht="17" thickTop="true" x14ac:dyDescent="0.2">
      <c r="B4" s="31"/>
      <c r="C4" s="29" t="s">
        <v>1</v>
      </c>
      <c r="D4" s="76" t="s">
        <v>49</v>
      </c>
      <c r="E4" s="77"/>
      <c r="F4" s="77"/>
      <c r="G4" s="77"/>
      <c r="H4" s="29" t="s">
        <v>53</v>
      </c>
      <c r="I4" s="29" t="s">
        <v>54</v>
      </c>
      <c r="J4" s="29" t="s">
        <v>56</v>
      </c>
      <c r="K4" s="29" t="s">
        <v>55</v>
      </c>
      <c r="L4" s="35"/>
    </row>
    <row r="5" x14ac:dyDescent="0.2">
      <c r="B5" s="32"/>
      <c r="C5" s="30"/>
      <c r="D5" s="30" t="s">
        <v>50</v>
      </c>
      <c r="E5" s="30" t="s">
        <v>51</v>
      </c>
      <c r="F5" s="30" t="s">
        <v>52</v>
      </c>
      <c r="G5" s="30" t="s">
        <v>64</v>
      </c>
      <c r="H5" s="30"/>
      <c r="I5" s="30"/>
      <c r="J5" s="30"/>
      <c r="K5" s="30"/>
    </row>
    <row r="6" x14ac:dyDescent="0.2">
      <c r="B6" s="28" t="s">
        <v>38</v>
      </c>
    </row>
    <row r="7" x14ac:dyDescent="0.2">
      <c r="B7" s="1" t="s">
        <v>39</v>
      </c>
      <c r="C7" s="14">
        <f>baseline!B18</f>
        <v>10.055513413306677</v>
      </c>
      <c r="D7" s="14">
        <f>baseline!C18</f>
        <v>7.2278367331885658</v>
      </c>
      <c r="E7" s="14">
        <f>ae_elast!C18</f>
        <v>0.40086180811378141</v>
      </c>
      <c r="F7" s="14">
        <f>ae_pk!C18</f>
        <v>7.4178675482923619</v>
      </c>
      <c r="G7" s="14">
        <f>baseline_computer!C18</f>
        <v>0.8152565124575899</v>
      </c>
      <c r="H7" s="14">
        <f>baseline!D18</f>
        <v>0.8621223348920708</v>
      </c>
      <c r="I7" s="14">
        <f>baseline!E18</f>
        <v>-4.7270141648271806E-2</v>
      </c>
      <c r="J7" s="14">
        <f>baseline!F18</f>
        <v>3.5021808463768234</v>
      </c>
      <c r="K7" s="14">
        <f>baseline!G18</f>
        <v>-1.4893563595024952</v>
      </c>
      <c r="M7" s="52">
        <f>D7/$C7*100</f>
        <v>71.879340577715439</v>
      </c>
      <c r="N7" s="50">
        <f t="shared" ref="N7:T9" si="0">E7/$C7*100</f>
        <v>3.986487727054417</v>
      </c>
      <c r="O7" s="50">
        <f t="shared" si="0"/>
        <v>73.769157708806176</v>
      </c>
      <c r="P7" s="50">
        <f t="shared" si="0"/>
        <v>8.1075573066089639</v>
      </c>
      <c r="Q7" s="49">
        <f t="shared" si="0"/>
        <v>8.5736282122721423</v>
      </c>
      <c r="R7" s="49">
        <f t="shared" si="0"/>
        <v>-0.47009177657421458</v>
      </c>
      <c r="S7" s="52">
        <f t="shared" si="0"/>
        <v>34.828463773339628</v>
      </c>
      <c r="T7" s="49">
        <f t="shared" si="0"/>
        <v>-14.811340786752847</v>
      </c>
      <c r="U7" s="49"/>
      <c r="V7" s="49">
        <f>M7-P7</f>
        <v>63.771783271106472</v>
      </c>
    </row>
    <row r="8" x14ac:dyDescent="0.2">
      <c r="B8" s="1" t="s">
        <v>40</v>
      </c>
      <c r="C8" s="14">
        <f>baseline!B19</f>
        <v>-13.576865284606729</v>
      </c>
      <c r="D8" s="14">
        <f>baseline!C19</f>
        <v>-7.8204256505841787</v>
      </c>
      <c r="E8" s="14">
        <f>ae_elast!C19</f>
        <v>0.16775118421973845</v>
      </c>
      <c r="F8" s="14">
        <f>ae_pk!C19</f>
        <v>-7.7925565079045889</v>
      </c>
      <c r="G8" s="14">
        <f>baseline_computer!C19</f>
        <v>-0.93073493004497232</v>
      </c>
      <c r="H8" s="14">
        <f>baseline!D19</f>
        <v>-3.7823705750140788</v>
      </c>
      <c r="I8" s="14">
        <f>baseline!E19</f>
        <v>-0.10109412180395305</v>
      </c>
      <c r="J8" s="14">
        <f>baseline!F19</f>
        <v>-2.7578023604250461</v>
      </c>
      <c r="K8" s="14">
        <f>baseline!G19</f>
        <v>0.88482742322051799</v>
      </c>
      <c r="M8" s="52">
        <f t="shared" ref="M8:M9" si="1">D8/$C8*100</f>
        <v>57.601114002735777</v>
      </c>
      <c r="N8" s="50">
        <f t="shared" si="0"/>
        <v>-1.2355663896137536</v>
      </c>
      <c r="O8" s="50">
        <f t="shared" si="0"/>
        <v>57.395844655980241</v>
      </c>
      <c r="P8" s="50">
        <f t="shared" si="0"/>
        <v>6.8553006200940017</v>
      </c>
      <c r="Q8" s="52">
        <f t="shared" si="0"/>
        <v>27.858938685224199</v>
      </c>
      <c r="R8" s="49">
        <f t="shared" si="0"/>
        <v>0.74460576638830045</v>
      </c>
      <c r="S8" s="49">
        <f t="shared" si="0"/>
        <v>20.312511780991198</v>
      </c>
      <c r="T8" s="49">
        <f t="shared" si="0"/>
        <v>-6.5171702353394023</v>
      </c>
      <c r="U8" s="49"/>
      <c r="V8" s="49">
        <f t="shared" ref="V8:V9" si="2">M8-P8</f>
        <v>50.745813382641778</v>
      </c>
    </row>
    <row r="9" x14ac:dyDescent="0.2">
      <c r="B9" s="1" t="s">
        <v>41</v>
      </c>
      <c r="C9" s="14">
        <f>baseline!B20</f>
        <v>3.5213518713000269</v>
      </c>
      <c r="D9" s="14">
        <f>baseline!C20</f>
        <v>0.59258891739562225</v>
      </c>
      <c r="E9" s="14">
        <f>ae_elast!C20</f>
        <v>-0.56861299233352236</v>
      </c>
      <c r="F9" s="14">
        <f>ae_pk!C20</f>
        <v>0.37468895961223042</v>
      </c>
      <c r="G9" s="14">
        <f>baseline_computer!C20</f>
        <v>0.11547841758738631</v>
      </c>
      <c r="H9" s="14">
        <f>baseline!D20</f>
        <v>2.9202482401220236</v>
      </c>
      <c r="I9" s="14">
        <f>baseline!E20</f>
        <v>0.14836426345222672</v>
      </c>
      <c r="J9" s="14">
        <f>baseline!F20</f>
        <v>-0.74437848595179712</v>
      </c>
      <c r="K9" s="14">
        <f>baseline!G20</f>
        <v>0.60452893628195614</v>
      </c>
      <c r="M9" s="49">
        <f t="shared" si="1"/>
        <v>16.828449386878454</v>
      </c>
      <c r="N9" s="50">
        <f t="shared" si="0"/>
        <v>-16.147576644295974</v>
      </c>
      <c r="O9" s="50">
        <f t="shared" si="0"/>
        <v>10.640486191284861</v>
      </c>
      <c r="P9" s="50">
        <f t="shared" si="0"/>
        <v>3.279377404131826</v>
      </c>
      <c r="Q9" s="52">
        <f t="shared" si="0"/>
        <v>82.929748200480589</v>
      </c>
      <c r="R9" s="49">
        <f t="shared" si="0"/>
        <v>4.2132757212204694</v>
      </c>
      <c r="S9" s="49">
        <f t="shared" si="0"/>
        <v>-21.138997554282597</v>
      </c>
      <c r="T9" s="49">
        <f t="shared" si="0"/>
        <v>17.16752424570322</v>
      </c>
      <c r="U9" s="49"/>
      <c r="V9" s="49">
        <f t="shared" si="2"/>
        <v>13.549071982746629</v>
      </c>
    </row>
    <row r="10" x14ac:dyDescent="0.2">
      <c r="B10" s="28" t="s">
        <v>42</v>
      </c>
      <c r="N10" s="51"/>
      <c r="O10" s="51"/>
      <c r="P10" s="51"/>
    </row>
    <row r="11" x14ac:dyDescent="0.2">
      <c r="B11" s="1" t="s">
        <v>39</v>
      </c>
      <c r="C11" s="14">
        <f>baseline!H18</f>
        <v>3.7702800209381828</v>
      </c>
      <c r="D11" s="14">
        <f>baseline!I18</f>
        <v>6.6752164931689908</v>
      </c>
      <c r="E11" s="14">
        <f>ae_elast!I18</f>
        <v>0.44934850586445529</v>
      </c>
      <c r="F11" s="14">
        <f>ae_pk!I18</f>
        <v>6.5957789175359203</v>
      </c>
      <c r="G11" s="14">
        <f>baseline_computer!I18</f>
        <v>0.88672691320774</v>
      </c>
      <c r="H11" s="14">
        <f>baseline!J18</f>
        <v>0.3867157935177481</v>
      </c>
      <c r="I11" s="14">
        <f>baseline!K18</f>
        <v>-4.6119824339433432E-4</v>
      </c>
      <c r="J11" s="14">
        <f>baseline!L18</f>
        <v>-3.1075558870430142</v>
      </c>
      <c r="K11" s="14">
        <f>baseline!M18</f>
        <v>-0.1836351804621304</v>
      </c>
      <c r="M11" s="52">
        <f>D11/$C11*100</f>
        <v>177.04829498335124</v>
      </c>
      <c r="N11" s="50">
        <f t="shared" ref="N11:N13" si="3">E11/$C11*100</f>
        <v>11.918173275433293</v>
      </c>
      <c r="O11" s="50">
        <f t="shared" ref="O11:O13" si="4">F11/$C11*100</f>
        <v>174.94135398183636</v>
      </c>
      <c r="P11" s="50">
        <f t="shared" ref="P11:P13" si="5">G11/$C11*100</f>
        <v>23.518860887873526</v>
      </c>
      <c r="Q11" s="49">
        <f t="shared" ref="Q11:Q13" si="6">H11/$C11*100</f>
        <v>10.256951509440382</v>
      </c>
      <c r="R11" s="49">
        <f t="shared" ref="R11:R13" si="7">I11/$C11*100</f>
        <v>-1.2232466576304096E-2</v>
      </c>
      <c r="S11" s="49">
        <f t="shared" ref="S11:S13" si="8">J11/$C11*100</f>
        <v>-82.422416101330882</v>
      </c>
      <c r="T11" s="49">
        <f t="shared" ref="T11:T13" si="9">K11/$C11*100</f>
        <v>-4.8705979248839792</v>
      </c>
      <c r="V11" s="53">
        <f>M11-P11</f>
        <v>153.52943409547771</v>
      </c>
    </row>
    <row r="12" x14ac:dyDescent="0.2">
      <c r="B12" s="1" t="s">
        <v>40</v>
      </c>
      <c r="C12" s="14">
        <f>baseline!H19</f>
        <v>-10.508607558351596</v>
      </c>
      <c r="D12" s="14">
        <f>baseline!I19</f>
        <v>-7.7262972117284132</v>
      </c>
      <c r="E12" s="14">
        <f>ae_elast!I19</f>
        <v>0.32981683431246223</v>
      </c>
      <c r="F12" s="14">
        <f>ae_pk!I19</f>
        <v>-7.3897627339289418</v>
      </c>
      <c r="G12" s="14">
        <f>baseline_computer!I19</f>
        <v>-1.1275894989751376</v>
      </c>
      <c r="H12" s="14">
        <f>baseline!J19</f>
        <v>-4.3628041698501505</v>
      </c>
      <c r="I12" s="14">
        <f>baseline!K19</f>
        <v>-0.21267610669251702</v>
      </c>
      <c r="J12" s="14">
        <f>baseline!L19</f>
        <v>2.2070675419226085</v>
      </c>
      <c r="K12" s="14">
        <f>baseline!M19</f>
        <v>-0.41389761200313163</v>
      </c>
      <c r="M12" s="52">
        <f t="shared" ref="M12:M13" si="10">D12/$C12*100</f>
        <v>73.523510787002664</v>
      </c>
      <c r="N12" s="50">
        <f t="shared" si="3"/>
        <v>-3.1385398349027134</v>
      </c>
      <c r="O12" s="50">
        <f t="shared" si="4"/>
        <v>70.321045798841467</v>
      </c>
      <c r="P12" s="50">
        <f t="shared" si="5"/>
        <v>10.730151380322493</v>
      </c>
      <c r="Q12" s="52">
        <f t="shared" si="6"/>
        <v>41.516482042217497</v>
      </c>
      <c r="R12" s="49">
        <f t="shared" si="7"/>
        <v>2.0238276623385283</v>
      </c>
      <c r="S12" s="49">
        <f t="shared" si="8"/>
        <v>-21.002473730866146</v>
      </c>
      <c r="T12" s="49">
        <f t="shared" si="9"/>
        <v>3.9386532393075351</v>
      </c>
      <c r="V12" s="53">
        <f t="shared" ref="V12:V13" si="11">M12-P12</f>
        <v>62.793359406680167</v>
      </c>
    </row>
    <row r="13" x14ac:dyDescent="0.2">
      <c r="B13" s="1" t="s">
        <v>41</v>
      </c>
      <c r="C13" s="14">
        <f>baseline!H20</f>
        <v>6.7383275374133769</v>
      </c>
      <c r="D13" s="14">
        <f>baseline!I20</f>
        <v>1.0510807185594189</v>
      </c>
      <c r="E13" s="14">
        <f>ae_elast!I20</f>
        <v>-0.77916534017692285</v>
      </c>
      <c r="F13" s="14">
        <f>ae_pk!I20</f>
        <v>0.79398381639301208</v>
      </c>
      <c r="G13" s="14">
        <f>baseline_computer!I20</f>
        <v>0.24086258576739744</v>
      </c>
      <c r="H13" s="14">
        <f>baseline!J20</f>
        <v>3.9760883763324082</v>
      </c>
      <c r="I13" s="14">
        <f>baseline!K20</f>
        <v>0.21313730493591246</v>
      </c>
      <c r="J13" s="14">
        <f>baseline!L20</f>
        <v>0.90048834512037967</v>
      </c>
      <c r="K13" s="14">
        <f>baseline!M20</f>
        <v>0.59753279246526902</v>
      </c>
      <c r="M13" s="49">
        <f t="shared" si="10"/>
        <v>15.598540034206978</v>
      </c>
      <c r="N13" s="50">
        <f t="shared" si="3"/>
        <v>-11.563185907048069</v>
      </c>
      <c r="O13" s="50">
        <f t="shared" si="4"/>
        <v>11.783099173861123</v>
      </c>
      <c r="P13" s="50">
        <f t="shared" si="5"/>
        <v>3.5745158487777622</v>
      </c>
      <c r="Q13" s="52">
        <f t="shared" si="6"/>
        <v>59.007051145197053</v>
      </c>
      <c r="R13" s="49">
        <f t="shared" si="7"/>
        <v>3.1630594350379244</v>
      </c>
      <c r="S13" s="49">
        <f t="shared" si="8"/>
        <v>13.363677264433596</v>
      </c>
      <c r="T13" s="49">
        <f t="shared" si="9"/>
        <v>8.8676721211246168</v>
      </c>
      <c r="V13" s="53">
        <f t="shared" si="11"/>
        <v>12.024024185429216</v>
      </c>
    </row>
    <row r="14" x14ac:dyDescent="0.2">
      <c r="B14" s="28" t="s">
        <v>43</v>
      </c>
      <c r="N14" s="51"/>
      <c r="O14" s="51"/>
      <c r="P14" s="51"/>
    </row>
    <row r="15" x14ac:dyDescent="0.2">
      <c r="B15" s="1" t="s">
        <v>39</v>
      </c>
      <c r="C15" s="14">
        <f>baseline!N18</f>
        <v>0.58678602439701799</v>
      </c>
      <c r="D15" s="14">
        <f>baseline!O18</f>
        <v>8.195663463937521</v>
      </c>
      <c r="E15" s="14">
        <f>ae_elast!O18</f>
        <v>0.29872740971246942</v>
      </c>
      <c r="F15" s="14">
        <f>ae_pk!O18</f>
        <v>8.8076837707313427</v>
      </c>
      <c r="G15" s="14">
        <f>baseline_computer!O18</f>
        <v>0.71654974701575591</v>
      </c>
      <c r="H15" s="14">
        <f>baseline!P18</f>
        <v>1.7510718442676223</v>
      </c>
      <c r="I15" s="14">
        <f>baseline!Q18</f>
        <v>-0.10513044324203261</v>
      </c>
      <c r="J15" s="14">
        <f>baseline!R18</f>
        <v>-4.2304485671036103</v>
      </c>
      <c r="K15" s="14">
        <f>baseline!S18</f>
        <v>-5.0243702734624947</v>
      </c>
      <c r="M15" s="52">
        <f>D15/$C15*100</f>
        <v>1396.7039300841213</v>
      </c>
      <c r="N15" s="50">
        <f t="shared" ref="N15:N17" si="12">E15/$C15*100</f>
        <v>50.909087349079599</v>
      </c>
      <c r="O15" s="50">
        <f t="shared" ref="O15:O17" si="13">F15/$C15*100</f>
        <v>1501.0043532959276</v>
      </c>
      <c r="P15" s="50">
        <f t="shared" ref="P15:P17" si="14">G15/$C15*100</f>
        <v>122.11431718267033</v>
      </c>
      <c r="Q15" s="52">
        <f t="shared" ref="Q15:Q17" si="15">H15/$C15*100</f>
        <v>298.41744204235704</v>
      </c>
      <c r="R15" s="49">
        <f t="shared" ref="R15:R17" si="16">I15/$C15*100</f>
        <v>-17.916316829471999</v>
      </c>
      <c r="S15" s="49">
        <f t="shared" ref="S15:S17" si="17">J15/$C15*100</f>
        <v>-720.9525092985682</v>
      </c>
      <c r="T15" s="49">
        <f t="shared" ref="T15:T17" si="18">K15/$C15*100</f>
        <v>-856.25254599844016</v>
      </c>
      <c r="V15" s="53">
        <f>M15-P15</f>
        <v>1274.5896129014509</v>
      </c>
    </row>
    <row r="16" x14ac:dyDescent="0.2">
      <c r="B16" s="1" t="s">
        <v>40</v>
      </c>
      <c r="C16" s="14">
        <f>baseline!N19</f>
        <v>-2.4490402269202063</v>
      </c>
      <c r="D16" s="14">
        <f>baseline!O19</f>
        <v>-7.7988394627116131</v>
      </c>
      <c r="E16" s="14">
        <f>ae_elast!O19</f>
        <v>-0.14043521520750327</v>
      </c>
      <c r="F16" s="14">
        <f>ae_pk!O19</f>
        <v>-8.3826847057186686</v>
      </c>
      <c r="G16" s="14">
        <f>baseline_computer!O19</f>
        <v>-0.66463898396858856</v>
      </c>
      <c r="H16" s="14">
        <f>baseline!P19</f>
        <v>-2.3225095719223599</v>
      </c>
      <c r="I16" s="14">
        <f>baseline!Q19</f>
        <v>3.893216098640484E-2</v>
      </c>
      <c r="J16" s="14">
        <f>baseline!R19</f>
        <v>3.2324761570516829</v>
      </c>
      <c r="K16" s="14">
        <f>baseline!S19</f>
        <v>4.4009004896756672</v>
      </c>
      <c r="M16" s="52">
        <f t="shared" ref="M16:M17" si="19">D16/$C16*100</f>
        <v>318.44472691733017</v>
      </c>
      <c r="N16" s="50">
        <f t="shared" si="12"/>
        <v>5.7342959770043365</v>
      </c>
      <c r="O16" s="50">
        <f t="shared" si="13"/>
        <v>342.28448408380473</v>
      </c>
      <c r="P16" s="50">
        <f t="shared" si="14"/>
        <v>27.138753241485386</v>
      </c>
      <c r="Q16" s="52">
        <f t="shared" si="15"/>
        <v>94.833459507646992</v>
      </c>
      <c r="R16" s="49">
        <f t="shared" si="16"/>
        <v>-1.589690547278761</v>
      </c>
      <c r="S16" s="49">
        <f t="shared" si="17"/>
        <v>-131.98950844170852</v>
      </c>
      <c r="T16" s="49">
        <f t="shared" si="18"/>
        <v>-179.69898743598938</v>
      </c>
      <c r="V16" s="53">
        <f t="shared" ref="V16:V17" si="20">M16-P16</f>
        <v>291.30597367584477</v>
      </c>
    </row>
    <row r="17" x14ac:dyDescent="0.2">
      <c r="B17" s="1" t="s">
        <v>41</v>
      </c>
      <c r="C17" s="14">
        <f>baseline!N20</f>
        <v>1.8622542025231872</v>
      </c>
      <c r="D17" s="14">
        <f>baseline!O20</f>
        <v>-0.39682400122591011</v>
      </c>
      <c r="E17" s="14">
        <f>ae_elast!O20</f>
        <v>-0.15829219450498128</v>
      </c>
      <c r="F17" s="14">
        <f>ae_pk!O20</f>
        <v>-0.4249990650126787</v>
      </c>
      <c r="G17" s="14">
        <f>baseline_computer!O20</f>
        <v>-5.1910763047160247E-2</v>
      </c>
      <c r="H17" s="14">
        <f>baseline!P20</f>
        <v>0.57143772765473355</v>
      </c>
      <c r="I17" s="14">
        <f>baseline!Q20</f>
        <v>6.619828225563075E-2</v>
      </c>
      <c r="J17" s="14">
        <f>baseline!R20</f>
        <v>0.99797241005191528</v>
      </c>
      <c r="K17" s="14">
        <f>baseline!S20</f>
        <v>0.62346978378681717</v>
      </c>
      <c r="M17" s="49">
        <f t="shared" si="19"/>
        <v>-21.308798803527964</v>
      </c>
      <c r="N17" s="50">
        <f t="shared" si="12"/>
        <v>-8.5000315365383283</v>
      </c>
      <c r="O17" s="50">
        <f t="shared" si="13"/>
        <v>-22.821753573537016</v>
      </c>
      <c r="P17" s="50">
        <f t="shared" si="14"/>
        <v>-2.7875229373533337</v>
      </c>
      <c r="Q17" s="52">
        <f t="shared" si="15"/>
        <v>30.685269867050735</v>
      </c>
      <c r="R17" s="49">
        <f t="shared" si="16"/>
        <v>3.5547393135662158</v>
      </c>
      <c r="S17" s="52">
        <f t="shared" si="17"/>
        <v>53.589483578544339</v>
      </c>
      <c r="T17" s="52">
        <f t="shared" si="18"/>
        <v>33.479306044366638</v>
      </c>
      <c r="V17" s="53">
        <f t="shared" si="20"/>
        <v>-18.52127586617463</v>
      </c>
    </row>
    <row r="18" x14ac:dyDescent="0.2">
      <c r="B18" s="28" t="s">
        <v>44</v>
      </c>
      <c r="N18" s="51"/>
      <c r="O18" s="51"/>
      <c r="P18" s="51"/>
    </row>
    <row r="19" x14ac:dyDescent="0.2">
      <c r="B19" s="1" t="s">
        <v>39</v>
      </c>
      <c r="C19" s="14">
        <f>baseline!AF18</f>
        <v>9.413255142442388</v>
      </c>
      <c r="D19" s="14">
        <f>baseline!AG18</f>
        <v>6.6531576430820607</v>
      </c>
      <c r="E19" s="14">
        <f>ae_elast!AG18</f>
        <v>0.46366969606204267</v>
      </c>
      <c r="F19" s="14">
        <f>ae_pk!AG18</f>
        <v>6.8712678527582005</v>
      </c>
      <c r="G19" s="14">
        <f>baseline_computer!AG18</f>
        <v>0.72051632234784802</v>
      </c>
      <c r="H19" s="14">
        <f>baseline!AH18</f>
        <v>-0.15023636440495958</v>
      </c>
      <c r="I19" s="14">
        <f>baseline!AI18</f>
        <v>-4.5836645210685929E-2</v>
      </c>
      <c r="J19" s="14">
        <f>baseline!AJ18</f>
        <v>3.373499875517584</v>
      </c>
      <c r="K19" s="14">
        <f>baseline!AK18</f>
        <v>-0.41732936654159403</v>
      </c>
      <c r="M19" s="52">
        <f>D19/$C19*100</f>
        <v>70.678607372325146</v>
      </c>
      <c r="N19" s="50">
        <f t="shared" ref="N19:N21" si="21">E19/$C19*100</f>
        <v>4.9257104906405171</v>
      </c>
      <c r="O19" s="50">
        <f t="shared" ref="O19:O21" si="22">F19/$C19*100</f>
        <v>72.995661424039156</v>
      </c>
      <c r="P19" s="50">
        <f t="shared" ref="P19:P21" si="23">G19/$C19*100</f>
        <v>7.6542738026848065</v>
      </c>
      <c r="Q19" s="49">
        <f t="shared" ref="Q19:Q21" si="24">H19/$C19*100</f>
        <v>-1.5960086296564449</v>
      </c>
      <c r="R19" s="49">
        <f t="shared" ref="R19:R21" si="25">I19/$C19*100</f>
        <v>-0.48693724452467174</v>
      </c>
      <c r="S19" s="52">
        <f t="shared" ref="S19:S21" si="26">J19/$C19*100</f>
        <v>35.837760949527251</v>
      </c>
      <c r="T19" s="49">
        <f t="shared" ref="T19:T21" si="27">K19/$C19*100</f>
        <v>-4.4334224476710897</v>
      </c>
      <c r="V19" s="49">
        <f>M19-P19</f>
        <v>63.024333569640341</v>
      </c>
    </row>
    <row r="20" x14ac:dyDescent="0.2">
      <c r="B20" s="1" t="s">
        <v>40</v>
      </c>
      <c r="C20" s="14">
        <f>baseline!AF19</f>
        <v>-17.610762197597055</v>
      </c>
      <c r="D20" s="14">
        <f>baseline!AG19</f>
        <v>-7.6229840941619615</v>
      </c>
      <c r="E20" s="14">
        <f>ae_elast!AG19</f>
        <v>0.24615602860563718</v>
      </c>
      <c r="F20" s="14">
        <f>ae_pk!AG19</f>
        <v>-7.5704346130487288</v>
      </c>
      <c r="G20" s="14">
        <f>baseline_computer!AG19</f>
        <v>-0.93038954842979005</v>
      </c>
      <c r="H20" s="14">
        <f>baseline!AH19</f>
        <v>-3.9664781910537239</v>
      </c>
      <c r="I20" s="14">
        <f>baseline!AI19</f>
        <v>-0.16418908522464692</v>
      </c>
      <c r="J20" s="14">
        <f>baseline!AJ19</f>
        <v>-3.0164806223493823</v>
      </c>
      <c r="K20" s="14">
        <f>baseline!AK19</f>
        <v>-2.8406302048073591</v>
      </c>
      <c r="M20" s="52">
        <f t="shared" ref="M20:M21" si="28">D20/$C20*100</f>
        <v>43.285940770934374</v>
      </c>
      <c r="N20" s="50">
        <f t="shared" si="21"/>
        <v>-1.3977590852894746</v>
      </c>
      <c r="O20" s="50">
        <f t="shared" si="22"/>
        <v>42.987546638280634</v>
      </c>
      <c r="P20" s="50">
        <f t="shared" si="23"/>
        <v>5.2830737136223407</v>
      </c>
      <c r="Q20" s="52">
        <f t="shared" si="24"/>
        <v>22.523035326630779</v>
      </c>
      <c r="R20" s="49">
        <f t="shared" si="25"/>
        <v>0.93232242524432085</v>
      </c>
      <c r="S20" s="49">
        <f t="shared" si="26"/>
        <v>17.128620490718873</v>
      </c>
      <c r="T20" s="49">
        <f t="shared" si="27"/>
        <v>16.130080986471761</v>
      </c>
      <c r="V20" s="49">
        <f t="shared" ref="V20:V21" si="29">M20-P20</f>
        <v>38.002867057312031</v>
      </c>
    </row>
    <row r="21" x14ac:dyDescent="0.2">
      <c r="B21" s="1" t="s">
        <v>41</v>
      </c>
      <c r="C21" s="14">
        <f>baseline!AF20</f>
        <v>8.1975070551546647</v>
      </c>
      <c r="D21" s="14">
        <f>baseline!AG20</f>
        <v>0.96982645107990684</v>
      </c>
      <c r="E21" s="14">
        <f>ae_elast!AG20</f>
        <v>-0.70982572466768079</v>
      </c>
      <c r="F21" s="14">
        <f>ae_pk!AG20</f>
        <v>0.69916676029052738</v>
      </c>
      <c r="G21" s="14">
        <f>baseline_computer!AG20</f>
        <v>0.20987322608194969</v>
      </c>
      <c r="H21" s="14">
        <f>baseline!AH20</f>
        <v>4.1167145554586844</v>
      </c>
      <c r="I21" s="14">
        <f>baseline!AI20</f>
        <v>0.21002573043534165</v>
      </c>
      <c r="J21" s="14">
        <f>baseline!AJ20</f>
        <v>-0.35701925316820593</v>
      </c>
      <c r="K21" s="14">
        <f>baseline!AK20</f>
        <v>3.2579595713489442</v>
      </c>
      <c r="M21" s="49">
        <f t="shared" si="28"/>
        <v>11.830748598991098</v>
      </c>
      <c r="N21" s="50">
        <f t="shared" si="21"/>
        <v>-8.6590437786977699</v>
      </c>
      <c r="O21" s="50">
        <f t="shared" si="22"/>
        <v>8.529016877769994</v>
      </c>
      <c r="P21" s="50">
        <f t="shared" si="23"/>
        <v>2.5602079348010998</v>
      </c>
      <c r="Q21" s="52">
        <f t="shared" si="24"/>
        <v>50.219103536727758</v>
      </c>
      <c r="R21" s="49">
        <f t="shared" si="25"/>
        <v>2.5620683095755998</v>
      </c>
      <c r="S21" s="49">
        <f t="shared" si="26"/>
        <v>-4.3552173943383083</v>
      </c>
      <c r="T21" s="52">
        <f t="shared" si="27"/>
        <v>39.743296949043923</v>
      </c>
      <c r="V21" s="49">
        <f t="shared" si="29"/>
        <v>9.2705406641899977</v>
      </c>
    </row>
    <row r="22" x14ac:dyDescent="0.2">
      <c r="B22" s="28" t="s">
        <v>45</v>
      </c>
      <c r="N22" s="51"/>
      <c r="O22" s="51"/>
      <c r="P22" s="51"/>
    </row>
    <row r="23" x14ac:dyDescent="0.2">
      <c r="B23" s="1" t="s">
        <v>39</v>
      </c>
      <c r="C23" s="14">
        <f>baseline!AL18</f>
        <v>8.7508364984375273</v>
      </c>
      <c r="D23" s="14">
        <f>baseline!AM18</f>
        <v>7.126823395403763</v>
      </c>
      <c r="E23" s="14">
        <f>ae_elast!AM18</f>
        <v>0.36674428190273373</v>
      </c>
      <c r="F23" s="14">
        <f>ae_pk!AM18</f>
        <v>7.3363237353799029</v>
      </c>
      <c r="G23" s="14">
        <f>baseline_computer!AM18</f>
        <v>0.75228098210317318</v>
      </c>
      <c r="H23" s="14">
        <f>baseline!AN18</f>
        <v>1.276600620987679</v>
      </c>
      <c r="I23" s="14">
        <f>baseline!AO18</f>
        <v>-9.5458185739619908E-2</v>
      </c>
      <c r="J23" s="14">
        <f>baseline!AP18</f>
        <v>2.3058422559065543</v>
      </c>
      <c r="K23" s="14">
        <f>baseline!AQ18</f>
        <v>-1.8629715881208293</v>
      </c>
      <c r="M23" s="52">
        <f>D23/$C23*100</f>
        <v>81.4416244284334</v>
      </c>
      <c r="N23" s="50">
        <f t="shared" ref="N23:N25" si="30">E23/$C23*100</f>
        <v>4.1909625664725469</v>
      </c>
      <c r="O23" s="50">
        <f t="shared" ref="O23:O25" si="31">F23/$C23*100</f>
        <v>83.835685156382624</v>
      </c>
      <c r="P23" s="50">
        <f t="shared" ref="P23:P25" si="32">G23/$C23*100</f>
        <v>8.5966750977177302</v>
      </c>
      <c r="Q23" s="49">
        <f t="shared" ref="Q23:Q25" si="33">H23/$C23*100</f>
        <v>14.588326741284877</v>
      </c>
      <c r="R23" s="49">
        <f t="shared" ref="R23:R25" si="34">I23/$C23*100</f>
        <v>-1.0908464094451322</v>
      </c>
      <c r="S23" s="49">
        <f t="shared" ref="S23:S25" si="35">J23/$C23*100</f>
        <v>26.349963872805365</v>
      </c>
      <c r="T23" s="49">
        <f t="shared" ref="T23:T25" si="36">K23/$C23*100</f>
        <v>-21.28906863307828</v>
      </c>
      <c r="V23" s="49">
        <f>M23-P23</f>
        <v>72.844949330715664</v>
      </c>
    </row>
    <row r="24" x14ac:dyDescent="0.2">
      <c r="B24" s="1" t="s">
        <v>40</v>
      </c>
      <c r="C24" s="14">
        <f>baseline!AL19</f>
        <v>-12.598178294938286</v>
      </c>
      <c r="D24" s="14">
        <f>baseline!AM19</f>
        <v>-7.4914846935578421</v>
      </c>
      <c r="E24" s="14">
        <f>ae_elast!AM19</f>
        <v>0.17924493338880504</v>
      </c>
      <c r="F24" s="14">
        <f>ae_pk!AM19</f>
        <v>-7.5015200962410704</v>
      </c>
      <c r="G24" s="14">
        <f>baseline_computer!AM19</f>
        <v>-0.82686436416721709</v>
      </c>
      <c r="H24" s="14">
        <f>baseline!AN19</f>
        <v>-4.0223440773702048</v>
      </c>
      <c r="I24" s="14">
        <f>baseline!AO19</f>
        <v>-2.678443766323646E-2</v>
      </c>
      <c r="J24" s="14">
        <f>baseline!AP19</f>
        <v>-2.2906573067439702</v>
      </c>
      <c r="K24" s="14">
        <f>baseline!AQ19</f>
        <v>1.2330922203969625</v>
      </c>
      <c r="M24" s="52">
        <f t="shared" ref="M24:M25" si="37">D24/$C24*100</f>
        <v>59.46482513720084</v>
      </c>
      <c r="N24" s="50">
        <f t="shared" si="30"/>
        <v>-1.4227845422764203</v>
      </c>
      <c r="O24" s="50">
        <f t="shared" si="31"/>
        <v>59.544482707115222</v>
      </c>
      <c r="P24" s="50">
        <f t="shared" si="32"/>
        <v>6.5633645183402107</v>
      </c>
      <c r="Q24" s="52">
        <f t="shared" si="33"/>
        <v>31.927981833582304</v>
      </c>
      <c r="R24" s="49">
        <f t="shared" si="34"/>
        <v>0.21260564056311179</v>
      </c>
      <c r="S24" s="49">
        <f t="shared" si="35"/>
        <v>18.182448708987661</v>
      </c>
      <c r="T24" s="49">
        <f t="shared" si="36"/>
        <v>-9.787861320333878</v>
      </c>
      <c r="V24" s="49">
        <f t="shared" ref="V24:V25" si="38">M24-P24</f>
        <v>52.901460618860632</v>
      </c>
    </row>
    <row r="25" x14ac:dyDescent="0.2">
      <c r="B25" s="1" t="s">
        <v>41</v>
      </c>
      <c r="C25" s="14">
        <f>baseline!AL20</f>
        <v>3.8473417965007526</v>
      </c>
      <c r="D25" s="14">
        <f>baseline!AM20</f>
        <v>0.36466129815407894</v>
      </c>
      <c r="E25" s="14">
        <f>ae_elast!AM20</f>
        <v>-0.54598921529154953</v>
      </c>
      <c r="F25" s="14">
        <f>ae_pk!AM20</f>
        <v>0.16519636086116743</v>
      </c>
      <c r="G25" s="14">
        <f>baseline_computer!AM20</f>
        <v>7.45833820640458E-2</v>
      </c>
      <c r="H25" s="14">
        <f>baseline!AN20</f>
        <v>2.7457434563825229</v>
      </c>
      <c r="I25" s="14">
        <f>baseline!AO20</f>
        <v>0.12224262340285914</v>
      </c>
      <c r="J25" s="14">
        <f>baseline!AP20</f>
        <v>-1.5184949162581202E-2</v>
      </c>
      <c r="K25" s="14">
        <f>baseline!AQ20</f>
        <v>0.62987936772387898</v>
      </c>
      <c r="M25" s="49">
        <f t="shared" si="37"/>
        <v>9.478266227496265</v>
      </c>
      <c r="N25" s="50">
        <f t="shared" si="30"/>
        <v>-14.191336360812537</v>
      </c>
      <c r="O25" s="50">
        <f t="shared" si="31"/>
        <v>4.2937791753105321</v>
      </c>
      <c r="P25" s="50">
        <f t="shared" si="32"/>
        <v>1.9385691734454455</v>
      </c>
      <c r="Q25" s="52">
        <f t="shared" si="33"/>
        <v>71.367286859718064</v>
      </c>
      <c r="R25" s="49">
        <f t="shared" si="34"/>
        <v>3.1773268367796614</v>
      </c>
      <c r="S25" s="49">
        <f t="shared" si="35"/>
        <v>-0.39468677247215905</v>
      </c>
      <c r="T25" s="49">
        <f t="shared" si="36"/>
        <v>16.371806848478318</v>
      </c>
      <c r="V25" s="49">
        <f t="shared" si="38"/>
        <v>7.5396970540508192</v>
      </c>
    </row>
    <row r="26" x14ac:dyDescent="0.2">
      <c r="B26" s="28" t="s">
        <v>46</v>
      </c>
      <c r="N26" s="51"/>
      <c r="O26" s="51"/>
      <c r="P26" s="51"/>
    </row>
    <row r="27" x14ac:dyDescent="0.2">
      <c r="B27" s="1" t="s">
        <v>39</v>
      </c>
      <c r="C27" s="14">
        <f>baseline!AR18</f>
        <v>10.151919586619838</v>
      </c>
      <c r="D27" s="14">
        <f>baseline!AS18</f>
        <v>7.9579845734117143</v>
      </c>
      <c r="E27" s="14">
        <f>ae_elast!AS18</f>
        <v>0.40247749637461017</v>
      </c>
      <c r="F27" s="14">
        <f>ae_pk!AS18</f>
        <v>8.0535996505134655</v>
      </c>
      <c r="G27" s="14">
        <f>baseline_computer!AS18</f>
        <v>0.96762645448224038</v>
      </c>
      <c r="H27" s="14">
        <f>baseline!AT18</f>
        <v>1.1653235909586608</v>
      </c>
      <c r="I27" s="14">
        <f>baseline!AU18</f>
        <v>1.0156715530416308E-2</v>
      </c>
      <c r="J27" s="14">
        <f>baseline!AV18</f>
        <v>3.0114418501112192</v>
      </c>
      <c r="K27" s="14">
        <f>baseline!AW18</f>
        <v>-1.9929871433921578</v>
      </c>
      <c r="M27" s="52">
        <f>D27/$C27*100</f>
        <v>78.388963835965413</v>
      </c>
      <c r="N27" s="50">
        <f t="shared" ref="N27:N29" si="39">E27/$C27*100</f>
        <v>3.9645457486195301</v>
      </c>
      <c r="O27" s="50">
        <f t="shared" ref="O27:O29" si="40">F27/$C27*100</f>
        <v>79.330806177070741</v>
      </c>
      <c r="P27" s="50">
        <f t="shared" ref="P27:P29" si="41">G27/$C27*100</f>
        <v>9.5314629536424373</v>
      </c>
      <c r="Q27" s="49">
        <f t="shared" ref="Q27:Q29" si="42">H27/$C27*100</f>
        <v>11.478849699465208</v>
      </c>
      <c r="R27" s="49">
        <f t="shared" ref="R27:R29" si="43">I27/$C27*100</f>
        <v>0.10004724174335258</v>
      </c>
      <c r="S27" s="52">
        <f t="shared" ref="S27:S29" si="44">J27/$C27*100</f>
        <v>29.663767767430699</v>
      </c>
      <c r="T27" s="49">
        <f t="shared" ref="T27:T29" si="45">K27/$C27*100</f>
        <v>-19.631628544604524</v>
      </c>
      <c r="V27" s="49">
        <f>M27-P27</f>
        <v>68.857500882322981</v>
      </c>
    </row>
    <row r="28" x14ac:dyDescent="0.2">
      <c r="B28" s="1" t="s">
        <v>40</v>
      </c>
      <c r="C28" s="14">
        <f>baseline!AR19</f>
        <v>-10.298690137356733</v>
      </c>
      <c r="D28" s="14">
        <f>baseline!AS19</f>
        <v>-8.5891929124494926</v>
      </c>
      <c r="E28" s="14">
        <f>ae_elast!AS19</f>
        <v>8.530690850662348E-2</v>
      </c>
      <c r="F28" s="14">
        <f>ae_pk!AS19</f>
        <v>-8.5122723260620194</v>
      </c>
      <c r="G28" s="14">
        <f>baseline_computer!AS19</f>
        <v>-1.0963729965407469</v>
      </c>
      <c r="H28" s="14">
        <f>baseline!AT19</f>
        <v>-3.2962955669544334</v>
      </c>
      <c r="I28" s="14">
        <f>baseline!AU19</f>
        <v>-0.16418566884685604</v>
      </c>
      <c r="J28" s="14">
        <f>baseline!AV19</f>
        <v>-3.2785421055492407</v>
      </c>
      <c r="K28" s="14">
        <f>baseline!AW19</f>
        <v>5.0295261164432672</v>
      </c>
      <c r="M28" s="52">
        <f t="shared" ref="M28:M29" si="46">D28/$C28*100</f>
        <v>83.400828628620133</v>
      </c>
      <c r="N28" s="50">
        <f t="shared" si="39"/>
        <v>-0.82832775206224807</v>
      </c>
      <c r="O28" s="50">
        <f t="shared" si="40"/>
        <v>82.653931835323519</v>
      </c>
      <c r="P28" s="50">
        <f t="shared" si="41"/>
        <v>10.645751856965207</v>
      </c>
      <c r="Q28" s="52">
        <f t="shared" si="42"/>
        <v>32.006939940815258</v>
      </c>
      <c r="R28" s="49">
        <f t="shared" si="43"/>
        <v>1.5942383609669029</v>
      </c>
      <c r="S28" s="49">
        <f t="shared" si="44"/>
        <v>31.83455431537736</v>
      </c>
      <c r="T28" s="49">
        <f t="shared" si="45"/>
        <v>-48.836561245779436</v>
      </c>
      <c r="V28" s="49">
        <f t="shared" ref="V28:V29" si="47">M28-P28</f>
        <v>72.755076771654927</v>
      </c>
    </row>
    <row r="29" x14ac:dyDescent="0.2">
      <c r="B29" s="1" t="s">
        <v>41</v>
      </c>
      <c r="C29" s="14">
        <f>baseline!AR20</f>
        <v>0.14677055073688688</v>
      </c>
      <c r="D29" s="14">
        <f>baseline!AS20</f>
        <v>0.63120833903776685</v>
      </c>
      <c r="E29" s="14">
        <f>ae_elast!AS20</f>
        <v>-0.48778440488123631</v>
      </c>
      <c r="F29" s="14">
        <f>ae_pk!AS20</f>
        <v>0.45867267554854757</v>
      </c>
      <c r="G29" s="14">
        <f>baseline_computer!AS20</f>
        <v>0.12874654205850736</v>
      </c>
      <c r="H29" s="14">
        <f>baseline!AT20</f>
        <v>2.1309719759957737</v>
      </c>
      <c r="I29" s="14">
        <f>baseline!AU20</f>
        <v>0.15402895331642988</v>
      </c>
      <c r="J29" s="14">
        <f>baseline!AV20</f>
        <v>0.26710025543803101</v>
      </c>
      <c r="K29" s="14">
        <f>baseline!AW20</f>
        <v>-3.0365389730511101</v>
      </c>
      <c r="M29" s="52">
        <f t="shared" si="46"/>
        <v>430.06470703330911</v>
      </c>
      <c r="N29" s="50">
        <f t="shared" si="39"/>
        <v>-332.34487602058482</v>
      </c>
      <c r="O29" s="50">
        <f t="shared" si="40"/>
        <v>312.51001869632717</v>
      </c>
      <c r="P29" s="50">
        <f t="shared" si="41"/>
        <v>87.719601386049945</v>
      </c>
      <c r="Q29" s="52">
        <f t="shared" si="42"/>
        <v>1451.9070517190685</v>
      </c>
      <c r="R29" s="49">
        <f t="shared" si="43"/>
        <v>104.94540801482377</v>
      </c>
      <c r="S29" s="52">
        <f t="shared" si="44"/>
        <v>181.98491052667453</v>
      </c>
      <c r="T29" s="49">
        <f t="shared" si="45"/>
        <v>-2068.9020772938725</v>
      </c>
      <c r="V29" s="49">
        <f t="shared" si="47"/>
        <v>342.34510564725917</v>
      </c>
    </row>
    <row r="30" x14ac:dyDescent="0.2">
      <c r="B30" s="28" t="s">
        <v>47</v>
      </c>
      <c r="C30" s="27"/>
      <c r="N30" s="51"/>
      <c r="O30" s="51"/>
      <c r="P30" s="51"/>
    </row>
    <row r="31" x14ac:dyDescent="0.2">
      <c r="B31" s="1" t="s">
        <v>39</v>
      </c>
      <c r="C31" s="33">
        <f>baseline!T18</f>
        <v>15.818827865237429</v>
      </c>
      <c r="D31" s="33">
        <f>baseline!U18</f>
        <v>11.87966176885816</v>
      </c>
      <c r="E31" s="14">
        <f>ae_elast!U18</f>
        <v>0.54602359221756047</v>
      </c>
      <c r="F31" s="14">
        <f>ae_pk!U18</f>
        <v>12.413993862991447</v>
      </c>
      <c r="G31" s="14">
        <f>baseline_computer!U18</f>
        <v>1.1160400894128184</v>
      </c>
      <c r="H31" s="14">
        <f>baseline!V18</f>
        <v>-3.7219783168958829</v>
      </c>
      <c r="I31" s="14">
        <f>baseline!W18</f>
        <v>0.19743115986123588</v>
      </c>
      <c r="J31" s="14">
        <f>baseline!X18</f>
        <v>6.3687183698218686</v>
      </c>
      <c r="K31" s="14">
        <f>baseline!Y18</f>
        <v>1.0949948835920438</v>
      </c>
      <c r="M31" s="52">
        <f>D31/$C31*100</f>
        <v>75.098242866427796</v>
      </c>
      <c r="N31" s="50">
        <f t="shared" ref="N31:N33" si="48">E31/$C31*100</f>
        <v>3.451732308292395</v>
      </c>
      <c r="O31" s="50">
        <f t="shared" ref="O31:O33" si="49">F31/$C31*100</f>
        <v>78.476066423807197</v>
      </c>
      <c r="P31" s="50">
        <f t="shared" ref="P31:P33" si="50">G31/$C31*100</f>
        <v>7.0551377062858469</v>
      </c>
      <c r="Q31" s="49">
        <f t="shared" ref="Q31:Q33" si="51">H31/$C31*100</f>
        <v>-23.528787016357224</v>
      </c>
      <c r="R31" s="49">
        <f t="shared" ref="R31:R33" si="52">I31/$C31*100</f>
        <v>1.2480770480795202</v>
      </c>
      <c r="S31" s="52">
        <f t="shared" ref="S31:S33" si="53">J31/$C31*100</f>
        <v>40.260368366593127</v>
      </c>
      <c r="T31" s="49">
        <f t="shared" ref="T31:T33" si="54">K31/$C31*100</f>
        <v>6.9220987352567587</v>
      </c>
      <c r="V31" s="49">
        <f>M31-P31</f>
        <v>68.043105160141948</v>
      </c>
    </row>
    <row r="32" x14ac:dyDescent="0.2">
      <c r="B32" s="1" t="s">
        <v>40</v>
      </c>
      <c r="C32" s="33">
        <f>baseline!T19</f>
        <v>-19.481547810185472</v>
      </c>
      <c r="D32" s="33">
        <f>baseline!U19</f>
        <v>-14.412202017979665</v>
      </c>
      <c r="E32" s="14">
        <f>ae_elast!U19</f>
        <v>3.7797368675072163E-2</v>
      </c>
      <c r="F32" s="14">
        <f>ae_pk!U19</f>
        <v>-14.896753460774946</v>
      </c>
      <c r="G32" s="14">
        <f>baseline_computer!U19</f>
        <v>-1.3465942697230706</v>
      </c>
      <c r="H32" s="14">
        <f>baseline!V19</f>
        <v>2.5829610032305554</v>
      </c>
      <c r="I32" s="14">
        <f>baseline!W19</f>
        <v>-0.53705563065028306</v>
      </c>
      <c r="J32" s="14">
        <f>baseline!X19</f>
        <v>-4.3023744213434201</v>
      </c>
      <c r="K32" s="14">
        <f>baseline!Y19</f>
        <v>-2.8128767434426605</v>
      </c>
      <c r="M32" s="52">
        <f t="shared" ref="M32:M33" si="55">D32/$C32*100</f>
        <v>73.978731866697885</v>
      </c>
      <c r="N32" s="50">
        <f t="shared" si="48"/>
        <v>-0.19401625088182517</v>
      </c>
      <c r="O32" s="50">
        <f t="shared" si="49"/>
        <v>76.465964644690743</v>
      </c>
      <c r="P32" s="50">
        <f t="shared" si="50"/>
        <v>6.9121523753827994</v>
      </c>
      <c r="Q32" s="49">
        <f t="shared" si="51"/>
        <v>-13.258499932331427</v>
      </c>
      <c r="R32" s="49">
        <f t="shared" si="52"/>
        <v>2.7567400490093301</v>
      </c>
      <c r="S32" s="52">
        <f t="shared" si="53"/>
        <v>22.084356249630353</v>
      </c>
      <c r="T32" s="49">
        <f t="shared" si="54"/>
        <v>14.43867176699386</v>
      </c>
      <c r="V32" s="49">
        <f t="shared" ref="V32:V33" si="56">M32-P32</f>
        <v>67.066579491315082</v>
      </c>
    </row>
    <row r="33" x14ac:dyDescent="0.2">
      <c r="B33" s="1" t="s">
        <v>41</v>
      </c>
      <c r="C33" s="33">
        <f>baseline!T20</f>
        <v>3.6627199449480328</v>
      </c>
      <c r="D33" s="33">
        <f>baseline!U20</f>
        <v>2.5325402491214972</v>
      </c>
      <c r="E33" s="14">
        <f>ae_elast!U20</f>
        <v>-0.58382096089263624</v>
      </c>
      <c r="F33" s="14">
        <f>ae_pk!U20</f>
        <v>2.4827595977835011</v>
      </c>
      <c r="G33" s="14">
        <f>baseline_computer!U20</f>
        <v>0.2305541803102506</v>
      </c>
      <c r="H33" s="14">
        <f>baseline!V20</f>
        <v>1.1390173136653283</v>
      </c>
      <c r="I33" s="14">
        <f>baseline!W20</f>
        <v>0.33962447078905805</v>
      </c>
      <c r="J33" s="14">
        <f>baseline!X20</f>
        <v>-2.0663439484784494</v>
      </c>
      <c r="K33" s="14">
        <f>baseline!Y20</f>
        <v>1.7178818598505956</v>
      </c>
      <c r="M33" s="52">
        <f t="shared" si="55"/>
        <v>69.143704328653754</v>
      </c>
      <c r="N33" s="50">
        <f t="shared" si="48"/>
        <v>-15.939546830433947</v>
      </c>
      <c r="O33" s="50">
        <f t="shared" si="49"/>
        <v>67.784587276675524</v>
      </c>
      <c r="P33" s="50">
        <f t="shared" si="50"/>
        <v>6.2946166721879067</v>
      </c>
      <c r="Q33" s="52">
        <f t="shared" si="51"/>
        <v>31.097581327132801</v>
      </c>
      <c r="R33" s="49">
        <f t="shared" si="52"/>
        <v>9.2724662516854455</v>
      </c>
      <c r="S33" s="49">
        <f t="shared" si="53"/>
        <v>-56.415559462266415</v>
      </c>
      <c r="T33" s="52">
        <f t="shared" si="54"/>
        <v>46.901807554794345</v>
      </c>
      <c r="V33" s="49">
        <f t="shared" si="56"/>
        <v>62.849087656465848</v>
      </c>
    </row>
    <row r="34" x14ac:dyDescent="0.2">
      <c r="B34" s="28" t="s">
        <v>48</v>
      </c>
      <c r="N34" s="51"/>
      <c r="O34" s="51"/>
      <c r="P34" s="51"/>
    </row>
    <row r="35" x14ac:dyDescent="0.2">
      <c r="B35" s="1" t="s">
        <v>39</v>
      </c>
      <c r="C35" s="14">
        <f>baseline!Z18</f>
        <v>5.8411832498678296</v>
      </c>
      <c r="D35" s="14">
        <f>baseline!AA18</f>
        <v>4.1937880357876756</v>
      </c>
      <c r="E35" s="14">
        <f>ae_elast!AA18</f>
        <v>0.30714115580643092</v>
      </c>
      <c r="F35" s="14">
        <f>ae_pk!AA18</f>
        <v>4.0982521977729727</v>
      </c>
      <c r="G35" s="14">
        <f>baseline_computer!AA18</f>
        <v>0.61194553927816187</v>
      </c>
      <c r="H35" s="14">
        <f>baseline!AB18</f>
        <v>3.9651836107541669</v>
      </c>
      <c r="I35" s="14">
        <f>baseline!AC18</f>
        <v>-0.21490091662150401</v>
      </c>
      <c r="J35" s="14">
        <f>baseline!AD18</f>
        <v>0.94433128503722996</v>
      </c>
      <c r="K35" s="14">
        <f>baseline!AE18</f>
        <v>-3.0472187650897147</v>
      </c>
      <c r="M35" s="52">
        <f>D35/$C35*100</f>
        <v>71.796892108847459</v>
      </c>
      <c r="N35" s="50">
        <f t="shared" ref="N35:N37" si="57">E35/$C35*100</f>
        <v>5.2582009957208706</v>
      </c>
      <c r="O35" s="50">
        <f t="shared" ref="O35:O37" si="58">F35/$C35*100</f>
        <v>70.161335853753698</v>
      </c>
      <c r="P35" s="50">
        <f t="shared" ref="P35:P37" si="59">G35/$C35*100</f>
        <v>10.476396872020898</v>
      </c>
      <c r="Q35" s="52">
        <f t="shared" ref="Q35:Q37" si="60">H35/$C35*100</f>
        <v>67.883225729031665</v>
      </c>
      <c r="R35" s="49">
        <f t="shared" ref="R35:R37" si="61">I35/$C35*100</f>
        <v>-3.6790647960987464</v>
      </c>
      <c r="S35" s="49">
        <f t="shared" ref="S35:S37" si="62">J35/$C35*100</f>
        <v>16.166780678531147</v>
      </c>
      <c r="T35" s="49">
        <f t="shared" ref="T35:T37" si="63">K35/$C35*100</f>
        <v>-52.167833720311116</v>
      </c>
      <c r="V35" s="49">
        <f>M35-P35</f>
        <v>61.320495236826559</v>
      </c>
    </row>
    <row r="36" x14ac:dyDescent="0.2">
      <c r="B36" s="1" t="s">
        <v>40</v>
      </c>
      <c r="C36" s="14">
        <f>baseline!Z19</f>
        <v>-9.0616136750014888</v>
      </c>
      <c r="D36" s="14">
        <f>baseline!AA19</f>
        <v>-3.5269645673773318</v>
      </c>
      <c r="E36" s="14">
        <f>ae_elast!AA19</f>
        <v>0.25211247151540878</v>
      </c>
      <c r="F36" s="14">
        <f>ae_pk!AA19</f>
        <v>-3.0769291549827145</v>
      </c>
      <c r="G36" s="14">
        <f>baseline_computer!AA19</f>
        <v>-0.64712226596971423</v>
      </c>
      <c r="H36" s="14">
        <f>baseline!AB19</f>
        <v>-8.1089467016463068</v>
      </c>
      <c r="I36" s="14">
        <f>baseline!AC19</f>
        <v>0.19773240839174544</v>
      </c>
      <c r="J36" s="14">
        <f>baseline!AD19</f>
        <v>-0.73726045275924734</v>
      </c>
      <c r="K36" s="14">
        <f>baseline!AE19</f>
        <v>3.1138256383896357</v>
      </c>
      <c r="M36" s="52">
        <f t="shared" ref="M36:M37" si="64">D36/$C36*100</f>
        <v>38.92203633782426</v>
      </c>
      <c r="N36" s="50">
        <f t="shared" si="57"/>
        <v>-2.7822028234432246</v>
      </c>
      <c r="O36" s="50">
        <f t="shared" si="58"/>
        <v>33.955642618832002</v>
      </c>
      <c r="P36" s="50">
        <f t="shared" si="59"/>
        <v>7.1413579212160352</v>
      </c>
      <c r="Q36" s="52">
        <f t="shared" si="60"/>
        <v>89.486784500829813</v>
      </c>
      <c r="R36" s="49">
        <f t="shared" si="61"/>
        <v>-2.1820882624607472</v>
      </c>
      <c r="S36" s="49">
        <f t="shared" si="62"/>
        <v>8.1360834747694781</v>
      </c>
      <c r="T36" s="49">
        <f t="shared" si="63"/>
        <v>-34.362816050962621</v>
      </c>
      <c r="V36" s="49">
        <f t="shared" ref="V36:V37" si="65">M36-P36</f>
        <v>31.780678416608225</v>
      </c>
    </row>
    <row r="37" ht="17" thickBot="true" x14ac:dyDescent="0.25">
      <c r="B37" s="9" t="s">
        <v>41</v>
      </c>
      <c r="C37" s="16">
        <f>baseline!Z20</f>
        <v>3.2204304251336371</v>
      </c>
      <c r="D37" s="16">
        <f>baseline!AA20</f>
        <v>-0.66682346841033746</v>
      </c>
      <c r="E37" s="16">
        <f>ae_elast!AA20</f>
        <v>-0.55925362732184469</v>
      </c>
      <c r="F37" s="16">
        <f>ae_pk!AA20</f>
        <v>-1.0213230427902649</v>
      </c>
      <c r="G37" s="16">
        <f>baseline_computer!AA20</f>
        <v>3.5176726691556713E-2</v>
      </c>
      <c r="H37" s="16">
        <f>baseline!AB20</f>
        <v>4.1437630908921355</v>
      </c>
      <c r="I37" s="16">
        <f>baseline!AC20</f>
        <v>1.71685082297552E-2</v>
      </c>
      <c r="J37" s="16">
        <f>baseline!AD20</f>
        <v>-0.2070708322779804</v>
      </c>
      <c r="K37" s="16">
        <f>baseline!AE20</f>
        <v>-6.6606873299929203E-2</v>
      </c>
      <c r="M37" s="49">
        <f t="shared" si="64"/>
        <v>-20.706035541279132</v>
      </c>
      <c r="N37" s="50">
        <f t="shared" si="57"/>
        <v>-17.365803743412268</v>
      </c>
      <c r="O37" s="50">
        <f t="shared" si="58"/>
        <v>-31.713867650094734</v>
      </c>
      <c r="P37" s="50">
        <f t="shared" si="59"/>
        <v>1.092298918089404</v>
      </c>
      <c r="Q37" s="52">
        <f t="shared" si="60"/>
        <v>128.67109497390192</v>
      </c>
      <c r="R37" s="49">
        <f t="shared" si="61"/>
        <v>0.5331122230048726</v>
      </c>
      <c r="S37" s="49">
        <f t="shared" si="62"/>
        <v>-6.4299116870189064</v>
      </c>
      <c r="T37" s="49">
        <f t="shared" si="63"/>
        <v>-2.0682599686085514</v>
      </c>
      <c r="V37" s="49">
        <f t="shared" si="65"/>
        <v>-21.798334459368537</v>
      </c>
    </row>
    <row r="38" ht="17" thickTop="true" x14ac:dyDescent="0.2"/>
    <row r="41" x14ac:dyDescent="0.2">
      <c r="A41" s="75" t="s">
        <v>33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42" ht="17" thickBot="true" x14ac:dyDescent="0.25"/>
    <row r="43" ht="17" thickTop="true" x14ac:dyDescent="0.2">
      <c r="B43" s="31"/>
      <c r="C43" s="29" t="s">
        <v>34</v>
      </c>
      <c r="D43" s="76" t="s">
        <v>49</v>
      </c>
      <c r="E43" s="77"/>
      <c r="F43" s="77"/>
      <c r="G43" s="77"/>
      <c r="H43" s="29" t="s">
        <v>53</v>
      </c>
      <c r="I43" s="29" t="s">
        <v>54</v>
      </c>
      <c r="J43" s="37" t="s">
        <v>56</v>
      </c>
      <c r="K43" s="37" t="s">
        <v>55</v>
      </c>
    </row>
    <row r="44" x14ac:dyDescent="0.2">
      <c r="B44" s="32"/>
      <c r="C44" s="30"/>
      <c r="D44" s="30" t="s">
        <v>50</v>
      </c>
      <c r="E44" s="30" t="s">
        <v>51</v>
      </c>
      <c r="F44" s="30" t="s">
        <v>52</v>
      </c>
      <c r="G44" s="30" t="s">
        <v>64</v>
      </c>
      <c r="H44" s="30"/>
      <c r="I44" s="30"/>
      <c r="J44" s="30"/>
      <c r="K44" s="30"/>
    </row>
    <row r="45" x14ac:dyDescent="0.2">
      <c r="B45" s="28" t="s">
        <v>57</v>
      </c>
    </row>
    <row r="46" x14ac:dyDescent="0.2">
      <c r="B46" s="1" t="s">
        <v>39</v>
      </c>
      <c r="C46" s="14">
        <f>baseline!B48</f>
        <v>16.25240093487934</v>
      </c>
      <c r="D46" s="14">
        <f>baseline!C48</f>
        <v>7.7980942126276949</v>
      </c>
      <c r="E46" s="14">
        <f>ae_elast!C48</f>
        <v>-0.83892430505135007</v>
      </c>
      <c r="F46" s="14">
        <f>ae_pk!C48</f>
        <v>7.3720473847382531</v>
      </c>
      <c r="G46" s="14">
        <f>baseline_computer!C48</f>
        <v>1.3456714769979228</v>
      </c>
      <c r="H46" s="14">
        <f>baseline!D48</f>
        <v>8.1420989008957978</v>
      </c>
      <c r="I46" s="14">
        <f>baseline!E48</f>
        <v>2.0819853193282927</v>
      </c>
      <c r="J46" s="14">
        <f>baseline!F48</f>
        <v>-10.199562600976005</v>
      </c>
      <c r="K46" s="14">
        <f>baseline!G48</f>
        <v>8.4297851030035389</v>
      </c>
    </row>
    <row r="47" x14ac:dyDescent="0.2">
      <c r="B47" s="1" t="s">
        <v>40</v>
      </c>
      <c r="C47" s="14">
        <f>baseline!B49</f>
        <v>4.503478457036536</v>
      </c>
      <c r="D47" s="14">
        <f>baseline!C49</f>
        <v>7.8912935075419082</v>
      </c>
      <c r="E47" s="14">
        <f>ae_elast!C49</f>
        <v>0.14827856720497357</v>
      </c>
      <c r="F47" s="14">
        <f>ae_pk!C49</f>
        <v>8.9187138958336885</v>
      </c>
      <c r="G47" s="14">
        <f>baseline_computer!C49</f>
        <v>0.57228455397208555</v>
      </c>
      <c r="H47" s="14">
        <f>baseline!D49</f>
        <v>-7.9662997020395965</v>
      </c>
      <c r="I47" s="14">
        <f>baseline!E49</f>
        <v>-0.75791217237888286</v>
      </c>
      <c r="J47" s="14">
        <f>baseline!F49</f>
        <v>0.27374746791994176</v>
      </c>
      <c r="K47" s="14">
        <f>baseline!G49</f>
        <v>5.0626493559930985</v>
      </c>
    </row>
    <row r="48" x14ac:dyDescent="0.2">
      <c r="B48" s="5" t="s">
        <v>58</v>
      </c>
      <c r="C48" s="14">
        <f>baseline!K38</f>
        <v>30.584599705530067</v>
      </c>
      <c r="D48" s="14">
        <f>baseline!L38</f>
        <v>15.547200028030804</v>
      </c>
      <c r="E48" s="14">
        <f>ae_elast!L38</f>
        <v>-1.6447125027616387</v>
      </c>
      <c r="F48" s="14">
        <f>ae_pk!L38</f>
        <v>13.222236976009549</v>
      </c>
      <c r="G48" s="14">
        <f>baseline_computer!L38</f>
        <v>3.0620111391192668</v>
      </c>
      <c r="H48" s="14">
        <f>baseline!M38</f>
        <v>24.293485349125078</v>
      </c>
      <c r="I48" s="14">
        <f>baseline!N38</f>
        <v>3.8032162520415436</v>
      </c>
      <c r="J48" s="14">
        <f>baseline!O38</f>
        <v>-29.06889775516407</v>
      </c>
      <c r="K48" s="14">
        <f>baseline!P38</f>
        <v>16.009595831496704</v>
      </c>
    </row>
    <row r="49" x14ac:dyDescent="0.2">
      <c r="B49" s="5" t="s">
        <v>59</v>
      </c>
    </row>
    <row r="50" x14ac:dyDescent="0.2">
      <c r="B50" s="1" t="s">
        <v>60</v>
      </c>
      <c r="C50" s="14">
        <f>baseline!K40</f>
        <v>7.95157703429068</v>
      </c>
      <c r="D50" s="14">
        <f>baseline!L40</f>
        <v>5.8958609667510746</v>
      </c>
      <c r="E50" s="14">
        <f>ae_elast!L40</f>
        <v>0.41829593014423017</v>
      </c>
      <c r="F50" s="14">
        <f>ae_pk!L40</f>
        <v>5.9839838858089935</v>
      </c>
      <c r="G50" s="14">
        <f>baseline_computer!L40</f>
        <v>0.92310941963504034</v>
      </c>
      <c r="H50" s="14">
        <f>baseline!M40</f>
        <v>1.0237646086002063</v>
      </c>
      <c r="I50" s="14">
        <f>baseline!N40</f>
        <v>1.9576239063121985</v>
      </c>
      <c r="J50" s="14">
        <f>baseline!O40</f>
        <v>-5.2012522137122099</v>
      </c>
      <c r="K50" s="14">
        <f>baseline!P40</f>
        <v>4.275579766339388</v>
      </c>
    </row>
    <row r="51" x14ac:dyDescent="0.2">
      <c r="B51" s="1" t="s">
        <v>61</v>
      </c>
      <c r="C51" s="14">
        <f>baseline!K41</f>
        <v>13.827706397167461</v>
      </c>
      <c r="D51" s="14">
        <f>baseline!L41</f>
        <v>3.7987578997752993</v>
      </c>
      <c r="E51" s="14">
        <f>ae_elast!L41</f>
        <v>0.54051722215742171</v>
      </c>
      <c r="F51" s="14">
        <f>ae_pk!L41</f>
        <v>3.9486768744233709</v>
      </c>
      <c r="G51" s="14">
        <f>baseline_computer!L41</f>
        <v>0.52235278824666886</v>
      </c>
      <c r="H51" s="14">
        <f>baseline!M41</f>
        <v>6.1330511369058392E-2</v>
      </c>
      <c r="I51" s="14">
        <f>baseline!N41</f>
        <v>3.5276448015336324</v>
      </c>
      <c r="J51" s="14">
        <f>baseline!O41</f>
        <v>-3.4323741973294317</v>
      </c>
      <c r="K51" s="14">
        <f>baseline!P41</f>
        <v>9.8723473818189245</v>
      </c>
    </row>
    <row r="52" ht="17" thickBot="true" x14ac:dyDescent="0.25">
      <c r="B52" s="34" t="s">
        <v>62</v>
      </c>
      <c r="C52" s="16">
        <f>baseline!K39</f>
        <v>-28.007634616996448</v>
      </c>
      <c r="D52" s="16">
        <f>baseline!L39</f>
        <v>17.480945727599625</v>
      </c>
      <c r="E52" s="16">
        <f>ae_elast!L39</f>
        <v>1.175067308490005</v>
      </c>
      <c r="F52" s="16">
        <f>ae_pk!L39</f>
        <v>21.038393191078608</v>
      </c>
      <c r="G52" s="16">
        <f>baseline_computer!L39</f>
        <v>0.1904211890956603</v>
      </c>
      <c r="H52" s="16">
        <f>baseline!M39</f>
        <v>-22.219122306209037</v>
      </c>
      <c r="I52" s="16">
        <f>baseline!N39</f>
        <v>-20.015676336787976</v>
      </c>
      <c r="J52" s="16">
        <f>baseline!O39</f>
        <v>-2.5404844711510126</v>
      </c>
      <c r="K52" s="16">
        <f>baseline!P39</f>
        <v>-0.71329723044801785</v>
      </c>
    </row>
    <row r="53" ht="17" thickTop="true" x14ac:dyDescent="0.2"/>
  </sheetData>
  <mergeCells count="4">
    <mergeCell ref="A2:T2"/>
    <mergeCell ref="A41:T41"/>
    <mergeCell ref="D4:G4"/>
    <mergeCell ref="D43:G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6A886-78C3-0D4A-99EF-AB65E6821EC9}">
  <dimension ref="A1:T112"/>
  <sheetViews>
    <sheetView zoomScale="180" zoomScaleNormal="180" workbookViewId="0">
      <selection sqref="A1:T1"/>
    </sheetView>
  </sheetViews>
  <sheetFormatPr baseColWidth="10" defaultRowHeight="16" x14ac:dyDescent="0.2"/>
  <cols>
    <col min="2" max="2" width="23.1640625" customWidth="true"/>
    <col min="8" max="10" width="11.6640625" bestFit="true" customWidth="true"/>
  </cols>
  <sheetData>
    <row r="1" x14ac:dyDescent="0.2">
      <c r="A1" s="75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</row>
    <row r="3" x14ac:dyDescent="0.2">
      <c r="A3" s="36" t="s">
        <v>69</v>
      </c>
    </row>
    <row r="4" ht="17" thickBot="true" x14ac:dyDescent="0.25"/>
    <row r="5" ht="17" thickTop="true" x14ac:dyDescent="0.2">
      <c r="B5" s="31"/>
      <c r="C5" s="29" t="s">
        <v>101</v>
      </c>
      <c r="D5" s="76" t="s">
        <v>49</v>
      </c>
      <c r="E5" s="77"/>
      <c r="F5" s="77"/>
    </row>
    <row r="6" x14ac:dyDescent="0.2">
      <c r="B6" s="32"/>
      <c r="C6" s="42"/>
      <c r="D6" s="42" t="s">
        <v>50</v>
      </c>
      <c r="E6" s="42" t="s">
        <v>97</v>
      </c>
      <c r="F6" s="42" t="s">
        <v>98</v>
      </c>
    </row>
    <row r="7" x14ac:dyDescent="0.2">
      <c r="B7" s="38" t="s">
        <v>68</v>
      </c>
      <c r="C7" s="39"/>
      <c r="D7" s="41"/>
      <c r="E7" s="41"/>
    </row>
    <row r="8" x14ac:dyDescent="0.2">
      <c r="B8" s="40" t="s">
        <v>114</v>
      </c>
      <c r="C8" s="39">
        <f>Tables!C7</f>
        <v>10.055513413306677</v>
      </c>
      <c r="D8" s="41">
        <f>Tables!D7</f>
        <v>7.2278367331885658</v>
      </c>
      <c r="E8" s="41">
        <f>Tables!E7</f>
        <v>0.40086180811378141</v>
      </c>
      <c r="F8" s="41">
        <f>Tables!F7</f>
        <v>7.4178675482923619</v>
      </c>
      <c r="H8" s="49"/>
      <c r="I8" s="49"/>
      <c r="J8" s="49"/>
    </row>
    <row r="9" x14ac:dyDescent="0.2">
      <c r="B9" s="40" t="s">
        <v>115</v>
      </c>
      <c r="C9" s="39">
        <f>Tables!C8</f>
        <v>-13.576865284606729</v>
      </c>
      <c r="D9" s="41">
        <f>Tables!D8</f>
        <v>-7.8204256505841787</v>
      </c>
      <c r="E9" s="41">
        <f>Tables!E8</f>
        <v>0.16775118421973845</v>
      </c>
      <c r="F9" s="41">
        <f>Tables!F8</f>
        <v>-7.7925565079045889</v>
      </c>
      <c r="H9" s="49"/>
      <c r="I9" s="49"/>
      <c r="J9" s="49"/>
    </row>
    <row r="10" x14ac:dyDescent="0.2">
      <c r="B10" s="30" t="s">
        <v>116</v>
      </c>
      <c r="C10" s="43">
        <f>Tables!C9</f>
        <v>3.5213518713000269</v>
      </c>
      <c r="D10" s="44">
        <f>Tables!D9</f>
        <v>0.59258891739562225</v>
      </c>
      <c r="E10" s="44">
        <f>Tables!E9</f>
        <v>-0.56861299233352236</v>
      </c>
      <c r="F10" s="44">
        <f>Tables!F9</f>
        <v>0.37468895961223042</v>
      </c>
      <c r="H10" s="49"/>
      <c r="I10" s="49"/>
      <c r="J10" s="49"/>
    </row>
    <row r="11" x14ac:dyDescent="0.2">
      <c r="B11" s="5" t="s">
        <v>67</v>
      </c>
      <c r="C11" s="39"/>
      <c r="D11" s="40"/>
      <c r="E11" s="40"/>
      <c r="F11" s="40"/>
      <c r="H11" s="49"/>
      <c r="I11" s="49"/>
      <c r="J11" s="49"/>
    </row>
    <row r="12" x14ac:dyDescent="0.2">
      <c r="B12" s="40" t="s">
        <v>38</v>
      </c>
      <c r="C12" s="39">
        <f>baseline!B17</f>
        <v>3.0412912817124647</v>
      </c>
      <c r="D12" s="41">
        <f>baseline!C17</f>
        <v>2.886939782547743</v>
      </c>
      <c r="E12" s="41">
        <f>ae_elast!C17</f>
        <v>0.50292732483614799</v>
      </c>
      <c r="F12" s="41">
        <f>ae_pk!C17</f>
        <v>2.9955571109831376</v>
      </c>
      <c r="H12" s="49"/>
      <c r="I12" s="49"/>
      <c r="J12" s="49"/>
    </row>
    <row r="13" x14ac:dyDescent="0.2">
      <c r="B13" s="40" t="s">
        <v>42</v>
      </c>
      <c r="C13" s="39">
        <f>baseline!H17</f>
        <v>2.6092863925914687</v>
      </c>
      <c r="D13" s="41">
        <f>baseline!I17</f>
        <v>3.4568825222327098</v>
      </c>
      <c r="E13" s="41">
        <f>ae_elast!I17</f>
        <v>0.53734204170704403</v>
      </c>
      <c r="F13" s="41">
        <f>ae_pk!I17</f>
        <v>3.5532135404326186</v>
      </c>
      <c r="H13" s="49"/>
      <c r="I13" s="49"/>
      <c r="J13" s="49"/>
    </row>
    <row r="14" x14ac:dyDescent="0.2">
      <c r="B14" s="40" t="s">
        <v>43</v>
      </c>
      <c r="C14" s="39">
        <f>baseline!N17</f>
        <v>1.0324023873543002</v>
      </c>
      <c r="D14" s="41">
        <f>baseline!O17</f>
        <v>1.9660800419851852</v>
      </c>
      <c r="E14" s="41">
        <f>ae_elast!O17</f>
        <v>0.43453688491498388</v>
      </c>
      <c r="F14" s="41">
        <f>ae_pk!O17</f>
        <v>2.1675200448622176</v>
      </c>
      <c r="H14" s="49"/>
      <c r="I14" s="49"/>
      <c r="J14" s="49"/>
    </row>
    <row r="15" x14ac:dyDescent="0.2">
      <c r="B15" s="40" t="s">
        <v>44</v>
      </c>
      <c r="C15" s="39">
        <f>baseline!AF17</f>
        <v>3.967168094682207</v>
      </c>
      <c r="D15" s="41">
        <f>baseline!AG17</f>
        <v>3.0376322664531994</v>
      </c>
      <c r="E15" s="41">
        <f>ae_elast!AG17</f>
        <v>0.53203334648231959</v>
      </c>
      <c r="F15" s="41">
        <f>ae_pk!AG17</f>
        <v>3.1546832588774758</v>
      </c>
      <c r="H15" s="49"/>
      <c r="I15" s="49"/>
      <c r="J15" s="49"/>
    </row>
    <row r="16" x14ac:dyDescent="0.2">
      <c r="B16" s="40" t="s">
        <v>45</v>
      </c>
      <c r="C16" s="39">
        <f>baseline!AL17</f>
        <v>2.8621899717368624</v>
      </c>
      <c r="D16" s="41">
        <f>baseline!AM17</f>
        <v>2.712778774538926</v>
      </c>
      <c r="E16" s="41">
        <f>ae_elast!AM17</f>
        <v>0.49585942695964719</v>
      </c>
      <c r="F16" s="41">
        <f>ae_pk!AM17</f>
        <v>2.8178538043886974</v>
      </c>
      <c r="H16" s="49"/>
      <c r="I16" s="49"/>
      <c r="J16" s="49"/>
    </row>
    <row r="17" x14ac:dyDescent="0.2">
      <c r="B17" s="40" t="s">
        <v>46</v>
      </c>
      <c r="C17" s="39">
        <f>baseline!AR17</f>
        <v>2.2885978083014953</v>
      </c>
      <c r="D17" s="41">
        <f>baseline!AS17</f>
        <v>3.0838652364008472</v>
      </c>
      <c r="E17" s="41">
        <f>ae_elast!AS17</f>
        <v>0.49060587447003645</v>
      </c>
      <c r="F17" s="41">
        <f>ae_pk!AS17</f>
        <v>3.2251817722670175</v>
      </c>
      <c r="H17" s="49"/>
      <c r="I17" s="49"/>
      <c r="J17" s="49"/>
    </row>
    <row r="18" x14ac:dyDescent="0.2">
      <c r="B18" s="1" t="s">
        <v>47</v>
      </c>
      <c r="C18" s="39">
        <f>baseline!T17</f>
        <v>4.3292328467078809</v>
      </c>
      <c r="D18" s="41">
        <f>baseline!U17</f>
        <v>4.0977341071350608</v>
      </c>
      <c r="E18" s="41">
        <f>ae_elast!U17</f>
        <v>0.46312743472979911</v>
      </c>
      <c r="F18" s="41">
        <f>ae_pk!U17</f>
        <v>4.399552993730409</v>
      </c>
      <c r="H18" s="49"/>
      <c r="I18" s="49"/>
      <c r="J18" s="49"/>
    </row>
    <row r="19" ht="17" thickBot="true" x14ac:dyDescent="0.25">
      <c r="B19" s="9" t="s">
        <v>48</v>
      </c>
      <c r="C19" s="24">
        <f>baseline!Z17</f>
        <v>2.1714543139763927</v>
      </c>
      <c r="D19" s="16">
        <f>baseline!AA17</f>
        <v>2.4723522939617366</v>
      </c>
      <c r="E19" s="16">
        <f>baseline!AA17</f>
        <v>2.4723522939617366</v>
      </c>
      <c r="F19" s="16">
        <f>ae_pk!AA17</f>
        <v>2.6263512021589062</v>
      </c>
      <c r="H19" s="49"/>
      <c r="I19" s="49"/>
      <c r="J19" s="49"/>
    </row>
    <row r="20" ht="17" thickTop="true" x14ac:dyDescent="0.2"/>
    <row r="24" x14ac:dyDescent="0.2">
      <c r="A24" s="36" t="s">
        <v>70</v>
      </c>
    </row>
    <row r="25" ht="17" thickBot="true" x14ac:dyDescent="0.25"/>
    <row r="26" ht="17" thickTop="true" x14ac:dyDescent="0.2">
      <c r="B26" s="31" t="s">
        <v>72</v>
      </c>
      <c r="C26" s="29" t="s">
        <v>102</v>
      </c>
      <c r="D26" s="76" t="s">
        <v>49</v>
      </c>
      <c r="E26" s="77"/>
      <c r="F26" s="77"/>
    </row>
    <row r="27" x14ac:dyDescent="0.2">
      <c r="B27" s="32"/>
      <c r="C27" s="30"/>
      <c r="D27" s="30" t="s">
        <v>50</v>
      </c>
      <c r="E27" s="30" t="s">
        <v>51</v>
      </c>
      <c r="F27" s="30" t="s">
        <v>52</v>
      </c>
    </row>
    <row r="28" x14ac:dyDescent="0.2">
      <c r="B28" s="5" t="s">
        <v>58</v>
      </c>
      <c r="C28" s="14">
        <f>Tables!C48</f>
        <v>30.584599705530067</v>
      </c>
      <c r="D28" s="14">
        <f>Tables!D48</f>
        <v>15.547200028030804</v>
      </c>
      <c r="E28" s="14">
        <f>Tables!E48</f>
        <v>-1.6447125027616387</v>
      </c>
      <c r="F28" s="14">
        <f>Tables!F48</f>
        <v>13.222236976009549</v>
      </c>
      <c r="H28" s="49"/>
      <c r="I28" s="49"/>
      <c r="J28" s="49"/>
    </row>
    <row r="29" x14ac:dyDescent="0.2">
      <c r="B29" s="5" t="s">
        <v>59</v>
      </c>
    </row>
    <row r="30" x14ac:dyDescent="0.2">
      <c r="B30" s="1" t="s">
        <v>60</v>
      </c>
      <c r="C30" s="14">
        <f>Tables!C50</f>
        <v>7.95157703429068</v>
      </c>
      <c r="D30" s="14">
        <f>Tables!D50</f>
        <v>5.8958609667510746</v>
      </c>
      <c r="E30" s="14">
        <f>Tables!E50</f>
        <v>0.41829593014423017</v>
      </c>
      <c r="F30" s="14">
        <f>Tables!F50</f>
        <v>5.9839838858089935</v>
      </c>
      <c r="H30" s="49"/>
      <c r="I30" s="49"/>
      <c r="J30" s="49"/>
    </row>
    <row r="31" x14ac:dyDescent="0.2">
      <c r="B31" s="1" t="s">
        <v>61</v>
      </c>
      <c r="C31" s="14">
        <f>Tables!C51</f>
        <v>13.827706397167461</v>
      </c>
      <c r="D31" s="14">
        <f>Tables!D51</f>
        <v>3.7987578997752993</v>
      </c>
      <c r="E31" s="14">
        <f>Tables!E51</f>
        <v>0.54051722215742171</v>
      </c>
      <c r="F31" s="14">
        <f>Tables!F51</f>
        <v>3.9486768744233709</v>
      </c>
      <c r="H31" s="49"/>
      <c r="I31" s="49"/>
      <c r="J31" s="49"/>
    </row>
    <row r="32" x14ac:dyDescent="0.2">
      <c r="B32" s="5" t="s">
        <v>62</v>
      </c>
      <c r="C32" s="39">
        <f>Tables!C52</f>
        <v>-28.007634616996448</v>
      </c>
      <c r="D32" s="66">
        <f>Tables!D52</f>
        <v>17.480945727599625</v>
      </c>
      <c r="E32" s="66">
        <f>Tables!E52</f>
        <v>1.175067308490005</v>
      </c>
      <c r="F32" s="66">
        <f>Tables!F52</f>
        <v>21.038393191078608</v>
      </c>
      <c r="H32" s="49"/>
      <c r="I32" s="49"/>
      <c r="J32" s="49"/>
    </row>
    <row r="33" x14ac:dyDescent="0.2">
      <c r="B33" s="28" t="s">
        <v>57</v>
      </c>
    </row>
    <row r="34" x14ac:dyDescent="0.2">
      <c r="B34" s="1" t="s">
        <v>114</v>
      </c>
      <c r="C34" s="14">
        <f>Tables!C46</f>
        <v>16.25240093487934</v>
      </c>
      <c r="D34" s="14">
        <f>Tables!D46</f>
        <v>7.7980942126276949</v>
      </c>
      <c r="E34" s="14">
        <f>Tables!E46</f>
        <v>-0.83892430505135007</v>
      </c>
      <c r="F34" s="14">
        <f>Tables!F46</f>
        <v>7.3720473847382531</v>
      </c>
      <c r="H34" s="49"/>
      <c r="I34" s="49"/>
      <c r="J34" s="49"/>
    </row>
    <row r="35" ht="17" thickBot="true" x14ac:dyDescent="0.25">
      <c r="B35" s="9" t="s">
        <v>115</v>
      </c>
      <c r="C35" s="16">
        <f>Tables!C47</f>
        <v>4.503478457036536</v>
      </c>
      <c r="D35" s="16">
        <f>Tables!D47</f>
        <v>7.8912935075419082</v>
      </c>
      <c r="E35" s="16">
        <f>Tables!E47</f>
        <v>0.14827856720497357</v>
      </c>
      <c r="F35" s="16">
        <f>Tables!F47</f>
        <v>8.9187138958336885</v>
      </c>
      <c r="H35" s="49"/>
      <c r="I35" s="49"/>
      <c r="J35" s="49"/>
    </row>
    <row r="36" ht="17" thickTop="true" x14ac:dyDescent="0.2"/>
    <row r="39" x14ac:dyDescent="0.2">
      <c r="A39" s="36" t="s">
        <v>71</v>
      </c>
      <c r="B39" t="s">
        <v>76</v>
      </c>
    </row>
    <row r="40" ht="17" thickBot="true" x14ac:dyDescent="0.25"/>
    <row r="41" ht="17" thickTop="true" x14ac:dyDescent="0.2">
      <c r="B41" s="31"/>
      <c r="C41" s="29" t="s">
        <v>102</v>
      </c>
      <c r="D41" s="76" t="s">
        <v>49</v>
      </c>
      <c r="E41" s="77"/>
      <c r="F41" s="77"/>
    </row>
    <row r="42" x14ac:dyDescent="0.2">
      <c r="B42" s="32"/>
      <c r="C42" s="30"/>
      <c r="D42" s="30" t="s">
        <v>73</v>
      </c>
      <c r="E42" s="30" t="s">
        <v>79</v>
      </c>
      <c r="F42" s="30" t="s">
        <v>80</v>
      </c>
    </row>
    <row r="43" x14ac:dyDescent="0.2">
      <c r="B43" s="38" t="s">
        <v>68</v>
      </c>
      <c r="C43" s="39"/>
      <c r="D43" s="41"/>
      <c r="E43" s="41"/>
    </row>
    <row r="44" x14ac:dyDescent="0.2">
      <c r="B44" s="40" t="s">
        <v>114</v>
      </c>
      <c r="C44" s="39">
        <f>C8</f>
        <v>10.055513413306677</v>
      </c>
      <c r="D44" s="41">
        <f>baseline_computer!C18</f>
        <v>0.8152565124575899</v>
      </c>
      <c r="E44" s="41">
        <f>baseline_communication!C18</f>
        <v>0.87934629345025717</v>
      </c>
      <c r="F44" s="14">
        <f>baseline_software!C18</f>
        <v>1.1517492092510593</v>
      </c>
      <c r="H44" s="49"/>
      <c r="I44" s="49"/>
      <c r="J44" s="49"/>
    </row>
    <row r="45" x14ac:dyDescent="0.2">
      <c r="B45" s="40" t="s">
        <v>115</v>
      </c>
      <c r="C45" s="39">
        <f>C9</f>
        <v>-13.576865284606729</v>
      </c>
      <c r="D45" s="41">
        <f>baseline_computer!C19</f>
        <v>-0.93073493004497232</v>
      </c>
      <c r="E45" s="41">
        <f>baseline_communication!C19</f>
        <v>-1.0057552125990938</v>
      </c>
      <c r="F45" s="14">
        <f>baseline_software!C19</f>
        <v>-1.2280637723486523</v>
      </c>
      <c r="H45" s="49"/>
      <c r="I45" s="49"/>
      <c r="J45" s="49"/>
    </row>
    <row r="46" x14ac:dyDescent="0.2">
      <c r="B46" s="30" t="s">
        <v>116</v>
      </c>
      <c r="C46" s="43">
        <f>C10</f>
        <v>3.5213518713000269</v>
      </c>
      <c r="D46" s="44">
        <f>baseline_computer!C20</f>
        <v>0.11547841758738631</v>
      </c>
      <c r="E46" s="44">
        <f>baseline_communication!C20</f>
        <v>0.12640891914883437</v>
      </c>
      <c r="F46" s="44">
        <f>baseline_software!C20</f>
        <v>7.6314563097593102E-2</v>
      </c>
      <c r="H46" s="49"/>
      <c r="I46" s="49"/>
      <c r="J46" s="49"/>
    </row>
    <row r="47" x14ac:dyDescent="0.2">
      <c r="B47" s="28" t="s">
        <v>75</v>
      </c>
      <c r="C47" s="39"/>
    </row>
    <row r="48" x14ac:dyDescent="0.2">
      <c r="B48" s="28" t="s">
        <v>57</v>
      </c>
      <c r="C48" s="39"/>
    </row>
    <row r="49" x14ac:dyDescent="0.2">
      <c r="B49" s="1" t="s">
        <v>114</v>
      </c>
      <c r="C49" s="39">
        <f>C34</f>
        <v>16.25240093487934</v>
      </c>
      <c r="D49" s="14">
        <f>baseline_computer!C48</f>
        <v>1.3456714769979228</v>
      </c>
      <c r="E49" s="14">
        <f>baseline_communication!C48</f>
        <v>1.5969626625301463</v>
      </c>
      <c r="F49" s="14">
        <f>baseline_software!C48</f>
        <v>1.8864476097543381</v>
      </c>
      <c r="H49" s="49"/>
      <c r="I49" s="49"/>
      <c r="J49" s="49"/>
      <c r="K49" s="49"/>
    </row>
    <row r="50" x14ac:dyDescent="0.2">
      <c r="B50" s="1" t="s">
        <v>115</v>
      </c>
      <c r="C50" s="39">
        <f t="shared" ref="C50" si="0">C35</f>
        <v>4.503478457036536</v>
      </c>
      <c r="D50" s="14">
        <f>baseline_computer!C49</f>
        <v>0.57228455397208555</v>
      </c>
      <c r="E50" s="14">
        <f>baseline_communication!C49</f>
        <v>0.58553583481052163</v>
      </c>
      <c r="F50" s="14">
        <f>baseline_software!C49</f>
        <v>0.46837402244186976</v>
      </c>
      <c r="H50" s="49"/>
      <c r="I50" s="49"/>
      <c r="J50" s="49"/>
    </row>
    <row r="51" x14ac:dyDescent="0.2">
      <c r="B51" s="5" t="s">
        <v>58</v>
      </c>
      <c r="C51" s="39">
        <f>C28</f>
        <v>30.584599705530067</v>
      </c>
      <c r="D51" s="14">
        <f>baseline_computer!L38</f>
        <v>3.0620111391192668</v>
      </c>
      <c r="E51" s="14">
        <f>baseline_communication!L38</f>
        <v>3.5578171715826308</v>
      </c>
      <c r="F51" s="14">
        <f>baseline_software!L38</f>
        <v>4.6411156862415845</v>
      </c>
      <c r="H51" s="49"/>
      <c r="I51" s="49"/>
      <c r="J51" s="49"/>
    </row>
    <row r="52" x14ac:dyDescent="0.2">
      <c r="B52" s="5" t="s">
        <v>59</v>
      </c>
      <c r="C52" s="39"/>
    </row>
    <row r="53" x14ac:dyDescent="0.2">
      <c r="B53" s="1" t="s">
        <v>60</v>
      </c>
      <c r="C53" s="39">
        <f>C30</f>
        <v>7.95157703429068</v>
      </c>
      <c r="D53" s="14">
        <f>baseline_computer!L40</f>
        <v>0.92310941963504034</v>
      </c>
      <c r="E53" s="14">
        <f>baseline_communication!L40</f>
        <v>1.0378678167988653</v>
      </c>
      <c r="F53" s="14">
        <f>baseline_software!L40</f>
        <v>1.1955503745837897</v>
      </c>
      <c r="H53" s="49"/>
      <c r="I53" s="49"/>
      <c r="J53" s="49"/>
    </row>
    <row r="54" x14ac:dyDescent="0.2">
      <c r="B54" s="1" t="s">
        <v>61</v>
      </c>
      <c r="C54" s="39">
        <f>C31</f>
        <v>13.827706397167461</v>
      </c>
      <c r="D54" s="14">
        <f>baseline_computer!L41</f>
        <v>0.52235278824666886</v>
      </c>
      <c r="E54" s="14">
        <f>baseline_communication!L41</f>
        <v>0.62183894262581585</v>
      </c>
      <c r="F54" s="14">
        <f>baseline_software!L41</f>
        <v>0.74131849454483478</v>
      </c>
      <c r="H54" s="49"/>
      <c r="I54" s="49"/>
      <c r="J54" s="49"/>
    </row>
    <row r="55" ht="17" thickBot="true" x14ac:dyDescent="0.25">
      <c r="B55" s="34" t="s">
        <v>62</v>
      </c>
      <c r="C55" s="24">
        <f>C32</f>
        <v>-28.007634616996448</v>
      </c>
      <c r="D55" s="16">
        <f>baseline_computer!L39</f>
        <v>0.1904211890956603</v>
      </c>
      <c r="E55" s="16">
        <f>baseline_communication!L39</f>
        <v>0.211822516136842</v>
      </c>
      <c r="F55" s="16">
        <f>baseline_software!L39</f>
        <v>-0.26312522638222147</v>
      </c>
      <c r="H55" s="49"/>
      <c r="I55" s="49"/>
      <c r="J55" s="49"/>
    </row>
    <row r="56" ht="17" thickTop="true" x14ac:dyDescent="0.2"/>
    <row r="59" x14ac:dyDescent="0.2">
      <c r="A59" s="75" t="s">
        <v>74</v>
      </c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1" x14ac:dyDescent="0.2">
      <c r="A61" s="36" t="s">
        <v>107</v>
      </c>
    </row>
    <row r="62" ht="17" thickBot="true" x14ac:dyDescent="0.25"/>
    <row r="63" ht="17" thickTop="true" x14ac:dyDescent="0.2">
      <c r="B63" s="11"/>
      <c r="C63" s="78" t="s">
        <v>120</v>
      </c>
      <c r="D63" s="76"/>
      <c r="E63" s="76" t="s">
        <v>119</v>
      </c>
      <c r="F63" s="76"/>
      <c r="G63" s="76" t="s">
        <v>118</v>
      </c>
      <c r="H63" s="76"/>
      <c r="I63" s="76" t="s">
        <v>117</v>
      </c>
      <c r="J63" s="76"/>
    </row>
    <row r="64" x14ac:dyDescent="0.2">
      <c r="B64" s="67"/>
      <c r="C64" s="79">
        <v>1984</v>
      </c>
      <c r="D64" s="80"/>
      <c r="E64" s="80" t="s">
        <v>108</v>
      </c>
      <c r="F64" s="80"/>
      <c r="G64" s="80">
        <v>1984</v>
      </c>
      <c r="H64" s="80"/>
      <c r="I64" s="80" t="s">
        <v>108</v>
      </c>
      <c r="J64" s="80"/>
    </row>
    <row r="65" x14ac:dyDescent="0.2">
      <c r="B65" s="30"/>
      <c r="C65" s="64" t="s">
        <v>101</v>
      </c>
      <c r="D65" s="42" t="s">
        <v>102</v>
      </c>
      <c r="E65" s="42" t="s">
        <v>101</v>
      </c>
      <c r="F65" s="42" t="s">
        <v>102</v>
      </c>
      <c r="G65" s="42" t="s">
        <v>101</v>
      </c>
      <c r="H65" s="42" t="s">
        <v>102</v>
      </c>
      <c r="I65" s="42" t="s">
        <v>101</v>
      </c>
      <c r="J65" s="42" t="s">
        <v>102</v>
      </c>
    </row>
    <row r="66" x14ac:dyDescent="0.2">
      <c r="B66" s="1" t="s">
        <v>7</v>
      </c>
      <c r="C66" s="48">
        <f>model_fit!B4</f>
        <v>13.379309900691716</v>
      </c>
      <c r="D66" s="46">
        <f>model_fit!F4</f>
        <v>11.034449318568663</v>
      </c>
      <c r="E66" s="46">
        <f>model_fit!C4</f>
        <v>1.3333714487182569</v>
      </c>
      <c r="F66" s="46">
        <f>model_fit!G4</f>
        <v>1.2232551515763301</v>
      </c>
      <c r="G66" s="46">
        <f>model_fit!B19*100</f>
        <v>12.406923240619575</v>
      </c>
      <c r="H66" s="46">
        <f>model_fit!F19*100</f>
        <v>15.481809987785466</v>
      </c>
      <c r="I66" s="46">
        <f>model_fit!C19*100</f>
        <v>3.3758371842312425</v>
      </c>
      <c r="J66" s="46">
        <f>model_fit!G19*100</f>
        <v>4.5434372811391484</v>
      </c>
      <c r="K66" s="49"/>
      <c r="L66" s="49"/>
      <c r="M66" s="49"/>
      <c r="N66" s="49"/>
      <c r="O66" s="49"/>
    </row>
    <row r="67" x14ac:dyDescent="0.2">
      <c r="B67" s="1" t="s">
        <v>8</v>
      </c>
      <c r="C67" s="39">
        <f>model_fit!B5</f>
        <v>11.241964614782821</v>
      </c>
      <c r="D67" s="65">
        <f>model_fit!F5</f>
        <v>11.559440753651039</v>
      </c>
      <c r="E67" s="65">
        <f>model_fit!C5</f>
        <v>1.5252072945377559</v>
      </c>
      <c r="F67" s="65">
        <f>model_fit!G5</f>
        <v>1.2631401408248921</v>
      </c>
      <c r="G67" s="65">
        <f>model_fit!B20*100</f>
        <v>10.806761546090121</v>
      </c>
      <c r="H67" s="65">
        <f>model_fit!F20*100</f>
        <v>11.164739376927821</v>
      </c>
      <c r="I67" s="65">
        <f>model_fit!C20*100</f>
        <v>11.285675623935088</v>
      </c>
      <c r="J67" s="65">
        <f>model_fit!G20*100</f>
        <v>12.954773057505371</v>
      </c>
      <c r="K67" s="49"/>
      <c r="L67" s="49"/>
      <c r="M67" s="49"/>
      <c r="N67" s="49"/>
      <c r="O67" s="49"/>
    </row>
    <row r="68" x14ac:dyDescent="0.2">
      <c r="B68" s="1" t="s">
        <v>9</v>
      </c>
      <c r="C68" s="39">
        <f>model_fit!B6</f>
        <v>9.8041120592113131</v>
      </c>
      <c r="D68" s="65">
        <f>model_fit!F6</f>
        <v>9.5195133652104929</v>
      </c>
      <c r="E68" s="65">
        <f>model_fit!C6</f>
        <v>0.72114941226226748</v>
      </c>
      <c r="F68" s="65">
        <f>model_fit!G6</f>
        <v>1.0376965507316038</v>
      </c>
      <c r="G68" s="65">
        <f>model_fit!B21*100</f>
        <v>28.490060280442354</v>
      </c>
      <c r="H68" s="65">
        <f>model_fit!F21*100</f>
        <v>30.441442300721565</v>
      </c>
      <c r="I68" s="65">
        <f>model_fit!C21*100</f>
        <v>4.8978266883106798</v>
      </c>
      <c r="J68" s="65">
        <f>model_fit!G21*100</f>
        <v>2.9415695119366871</v>
      </c>
      <c r="K68" s="49"/>
      <c r="L68" s="49"/>
      <c r="M68" s="49"/>
      <c r="N68" s="49"/>
      <c r="O68" s="49"/>
    </row>
    <row r="69" x14ac:dyDescent="0.2">
      <c r="B69" s="1" t="s">
        <v>10</v>
      </c>
      <c r="C69" s="39">
        <f>model_fit!B7</f>
        <v>10.199010362052116</v>
      </c>
      <c r="D69" s="65">
        <f>model_fit!F7</f>
        <v>9.9526546834725416</v>
      </c>
      <c r="E69" s="65">
        <f>model_fit!C7</f>
        <v>0.85927044970453004</v>
      </c>
      <c r="F69" s="65">
        <f>model_fit!G7</f>
        <v>1.0675102300803374</v>
      </c>
      <c r="G69" s="65">
        <f>model_fit!B22*100</f>
        <v>4.5042029233535006</v>
      </c>
      <c r="H69" s="65">
        <f>model_fit!F22*100</f>
        <v>4.9024835421058404</v>
      </c>
      <c r="I69" s="65">
        <f>model_fit!C22*100</f>
        <v>6.4944410141153721</v>
      </c>
      <c r="J69" s="65">
        <f>model_fit!G22*100</f>
        <v>6.3636032406232275</v>
      </c>
    </row>
    <row r="70" x14ac:dyDescent="0.2">
      <c r="B70" s="1" t="s">
        <v>103</v>
      </c>
      <c r="C70" s="39">
        <f>model_fit!B8</f>
        <v>7.9719985707870622</v>
      </c>
      <c r="D70" s="65">
        <f>model_fit!F8</f>
        <v>7.944215112457905</v>
      </c>
      <c r="E70" s="65">
        <f>model_fit!C8</f>
        <v>0.84614598037546784</v>
      </c>
      <c r="F70" s="65">
        <f>model_fit!G8</f>
        <v>1.3009684324640558</v>
      </c>
      <c r="G70" s="65">
        <f>model_fit!B23*100</f>
        <v>16.243616464370287</v>
      </c>
      <c r="H70" s="65">
        <f>model_fit!F23*100</f>
        <v>17.189413835034333</v>
      </c>
      <c r="I70" s="65">
        <f>model_fit!C23*100</f>
        <v>1.0700077347527981</v>
      </c>
      <c r="J70" s="65">
        <f>model_fit!G23*100</f>
        <v>-0.8147133852084848</v>
      </c>
    </row>
    <row r="71" x14ac:dyDescent="0.2">
      <c r="B71" s="1" t="s">
        <v>105</v>
      </c>
      <c r="C71" s="39">
        <f>model_fit!B9</f>
        <v>6.2821837995929766</v>
      </c>
      <c r="D71" s="65">
        <f>model_fit!F9</f>
        <v>8.8224617042498554</v>
      </c>
      <c r="E71" s="65">
        <f>model_fit!C9</f>
        <v>0.91698579370156352</v>
      </c>
      <c r="F71" s="65">
        <f>model_fit!G9</f>
        <v>0.84036375365412752</v>
      </c>
      <c r="G71" s="65">
        <f>model_fit!B24*100</f>
        <v>25.988612499483377</v>
      </c>
      <c r="H71" s="65">
        <f>model_fit!F24*100</f>
        <v>21.053812394873269</v>
      </c>
      <c r="I71" s="65">
        <f>model_fit!C24*100</f>
        <v>-0.19725575870001566</v>
      </c>
      <c r="J71" s="65">
        <f>model_fit!G24*100</f>
        <v>0.20861189926580648</v>
      </c>
      <c r="K71" s="53"/>
      <c r="L71" s="49"/>
      <c r="M71" s="49"/>
      <c r="N71" s="53"/>
    </row>
    <row r="72" x14ac:dyDescent="0.2">
      <c r="B72" s="1" t="s">
        <v>123</v>
      </c>
      <c r="C72" s="39">
        <f>model_fit!B10</f>
        <v>9.2050541115623457</v>
      </c>
      <c r="D72" s="65">
        <f>model_fit!F10</f>
        <v>9.6799800235803275</v>
      </c>
      <c r="E72" s="65">
        <f>model_fit!C10</f>
        <v>0.5113013938121691</v>
      </c>
      <c r="F72" s="65">
        <f>model_fit!G10</f>
        <v>0.69312459996815345</v>
      </c>
      <c r="G72" s="65">
        <f>model_fit!B25*100</f>
        <v>43.38724623135478</v>
      </c>
      <c r="H72" s="65">
        <f>model_fit!F25*100</f>
        <v>43.735173687648107</v>
      </c>
      <c r="I72" s="65">
        <f>model_fit!C25*100</f>
        <v>-9.7012037581890311</v>
      </c>
      <c r="J72" s="65">
        <f>model_fit!G25*100</f>
        <v>-10.938274732860831</v>
      </c>
      <c r="K72" s="49"/>
      <c r="L72" s="49"/>
      <c r="M72" s="49"/>
      <c r="N72" s="53"/>
    </row>
    <row r="73" x14ac:dyDescent="0.2">
      <c r="B73" s="1" t="s">
        <v>104</v>
      </c>
      <c r="C73" s="39">
        <f>model_fit!B11</f>
        <v>10.382087720002902</v>
      </c>
      <c r="D73" s="65">
        <f>model_fit!F11</f>
        <v>9.9577499887462135</v>
      </c>
      <c r="E73" s="65">
        <f>model_fit!C11</f>
        <v>0.37896104031074351</v>
      </c>
      <c r="F73" s="65">
        <f>model_fit!G11</f>
        <v>0.64149092965590793</v>
      </c>
      <c r="G73" s="65">
        <f>model_fit!B26*100</f>
        <v>29.953097455178845</v>
      </c>
      <c r="H73" s="65">
        <f>model_fit!F26*100</f>
        <v>32.227366779126598</v>
      </c>
      <c r="I73" s="65">
        <f>model_fit!C26*100</f>
        <v>-7.6911113483416029</v>
      </c>
      <c r="J73" s="65">
        <f>model_fit!G26*100</f>
        <v>-9.4800276470608686</v>
      </c>
      <c r="K73" s="53"/>
      <c r="L73" s="49"/>
      <c r="M73" s="49"/>
      <c r="N73" s="49"/>
    </row>
    <row r="74" ht="17" thickBot="true" x14ac:dyDescent="0.25">
      <c r="B74" s="9" t="s">
        <v>15</v>
      </c>
      <c r="C74" s="24">
        <f>model_fit!B12</f>
        <v>8.1774817466358236</v>
      </c>
      <c r="D74" s="16">
        <f>model_fit!F12</f>
        <v>8.7392188861974951</v>
      </c>
      <c r="E74" s="16">
        <f>model_fit!C12</f>
        <v>0.40205811315670026</v>
      </c>
      <c r="F74" s="16">
        <f>model_fit!G12</f>
        <v>0.94368688381922805</v>
      </c>
      <c r="G74" s="16">
        <f>model_fit!B27*100</f>
        <v>15.607902898702076</v>
      </c>
      <c r="H74" s="16">
        <f>model_fit!F27*100</f>
        <v>15.581872270270125</v>
      </c>
      <c r="I74" s="16">
        <f>model_fit!C27*100</f>
        <v>13.165138665369536</v>
      </c>
      <c r="J74" s="16">
        <f>model_fit!G27*100</f>
        <v>9.9619915841510913</v>
      </c>
    </row>
    <row r="75" ht="17" thickTop="true" x14ac:dyDescent="0.2">
      <c r="J75" s="53"/>
      <c r="K75" s="49"/>
      <c r="L75" s="53"/>
      <c r="M75" s="49"/>
      <c r="N75" s="53"/>
    </row>
    <row r="76" x14ac:dyDescent="0.2">
      <c r="J76" s="49"/>
      <c r="K76" s="49"/>
      <c r="L76" s="53"/>
      <c r="M76" s="49"/>
      <c r="N76" s="53"/>
    </row>
    <row r="77" x14ac:dyDescent="0.2">
      <c r="J77" s="49"/>
      <c r="K77" s="53"/>
      <c r="L77" s="53"/>
      <c r="M77" s="53"/>
      <c r="N77" s="49"/>
    </row>
    <row r="78" x14ac:dyDescent="0.2">
      <c r="A78" s="36" t="s">
        <v>106</v>
      </c>
    </row>
    <row r="79" ht="17" thickBot="true" x14ac:dyDescent="0.25"/>
    <row r="80" ht="17" thickTop="true" x14ac:dyDescent="0.2">
      <c r="B80" s="45"/>
      <c r="C80" s="37" t="s">
        <v>102</v>
      </c>
      <c r="D80" s="37" t="s">
        <v>99</v>
      </c>
      <c r="E80" s="37" t="s">
        <v>53</v>
      </c>
      <c r="F80" s="37" t="s">
        <v>54</v>
      </c>
      <c r="G80" s="37" t="s">
        <v>56</v>
      </c>
      <c r="H80" s="37" t="s">
        <v>55</v>
      </c>
    </row>
    <row r="81" x14ac:dyDescent="0.2">
      <c r="B81" s="47" t="s">
        <v>68</v>
      </c>
      <c r="C81" s="46"/>
      <c r="D81" s="46"/>
      <c r="E81" s="46"/>
      <c r="F81" s="46"/>
      <c r="G81" s="46"/>
      <c r="H81" s="46"/>
    </row>
    <row r="82" x14ac:dyDescent="0.2">
      <c r="B82" s="1" t="s">
        <v>114</v>
      </c>
      <c r="C82" s="41">
        <f>Tables!C7</f>
        <v>10.055513413306677</v>
      </c>
      <c r="D82" s="41">
        <f>Tables!D7</f>
        <v>7.2278367331885658</v>
      </c>
      <c r="E82" s="41">
        <f>Tables!H7</f>
        <v>0.8621223348920708</v>
      </c>
      <c r="F82" s="41">
        <f>Tables!I7</f>
        <v>-4.7270141648271806E-2</v>
      </c>
      <c r="G82" s="41">
        <f>Tables!J7</f>
        <v>3.5021808463768234</v>
      </c>
      <c r="H82" s="41">
        <f>Tables!K7</f>
        <v>-1.4893563595024952</v>
      </c>
    </row>
    <row r="83" x14ac:dyDescent="0.2">
      <c r="B83" s="1" t="s">
        <v>115</v>
      </c>
      <c r="C83" s="41">
        <f>Tables!C8</f>
        <v>-13.576865284606729</v>
      </c>
      <c r="D83" s="41">
        <f>Tables!D8</f>
        <v>-7.8204256505841787</v>
      </c>
      <c r="E83" s="41">
        <f>Tables!H8</f>
        <v>-3.7823705750140788</v>
      </c>
      <c r="F83" s="41">
        <f>Tables!I8</f>
        <v>-0.10109412180395305</v>
      </c>
      <c r="G83" s="41">
        <f>Tables!J8</f>
        <v>-2.7578023604250461</v>
      </c>
      <c r="H83" s="41">
        <f>Tables!K8</f>
        <v>0.88482742322051799</v>
      </c>
    </row>
    <row r="84" x14ac:dyDescent="0.2">
      <c r="B84" s="32" t="s">
        <v>116</v>
      </c>
      <c r="C84" s="41">
        <f>Tables!C9</f>
        <v>3.5213518713000269</v>
      </c>
      <c r="D84" s="41">
        <f>Tables!D9</f>
        <v>0.59258891739562225</v>
      </c>
      <c r="E84" s="41">
        <f>Tables!H9</f>
        <v>2.9202482401220236</v>
      </c>
      <c r="F84" s="41">
        <f>Tables!I9</f>
        <v>0.14836426345222672</v>
      </c>
      <c r="G84" s="41">
        <f>Tables!J9</f>
        <v>-0.74437848595179712</v>
      </c>
      <c r="H84" s="41">
        <f>Tables!K9</f>
        <v>0.60452893628195614</v>
      </c>
    </row>
    <row r="85" x14ac:dyDescent="0.2">
      <c r="B85" s="28" t="s">
        <v>75</v>
      </c>
      <c r="C85" s="48"/>
      <c r="D85" s="46"/>
      <c r="E85" s="46"/>
      <c r="F85" s="46"/>
      <c r="G85" s="46"/>
      <c r="H85" s="46"/>
    </row>
    <row r="86" x14ac:dyDescent="0.2">
      <c r="B86" s="28" t="s">
        <v>57</v>
      </c>
      <c r="C86" s="39"/>
      <c r="D86" s="41"/>
      <c r="E86" s="41"/>
      <c r="F86" s="41"/>
      <c r="G86" s="41"/>
      <c r="H86" s="41"/>
    </row>
    <row r="87" x14ac:dyDescent="0.2">
      <c r="B87" s="1" t="s">
        <v>114</v>
      </c>
      <c r="C87" s="39">
        <f>Tables!C46</f>
        <v>16.25240093487934</v>
      </c>
      <c r="D87" s="41">
        <f>Tables!D46</f>
        <v>7.7980942126276949</v>
      </c>
      <c r="E87" s="41">
        <f>Tables!H46</f>
        <v>8.1420989008957978</v>
      </c>
      <c r="F87" s="41">
        <f>Tables!I46</f>
        <v>2.0819853193282927</v>
      </c>
      <c r="G87" s="41">
        <f>Tables!J46</f>
        <v>-10.199562600976005</v>
      </c>
      <c r="H87" s="41">
        <f>Tables!K46</f>
        <v>8.4297851030035389</v>
      </c>
      <c r="K87" s="14"/>
      <c r="L87" s="63"/>
      <c r="N87" s="14"/>
      <c r="P87" s="14"/>
      <c r="Q87" s="14"/>
      <c r="R87" s="14"/>
    </row>
    <row r="88" x14ac:dyDescent="0.2">
      <c r="B88" s="1" t="s">
        <v>115</v>
      </c>
      <c r="C88" s="39">
        <f>Tables!C47</f>
        <v>4.503478457036536</v>
      </c>
      <c r="D88" s="41">
        <f>Tables!D47</f>
        <v>7.8912935075419082</v>
      </c>
      <c r="E88" s="41">
        <f>Tables!H47</f>
        <v>-7.9662997020395965</v>
      </c>
      <c r="F88" s="41">
        <f>Tables!I47</f>
        <v>-0.75791217237888286</v>
      </c>
      <c r="G88" s="41">
        <f>Tables!J47</f>
        <v>0.27374746791994176</v>
      </c>
      <c r="H88" s="41">
        <f>Tables!K47</f>
        <v>5.0626493559930985</v>
      </c>
      <c r="L88" s="14"/>
      <c r="N88" s="63"/>
      <c r="P88" s="14"/>
      <c r="Q88" s="14"/>
      <c r="R88" s="14"/>
    </row>
    <row r="89" x14ac:dyDescent="0.2">
      <c r="B89" s="5" t="s">
        <v>58</v>
      </c>
      <c r="C89" s="39">
        <f>Tables!C48</f>
        <v>30.584599705530067</v>
      </c>
      <c r="D89" s="41">
        <f>Tables!D48</f>
        <v>15.547200028030804</v>
      </c>
      <c r="E89" s="41">
        <f>Tables!H48</f>
        <v>24.293485349125078</v>
      </c>
      <c r="F89" s="41">
        <f>Tables!I48</f>
        <v>3.8032162520415436</v>
      </c>
      <c r="G89" s="41">
        <f>Tables!J48</f>
        <v>-29.06889775516407</v>
      </c>
      <c r="H89" s="41">
        <f>Tables!K48</f>
        <v>16.009595831496704</v>
      </c>
      <c r="L89" s="14"/>
      <c r="N89" s="63"/>
      <c r="P89" s="14"/>
      <c r="Q89" s="14"/>
      <c r="R89" s="14"/>
    </row>
    <row r="90" x14ac:dyDescent="0.2">
      <c r="B90" s="5" t="s">
        <v>59</v>
      </c>
      <c r="C90" s="39"/>
      <c r="D90" s="41"/>
      <c r="E90" s="41"/>
      <c r="F90" s="41"/>
      <c r="G90" s="41"/>
      <c r="H90" s="41"/>
      <c r="L90" s="14"/>
      <c r="N90" s="14"/>
      <c r="P90" s="14"/>
      <c r="Q90" s="14"/>
      <c r="R90" s="14"/>
    </row>
    <row r="91" x14ac:dyDescent="0.2">
      <c r="B91" s="1" t="s">
        <v>60</v>
      </c>
      <c r="C91" s="39">
        <f>Tables!C50</f>
        <v>7.95157703429068</v>
      </c>
      <c r="D91" s="41">
        <f>Tables!D50</f>
        <v>5.8958609667510746</v>
      </c>
      <c r="E91" s="41">
        <f>Tables!H50</f>
        <v>1.0237646086002063</v>
      </c>
      <c r="F91" s="41">
        <f>Tables!I50</f>
        <v>1.9576239063121985</v>
      </c>
      <c r="G91" s="41">
        <f>Tables!J50</f>
        <v>-5.2012522137122099</v>
      </c>
      <c r="H91" s="41">
        <f>Tables!K50</f>
        <v>4.275579766339388</v>
      </c>
      <c r="L91" s="14"/>
      <c r="N91" s="63"/>
      <c r="P91" s="14"/>
      <c r="Q91" s="14"/>
      <c r="R91" s="63"/>
    </row>
    <row r="92" x14ac:dyDescent="0.2">
      <c r="B92" s="1" t="s">
        <v>61</v>
      </c>
      <c r="C92" s="39">
        <f>Tables!C51</f>
        <v>13.827706397167461</v>
      </c>
      <c r="D92" s="41">
        <f>Tables!D51</f>
        <v>3.7987578997752993</v>
      </c>
      <c r="E92" s="41">
        <f>Tables!H51</f>
        <v>6.1330511369058392E-2</v>
      </c>
      <c r="F92" s="41">
        <f>Tables!I51</f>
        <v>3.5276448015336324</v>
      </c>
      <c r="G92" s="41">
        <f>Tables!J51</f>
        <v>-3.4323741973294317</v>
      </c>
      <c r="H92" s="41">
        <f>Tables!K51</f>
        <v>9.8723473818189245</v>
      </c>
      <c r="L92" s="63"/>
      <c r="N92" s="14"/>
      <c r="P92" s="14"/>
      <c r="Q92" s="14"/>
      <c r="R92" s="14"/>
    </row>
    <row r="93" ht="17" thickBot="true" x14ac:dyDescent="0.25">
      <c r="B93" s="34" t="s">
        <v>62</v>
      </c>
      <c r="C93" s="24">
        <f>Tables!C52</f>
        <v>-28.007634616996448</v>
      </c>
      <c r="D93" s="16">
        <f>Tables!D52</f>
        <v>17.480945727599625</v>
      </c>
      <c r="E93" s="16">
        <f>Tables!H52</f>
        <v>-22.219122306209037</v>
      </c>
      <c r="F93" s="16">
        <f>Tables!I52</f>
        <v>-20.015676336787976</v>
      </c>
      <c r="G93" s="16">
        <f>Tables!J52</f>
        <v>-2.5404844711510126</v>
      </c>
      <c r="H93" s="16">
        <f>Tables!K52</f>
        <v>-0.71329723044801785</v>
      </c>
      <c r="L93" s="14"/>
      <c r="N93" s="14"/>
      <c r="P93" s="14"/>
      <c r="Q93" s="14"/>
      <c r="R93" s="14"/>
    </row>
    <row r="94" ht="17" thickTop="true" x14ac:dyDescent="0.2">
      <c r="L94" s="14"/>
      <c r="N94" s="14"/>
      <c r="P94" s="14"/>
      <c r="Q94" s="14"/>
      <c r="R94" s="14"/>
    </row>
    <row r="95" x14ac:dyDescent="0.2">
      <c r="L95" s="14"/>
      <c r="N95" s="63"/>
      <c r="P95" s="14"/>
      <c r="Q95" s="14"/>
      <c r="R95" s="14"/>
    </row>
    <row r="99" x14ac:dyDescent="0.2">
      <c r="A99" s="36" t="s">
        <v>113</v>
      </c>
    </row>
    <row r="100" ht="17" thickBot="true" x14ac:dyDescent="0.25"/>
    <row r="101" ht="17" thickTop="true" x14ac:dyDescent="0.2">
      <c r="B101" s="31"/>
      <c r="C101" s="29" t="s">
        <v>102</v>
      </c>
      <c r="D101" s="76" t="s">
        <v>49</v>
      </c>
      <c r="E101" s="77"/>
      <c r="F101" s="77"/>
      <c r="G101" s="29" t="s">
        <v>53</v>
      </c>
      <c r="H101" s="29" t="s">
        <v>54</v>
      </c>
      <c r="I101" s="29" t="s">
        <v>56</v>
      </c>
      <c r="J101" s="29" t="s">
        <v>55</v>
      </c>
    </row>
    <row r="102" x14ac:dyDescent="0.2">
      <c r="B102" s="1"/>
      <c r="C102" s="68"/>
      <c r="D102" s="68" t="s">
        <v>50</v>
      </c>
      <c r="E102" s="68" t="s">
        <v>121</v>
      </c>
      <c r="F102" s="68" t="s">
        <v>121</v>
      </c>
      <c r="G102" s="68"/>
      <c r="H102" s="68"/>
      <c r="I102" s="68"/>
      <c r="J102" s="68"/>
    </row>
    <row r="103" x14ac:dyDescent="0.2">
      <c r="B103" s="32"/>
      <c r="C103" s="42"/>
      <c r="D103" s="42"/>
      <c r="E103" s="42" t="s">
        <v>122</v>
      </c>
      <c r="F103" s="42" t="s">
        <v>99</v>
      </c>
      <c r="G103" s="30"/>
      <c r="H103" s="30"/>
      <c r="I103" s="30"/>
      <c r="J103" s="30"/>
    </row>
    <row r="104" x14ac:dyDescent="0.2">
      <c r="B104" s="1" t="s">
        <v>7</v>
      </c>
      <c r="C104" s="39">
        <f>baseline!B38</f>
        <v>15.059912794608588</v>
      </c>
      <c r="D104" s="66">
        <f>baseline!C38</f>
        <v>8.142547390787767</v>
      </c>
      <c r="E104" s="66">
        <f>ae_elast!C38</f>
        <v>-0.43301756818251436</v>
      </c>
      <c r="F104" s="66">
        <f>ae_pk!C38</f>
        <v>7.9387030237945995</v>
      </c>
      <c r="G104" s="66">
        <f>baseline!D38</f>
        <v>3.9771169423865915</v>
      </c>
      <c r="H104" s="66">
        <f>baseline!E38</f>
        <v>1.0184780861512033</v>
      </c>
      <c r="I104" s="66">
        <f>baseline!F38</f>
        <v>-7.4882892546890529</v>
      </c>
      <c r="J104" s="66">
        <f>baseline!G38</f>
        <v>9.4100596299720785</v>
      </c>
    </row>
    <row r="105" x14ac:dyDescent="0.2">
      <c r="B105" s="1" t="s">
        <v>8</v>
      </c>
      <c r="C105" s="39">
        <f>baseline!B39</f>
        <v>17.521675887500777</v>
      </c>
      <c r="D105" s="66">
        <f>baseline!C39</f>
        <v>11.383238067635967</v>
      </c>
      <c r="E105" s="66">
        <f>ae_elast!C39</f>
        <v>-0.70131628401422785</v>
      </c>
      <c r="F105" s="66">
        <f>ae_pk!C39</f>
        <v>10.676925174371712</v>
      </c>
      <c r="G105" s="66">
        <f>baseline!D39</f>
        <v>8.8966995881486302</v>
      </c>
      <c r="H105" s="66">
        <f>baseline!E39</f>
        <v>3.2574105313413093</v>
      </c>
      <c r="I105" s="66">
        <f>baseline!F39</f>
        <v>-16.112614318006184</v>
      </c>
      <c r="J105" s="66">
        <f>baseline!G39</f>
        <v>10.096942018381094</v>
      </c>
    </row>
    <row r="106" x14ac:dyDescent="0.2">
      <c r="B106" s="1" t="s">
        <v>9</v>
      </c>
      <c r="C106" s="39">
        <f>baseline!B40</f>
        <v>6.5175480401387986</v>
      </c>
      <c r="D106" s="66">
        <f>baseline!C40</f>
        <v>0.69571103426136105</v>
      </c>
      <c r="E106" s="66">
        <f>ae_elast!C40</f>
        <v>-0.28711217878581996</v>
      </c>
      <c r="F106" s="66">
        <f>ae_pk!C40</f>
        <v>0.37002359980375377</v>
      </c>
      <c r="G106" s="66">
        <f>baseline!D40</f>
        <v>3.9441053120890581</v>
      </c>
      <c r="H106" s="66">
        <f>baseline!E40</f>
        <v>1.8121649948768654</v>
      </c>
      <c r="I106" s="66">
        <f>baseline!F40</f>
        <v>-0.4072886441718308</v>
      </c>
      <c r="J106" s="66">
        <f>baseline!G40</f>
        <v>0.47285534308338928</v>
      </c>
    </row>
    <row r="107" x14ac:dyDescent="0.2">
      <c r="B107" s="1" t="s">
        <v>10</v>
      </c>
      <c r="C107" s="39">
        <f>baseline!B41</f>
        <v>7.8775874662083245</v>
      </c>
      <c r="D107" s="66">
        <f>baseline!C41</f>
        <v>3.6372524818777863</v>
      </c>
      <c r="E107" s="66">
        <f>ae_elast!C41</f>
        <v>-0.186796789343735</v>
      </c>
      <c r="F107" s="66">
        <f>ae_pk!C41</f>
        <v>3.7368120932765843</v>
      </c>
      <c r="G107" s="66">
        <f>baseline!D41</f>
        <v>0.57814123871689116</v>
      </c>
      <c r="H107" s="66">
        <f>baseline!E41</f>
        <v>-0.60558522142842297</v>
      </c>
      <c r="I107" s="66">
        <f>baseline!F41</f>
        <v>1.0498884940569406</v>
      </c>
      <c r="J107" s="66">
        <f>baseline!G41</f>
        <v>3.2178904729851521</v>
      </c>
    </row>
    <row r="108" x14ac:dyDescent="0.2">
      <c r="B108" s="1" t="s">
        <v>103</v>
      </c>
      <c r="C108" s="39">
        <f>baseline!B42</f>
        <v>13.192057256648992</v>
      </c>
      <c r="D108" s="66">
        <f>baseline!C42</f>
        <v>-49.287361040862798</v>
      </c>
      <c r="E108" s="66">
        <f>ae_elast!C42</f>
        <v>-0.25741734320765264</v>
      </c>
      <c r="F108" s="66">
        <f>ae_pk!C42</f>
        <v>-49.625140612743543</v>
      </c>
      <c r="G108" s="66">
        <f>baseline!D42</f>
        <v>52.89475202682187</v>
      </c>
      <c r="H108" s="66">
        <f>baseline!E42</f>
        <v>3.5008704293694652</v>
      </c>
      <c r="I108" s="66">
        <f>baseline!F42</f>
        <v>-0.90036530883663612</v>
      </c>
      <c r="J108" s="66">
        <f>baseline!G42</f>
        <v>6.9841611501570755</v>
      </c>
    </row>
    <row r="109" x14ac:dyDescent="0.2">
      <c r="B109" s="1" t="s">
        <v>123</v>
      </c>
      <c r="C109" s="39">
        <f>baseline!B44</f>
        <v>-4.7057416329998158</v>
      </c>
      <c r="D109" s="66">
        <f>baseline!C44</f>
        <v>8.4202906219720095</v>
      </c>
      <c r="E109" s="66">
        <f>ae_elast!C44</f>
        <v>0.86285042294091674</v>
      </c>
      <c r="F109" s="66">
        <f>ae_pk!C44</f>
        <v>10.511647673660979</v>
      </c>
      <c r="G109" s="66">
        <f>baseline!D44</f>
        <v>-13.228667910639377</v>
      </c>
      <c r="H109" s="66">
        <f>baseline!E44</f>
        <v>-4.5196077219513153</v>
      </c>
      <c r="I109" s="66">
        <f>baseline!F44</f>
        <v>0.34535776535770668</v>
      </c>
      <c r="J109" s="66">
        <f>baseline!G44</f>
        <v>4.2768856122611609</v>
      </c>
    </row>
    <row r="110" x14ac:dyDescent="0.2">
      <c r="B110" s="1" t="s">
        <v>104</v>
      </c>
      <c r="C110" s="39">
        <f>baseline!B45</f>
        <v>-6.4903134130231299</v>
      </c>
      <c r="D110" s="66">
        <f>baseline!C45</f>
        <v>-54.744042284526053</v>
      </c>
      <c r="E110" s="66">
        <f>ae_elast!C45</f>
        <v>0.56788537041189413</v>
      </c>
      <c r="F110" s="66">
        <f>ae_pk!C45</f>
        <v>-54.213911163783379</v>
      </c>
      <c r="G110" s="66">
        <f>baseline!D45</f>
        <v>51.061097225146057</v>
      </c>
      <c r="H110" s="66">
        <f>baseline!E45</f>
        <v>-2.2836532934265037</v>
      </c>
      <c r="I110" s="66">
        <f>baseline!F45</f>
        <v>-1.1992609504555642E-3</v>
      </c>
      <c r="J110" s="66">
        <f>baseline!G45</f>
        <v>-0.52251579926612113</v>
      </c>
    </row>
    <row r="111" ht="17" thickBot="true" x14ac:dyDescent="0.25">
      <c r="B111" s="9" t="s">
        <v>15</v>
      </c>
      <c r="C111" s="24">
        <f>baseline!B46</f>
        <v>3.0905324810791668</v>
      </c>
      <c r="D111" s="16">
        <f>baseline!C46</f>
        <v>-5.6859281602580882</v>
      </c>
      <c r="E111" s="16">
        <f>ae_elast!C46</f>
        <v>0.43506058421469984</v>
      </c>
      <c r="F111" s="16">
        <f>ae_pk!C46</f>
        <v>4.2453673031930679</v>
      </c>
      <c r="G111" s="16">
        <f>baseline!D46</f>
        <v>21.234441235577052</v>
      </c>
      <c r="H111" s="16">
        <f>baseline!E46</f>
        <v>-11.018960736268363</v>
      </c>
      <c r="I111" s="16">
        <f>baseline!F46</f>
        <v>-9.2909737227325824</v>
      </c>
      <c r="J111" s="16">
        <f>baseline!G46</f>
        <v>7.8519538647611631</v>
      </c>
    </row>
    <row r="112" ht="17" thickTop="true" x14ac:dyDescent="0.2"/>
  </sheetData>
  <mergeCells count="14">
    <mergeCell ref="A1:T1"/>
    <mergeCell ref="A59:T59"/>
    <mergeCell ref="D5:F5"/>
    <mergeCell ref="D26:F26"/>
    <mergeCell ref="D41:F41"/>
    <mergeCell ref="D101:F101"/>
    <mergeCell ref="C63:D63"/>
    <mergeCell ref="E63:F63"/>
    <mergeCell ref="G63:H63"/>
    <mergeCell ref="I63:J63"/>
    <mergeCell ref="C64:D64"/>
    <mergeCell ref="E64:F64"/>
    <mergeCell ref="G64:H64"/>
    <mergeCell ref="I64:J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20B01-94DF-7F4C-8089-ADFF15B4DA88}">
  <dimension ref="A1:R27"/>
  <sheetViews>
    <sheetView workbookViewId="0"/>
  </sheetViews>
  <sheetFormatPr baseColWidth="10" defaultRowHeight="16" x14ac:dyDescent="0.2"/>
  <cols>
    <col min="2" max="2" width="5.28515625" customWidth="true"/>
    <col min="3" max="3" width="4.140625" customWidth="true"/>
    <col min="4" max="4" width="5.5" bestFit="true" customWidth="true"/>
    <col min="5" max="5" width="5.5" customWidth="true"/>
    <col min="6" max="6" width="5.28515625" customWidth="true"/>
    <col min="7" max="7" width="4.140625" bestFit="true" customWidth="true"/>
    <col min="8" max="8" width="14" customWidth="true"/>
    <col min="9" max="15" width="5.5" customWidth="true"/>
    <col min="16" max="18" width="5.33203125" customWidth="true"/>
    <col min="21" max="25" width="5.33203125" customWidth="true"/>
  </cols>
  <sheetData>
    <row r="1" s="62" customFormat="true" x14ac:dyDescent="0.2">
      <c r="A1" s="62" t="s">
        <v>112</v>
      </c>
    </row>
    <row r="2" x14ac:dyDescent="0.2">
      <c r="A2" s="59" t="s">
        <v>101</v>
      </c>
      <c r="E2" s="59" t="s">
        <v>102</v>
      </c>
    </row>
    <row r="3" x14ac:dyDescent="0.2">
      <c r="A3" s="60"/>
      <c r="B3" s="60">
        <v>1984</v>
      </c>
      <c r="C3" s="60" t="s">
        <v>108</v>
      </c>
      <c r="E3" s="60"/>
      <c r="F3" s="60">
        <v>1984</v>
      </c>
      <c r="G3" s="60" t="s">
        <v>108</v>
      </c>
    </row>
    <row r="4" x14ac:dyDescent="0.2">
      <c r="A4" s="60" t="s">
        <v>7</v>
      </c>
      <c r="B4" s="61">
        <v>13.37930990069172</v>
      </c>
      <c r="C4" s="61">
        <v>1.3333714487182569</v>
      </c>
      <c r="E4" s="60" t="s">
        <v>7</v>
      </c>
      <c r="F4" s="61">
        <v>11.034449318568672</v>
      </c>
      <c r="G4" s="61">
        <v>1.2232551515763301</v>
      </c>
      <c r="P4" s="14"/>
      <c r="Q4" s="14"/>
    </row>
    <row r="5" x14ac:dyDescent="0.2">
      <c r="A5" s="60" t="s">
        <v>8</v>
      </c>
      <c r="B5" s="61">
        <v>11.241964614782823</v>
      </c>
      <c r="C5" s="61">
        <v>1.5252072945377559</v>
      </c>
      <c r="E5" s="60" t="s">
        <v>8</v>
      </c>
      <c r="F5" s="61">
        <v>11.55944075365105</v>
      </c>
      <c r="G5" s="61">
        <v>1.2631401408248699</v>
      </c>
      <c r="P5" s="14"/>
      <c r="Q5" s="14"/>
    </row>
    <row r="6" x14ac:dyDescent="0.2">
      <c r="A6" s="60" t="s">
        <v>9</v>
      </c>
      <c r="B6" s="61">
        <v>9.8041120592113131</v>
      </c>
      <c r="C6" s="61">
        <v>0.72114941226226748</v>
      </c>
      <c r="E6" s="60" t="s">
        <v>9</v>
      </c>
      <c r="F6" s="61">
        <v>9.5195133652104946</v>
      </c>
      <c r="G6" s="61">
        <v>1.0376965507316038</v>
      </c>
      <c r="P6" s="14"/>
      <c r="Q6" s="14"/>
    </row>
    <row r="7" x14ac:dyDescent="0.2">
      <c r="A7" s="60" t="s">
        <v>10</v>
      </c>
      <c r="B7" s="61">
        <v>10.199010362052116</v>
      </c>
      <c r="C7" s="61">
        <v>0.85927044970453004</v>
      </c>
      <c r="E7" s="60" t="s">
        <v>10</v>
      </c>
      <c r="F7" s="61">
        <v>9.9526546834725469</v>
      </c>
      <c r="G7" s="61">
        <v>1.0675102300803374</v>
      </c>
      <c r="P7" s="14"/>
      <c r="Q7" s="14"/>
    </row>
    <row r="8" x14ac:dyDescent="0.2">
      <c r="A8" s="60" t="s">
        <v>11</v>
      </c>
      <c r="B8" s="61">
        <v>7.9719985707870604</v>
      </c>
      <c r="C8" s="61">
        <v>0.84614598037546784</v>
      </c>
      <c r="E8" s="60" t="s">
        <v>11</v>
      </c>
      <c r="F8" s="61">
        <v>7.9442151124579095</v>
      </c>
      <c r="G8" s="61">
        <v>1.3009684324640558</v>
      </c>
      <c r="P8" s="14"/>
      <c r="Q8" s="14"/>
    </row>
    <row r="9" x14ac:dyDescent="0.2">
      <c r="A9" s="60" t="s">
        <v>12</v>
      </c>
      <c r="B9" s="61">
        <v>6.2821837995929757</v>
      </c>
      <c r="C9" s="61">
        <v>0.91698579370156352</v>
      </c>
      <c r="E9" s="60" t="s">
        <v>12</v>
      </c>
      <c r="F9" s="61">
        <v>8.8224617042498608</v>
      </c>
      <c r="G9" s="61">
        <v>0.84036375365412752</v>
      </c>
      <c r="P9" s="14"/>
      <c r="Q9" s="14"/>
    </row>
    <row r="10" x14ac:dyDescent="0.2">
      <c r="A10" s="60" t="s">
        <v>13</v>
      </c>
      <c r="B10" s="61">
        <v>9.2050541115623457</v>
      </c>
      <c r="C10" s="61">
        <v>0.5113013938121691</v>
      </c>
      <c r="E10" s="60" t="s">
        <v>13</v>
      </c>
      <c r="F10" s="61">
        <v>9.6799800235803257</v>
      </c>
      <c r="G10" s="61">
        <v>0.69312459996815345</v>
      </c>
      <c r="P10" s="14"/>
      <c r="Q10" s="14"/>
    </row>
    <row r="11" x14ac:dyDescent="0.2">
      <c r="A11" s="60" t="s">
        <v>14</v>
      </c>
      <c r="B11" s="61">
        <v>10.382087720002904</v>
      </c>
      <c r="C11" s="61">
        <v>0.37896104031074351</v>
      </c>
      <c r="E11" s="60" t="s">
        <v>14</v>
      </c>
      <c r="F11" s="61">
        <v>9.9577499887462153</v>
      </c>
      <c r="G11" s="61">
        <v>0.64149092965590793</v>
      </c>
      <c r="P11" s="14"/>
      <c r="Q11" s="14"/>
    </row>
    <row r="12" x14ac:dyDescent="0.2">
      <c r="A12" s="60" t="s">
        <v>15</v>
      </c>
      <c r="B12" s="61">
        <v>8.1774817466358236</v>
      </c>
      <c r="C12" s="61">
        <v>0.40205811315670026</v>
      </c>
      <c r="E12" s="60" t="s">
        <v>15</v>
      </c>
      <c r="F12" s="61">
        <v>8.7392188861974969</v>
      </c>
      <c r="G12" s="61">
        <v>0.94368688381922805</v>
      </c>
      <c r="P12" s="14"/>
      <c r="Q12" s="14"/>
    </row>
    <row r="13" x14ac:dyDescent="0.2">
      <c r="C13" s="61"/>
      <c r="M13" s="60"/>
      <c r="N13" s="60"/>
      <c r="O13" s="60"/>
      <c r="P13" s="60"/>
      <c r="Q13" s="60"/>
      <c r="R13" s="60"/>
    </row>
    <row r="16" s="62" customFormat="true" x14ac:dyDescent="0.2">
      <c r="A16" s="62" t="s">
        <v>111</v>
      </c>
    </row>
    <row r="17" x14ac:dyDescent="0.2">
      <c r="A17" s="59" t="s">
        <v>101</v>
      </c>
      <c r="E17" s="59" t="s">
        <v>102</v>
      </c>
      <c r="K17" s="59"/>
    </row>
    <row r="18" x14ac:dyDescent="0.2">
      <c r="A18" s="60"/>
      <c r="B18" s="60">
        <v>1984</v>
      </c>
      <c r="C18" s="60" t="s">
        <v>108</v>
      </c>
      <c r="E18" s="60"/>
      <c r="F18" s="60">
        <v>1984</v>
      </c>
      <c r="G18" s="60" t="s">
        <v>108</v>
      </c>
    </row>
    <row r="19" x14ac:dyDescent="0.2">
      <c r="A19" s="60" t="s">
        <v>7</v>
      </c>
      <c r="B19" s="61">
        <v>0.12406923240619572</v>
      </c>
      <c r="C19" s="61">
        <v>0.033758371842312451</v>
      </c>
      <c r="E19" s="60" t="s">
        <v>7</v>
      </c>
      <c r="F19" s="61">
        <v>0.15481809987785461</v>
      </c>
      <c r="G19" s="61">
        <v>0.045434372811391649</v>
      </c>
    </row>
    <row r="20" x14ac:dyDescent="0.2">
      <c r="A20" s="60" t="s">
        <v>8</v>
      </c>
      <c r="B20" s="61">
        <v>0.1080676154609012</v>
      </c>
      <c r="C20" s="61">
        <v>0.11285675623935083</v>
      </c>
      <c r="E20" s="60" t="s">
        <v>8</v>
      </c>
      <c r="F20" s="61">
        <v>0.11164739376927822</v>
      </c>
      <c r="G20" s="61">
        <v>0.1295477305750537</v>
      </c>
    </row>
    <row r="21" x14ac:dyDescent="0.2">
      <c r="A21" s="60" t="s">
        <v>9</v>
      </c>
      <c r="B21" s="61">
        <v>0.28490060280442348</v>
      </c>
      <c r="C21" s="61">
        <v>0.048978266883106969</v>
      </c>
      <c r="E21" s="60" t="s">
        <v>9</v>
      </c>
      <c r="F21" s="61">
        <v>0.30441442300721561</v>
      </c>
      <c r="G21" s="61">
        <v>0.029415695119367036</v>
      </c>
    </row>
    <row r="22" x14ac:dyDescent="0.2">
      <c r="A22" s="60" t="s">
        <v>10</v>
      </c>
      <c r="B22" s="61">
        <v>0.045042029233535008</v>
      </c>
      <c r="C22" s="61">
        <v>0.064944410141153736</v>
      </c>
      <c r="E22" s="60" t="s">
        <v>10</v>
      </c>
      <c r="F22" s="61">
        <v>0.049024835421058406</v>
      </c>
      <c r="G22" s="61">
        <v>0.063636032406232307</v>
      </c>
    </row>
    <row r="23" x14ac:dyDescent="0.2">
      <c r="A23" s="60" t="s">
        <v>11</v>
      </c>
      <c r="B23" s="61">
        <v>0.16243616464370292</v>
      </c>
      <c r="C23" s="61">
        <v>0.010700077347528092</v>
      </c>
      <c r="E23" s="60" t="s">
        <v>11</v>
      </c>
      <c r="F23" s="61">
        <v>0.17189413835034334</v>
      </c>
      <c r="G23" s="61">
        <v>-0.0081471338520847647</v>
      </c>
    </row>
    <row r="24" x14ac:dyDescent="0.2">
      <c r="A24" s="60" t="s">
        <v>12</v>
      </c>
      <c r="B24" s="61">
        <v>0.25988612499483377</v>
      </c>
      <c r="C24" s="61">
        <v>-0.0019725575869999346</v>
      </c>
      <c r="E24" s="60" t="s">
        <v>12</v>
      </c>
      <c r="F24" s="61">
        <v>0.21053812394873278</v>
      </c>
      <c r="G24" s="61">
        <v>0.0020861189926580648</v>
      </c>
    </row>
    <row r="25" x14ac:dyDescent="0.2">
      <c r="A25" s="60" t="s">
        <v>13</v>
      </c>
      <c r="B25" s="61">
        <v>0.43387246231354798</v>
      </c>
      <c r="C25" s="61">
        <v>-0.097012037581890365</v>
      </c>
      <c r="E25" s="60" t="s">
        <v>13</v>
      </c>
      <c r="F25" s="61">
        <v>0.43735173687648116</v>
      </c>
      <c r="G25" s="61">
        <v>-0.10938274732860825</v>
      </c>
    </row>
    <row r="26" x14ac:dyDescent="0.2">
      <c r="A26" s="60" t="s">
        <v>14</v>
      </c>
      <c r="B26" s="61">
        <v>0.2995309745517884</v>
      </c>
      <c r="C26" s="61">
        <v>-0.076911113483415949</v>
      </c>
      <c r="E26" s="60" t="s">
        <v>14</v>
      </c>
      <c r="F26" s="61">
        <v>0.32227366779126593</v>
      </c>
      <c r="G26" s="61">
        <v>-0.094800276470608541</v>
      </c>
    </row>
    <row r="27" x14ac:dyDescent="0.2">
      <c r="A27" s="60" t="s">
        <v>15</v>
      </c>
      <c r="B27" s="61">
        <v>0.15607902898702083</v>
      </c>
      <c r="C27" s="61">
        <v>0.13165138665369533</v>
      </c>
      <c r="E27" s="60" t="s">
        <v>15</v>
      </c>
      <c r="F27" s="61">
        <v>0.15581872270270128</v>
      </c>
      <c r="G27" s="61">
        <v>0.099619915841510948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E10-2E14-BE4C-A188-CDA131BC351D}">
  <dimension ref="A1:CG87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5.28515625" bestFit="true" customWidth="true"/>
    <col min="4" max="4" width="6" bestFit="true" customWidth="true"/>
    <col min="6" max="6" width="7.140625" bestFit="true" customWidth="true"/>
    <col min="7" max="7" width="5.28515625" bestFit="true" customWidth="true"/>
    <col min="8" max="8" width="6" customWidth="true"/>
    <col min="9" max="9" width="7.140625" customWidth="true"/>
    <col min="10" max="10" width="6" customWidth="true"/>
    <col min="11" max="11" width="5.28515625" customWidth="true"/>
    <col min="12" max="12" width="5.28515625" bestFit="true" customWidth="true"/>
    <col min="13" max="13" width="5.28515625" customWidth="true"/>
    <col min="14" max="14" width="5.28515625" bestFit="true" customWidth="true"/>
    <col min="15" max="15" width="6" bestFit="true" customWidth="true"/>
    <col min="16" max="16" width="5.28515625" bestFit="true" customWidth="true"/>
    <col min="17" max="17" width="6" bestFit="true" customWidth="true"/>
    <col min="18" max="18" width="6" customWidth="true"/>
    <col min="20" max="20" width="7.140625" customWidth="true"/>
    <col min="22" max="22" width="6" bestFit="true" customWidth="true"/>
    <col min="23" max="23" width="6" customWidth="true"/>
    <col min="28" max="28" width="7.140625" customWidth="true"/>
    <col min="29" max="29" width="6" customWidth="true"/>
    <col min="33" max="33" width="7.140625" customWidth="true"/>
    <col min="34" max="34" width="6" customWidth="true"/>
    <col min="45" max="45" width="7.140625" customWidth="true"/>
    <col min="46" max="46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5" max="5" width="6" bestFit="true" customWidth="true"/>
    <col min="19" max="19" width="6" customWidth="true"/>
    <col min="21" max="21" width="7.140625" customWidth="true"/>
    <col min="24" max="24" width="6" customWidth="true"/>
    <col min="25" max="25" width="6" customWidth="true"/>
    <col min="26" max="26" width="6" customWidth="true"/>
    <col min="27" max="27" width="6" customWidth="true"/>
    <col min="30" max="30" width="6" customWidth="true"/>
    <col min="31" max="31" width="6" customWidth="true"/>
    <col min="32" max="32" width="6" customWidth="true"/>
    <col min="35" max="35" width="6" customWidth="true"/>
    <col min="36" max="36" width="6" customWidth="true"/>
    <col min="37" max="37" width="6" customWidth="true"/>
    <col min="38" max="38" width="6" customWidth="true"/>
    <col min="39" max="39" width="6" customWidth="true"/>
    <col min="40" max="40" width="6" customWidth="true"/>
    <col min="41" max="41" width="6" customWidth="true"/>
    <col min="42" max="42" width="6" customWidth="true"/>
    <col min="43" max="43" width="6" customWidth="true"/>
    <col min="44" max="44" width="6" customWidth="true"/>
    <col min="47" max="47" width="6" customWidth="true"/>
    <col min="48" max="48" width="6" customWidth="true"/>
    <col min="49" max="49" width="6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2.9691135671605351</v>
      </c>
      <c r="D6" s="8">
        <v>0.56697667913315464</v>
      </c>
      <c r="E6" s="8">
        <v>0.096978257191158768</v>
      </c>
      <c r="F6" s="8">
        <v>1.1681590628518785</v>
      </c>
      <c r="G6" s="8">
        <v>-0.82765935665622126</v>
      </c>
      <c r="H6" s="7">
        <v>1.4194811448136433</v>
      </c>
      <c r="I6" s="8">
        <v>2.9208698034772858</v>
      </c>
      <c r="J6" s="8">
        <v>1.1565210093010263</v>
      </c>
      <c r="K6" s="8">
        <v>0.054607209781086401</v>
      </c>
      <c r="L6" s="8">
        <v>-1.5220390331894993</v>
      </c>
      <c r="M6" s="18">
        <v>-1.1904778445562869</v>
      </c>
      <c r="N6" s="7">
        <v>2.0078994087643465</v>
      </c>
      <c r="O6" s="8">
        <v>3.0422352709901985</v>
      </c>
      <c r="P6" s="8">
        <v>-0.64807617620609581</v>
      </c>
      <c r="Q6" s="8">
        <v>0.19379655107417543</v>
      </c>
      <c r="R6" s="8">
        <v>-0.73466508865607927</v>
      </c>
      <c r="S6" s="18">
        <v>0.15460885156206028</v>
      </c>
      <c r="T6" s="7">
        <v>6.4742382740877655</v>
      </c>
      <c r="U6" s="8">
        <v>4.7211951206318377</v>
      </c>
      <c r="V6" s="8">
        <v>-1.5243224371574216</v>
      </c>
      <c r="W6" s="8">
        <v>0.23641432266536441</v>
      </c>
      <c r="X6" s="8">
        <v>2.1263559295955652</v>
      </c>
      <c r="Y6" s="18">
        <v>0.91459533835238083</v>
      </c>
      <c r="Z6" s="7">
        <v>2.4337107793920425</v>
      </c>
      <c r="AA6" s="8">
        <v>1.8320307441483312</v>
      </c>
      <c r="AB6" s="8">
        <v>1.9847417632537414</v>
      </c>
      <c r="AC6" s="8">
        <v>0.0020657276570711092</v>
      </c>
      <c r="AD6" s="8">
        <v>0.49277346453975235</v>
      </c>
      <c r="AE6" s="18">
        <v>-1.8779009202069004</v>
      </c>
      <c r="AF6" s="7">
        <v>2.0516160788728701</v>
      </c>
      <c r="AG6" s="8">
        <v>2.212925756831269</v>
      </c>
      <c r="AH6" s="8">
        <v>0.28968531173386125</v>
      </c>
      <c r="AI6" s="8">
        <v>0.070207733414466914</v>
      </c>
      <c r="AJ6" s="8">
        <v>0.57566354519934271</v>
      </c>
      <c r="AK6" s="18">
        <v>-1.0968662683060959</v>
      </c>
      <c r="AL6" s="7">
        <v>3.325341017321723</v>
      </c>
      <c r="AM6" s="8">
        <v>2.9725941793269772</v>
      </c>
      <c r="AN6" s="8">
        <v>0.63808721878222696</v>
      </c>
      <c r="AO6" s="8">
        <v>0.083760428922877384</v>
      </c>
      <c r="AP6" s="8">
        <v>0.32613775585741112</v>
      </c>
      <c r="AQ6" s="18">
        <v>-0.6952385655678156</v>
      </c>
      <c r="AR6" s="7">
        <v>4.1312532890274118</v>
      </c>
      <c r="AS6" s="8">
        <v>3.6598899029957588</v>
      </c>
      <c r="AT6" s="8">
        <v>0.8228743161640103</v>
      </c>
      <c r="AU6" s="8">
        <v>0.12281603973361722</v>
      </c>
      <c r="AV6" s="8">
        <v>0.32413934954428603</v>
      </c>
      <c r="AW6" s="18">
        <v>-0.79846631941030421</v>
      </c>
    </row>
    <row r="7" x14ac:dyDescent="0.2">
      <c r="A7" s="1" t="s">
        <v>8</v>
      </c>
      <c r="B7" s="7">
        <v>6.1908906867255142</v>
      </c>
      <c r="C7" s="8">
        <v>2.4103870094310311</v>
      </c>
      <c r="D7" s="8">
        <v>2.3261319227459105</v>
      </c>
      <c r="E7" s="8">
        <v>-0.13101263374820188</v>
      </c>
      <c r="F7" s="8">
        <v>2.380498273019358</v>
      </c>
      <c r="G7" s="8">
        <v>-0.79511388472255362</v>
      </c>
      <c r="H7" s="7">
        <v>1.9932573088538248</v>
      </c>
      <c r="I7" s="8">
        <v>1.5731234571237454</v>
      </c>
      <c r="J7" s="8">
        <v>1.3077817146727477</v>
      </c>
      <c r="K7" s="8">
        <v>-0.053563231135016438</v>
      </c>
      <c r="L7" s="8">
        <v>-1.4398353599164719</v>
      </c>
      <c r="M7" s="18">
        <v>0.60575072810882813</v>
      </c>
      <c r="N7" s="7">
        <v>-0.34974745559250286</v>
      </c>
      <c r="O7" s="8">
        <v>3.9939597561593563</v>
      </c>
      <c r="P7" s="8">
        <v>4.3772985983678874</v>
      </c>
      <c r="Q7" s="8">
        <v>-0.27639310136467338</v>
      </c>
      <c r="R7" s="8">
        <v>-3.8569005439213622</v>
      </c>
      <c r="S7" s="18">
        <v>-4.5877121648336656</v>
      </c>
      <c r="T7" s="7">
        <v>8.7123088691084263</v>
      </c>
      <c r="U7" s="8">
        <v>3.9736502453483711</v>
      </c>
      <c r="V7" s="8">
        <v>1.2800455105325725</v>
      </c>
      <c r="W7" s="8">
        <v>-0.057977082938989961</v>
      </c>
      <c r="X7" s="8">
        <v>4.7288634429031564</v>
      </c>
      <c r="Y7" s="18">
        <v>-1.2122732467366615</v>
      </c>
      <c r="Z7" s="7">
        <v>4.1174032083680787</v>
      </c>
      <c r="AA7" s="8">
        <v>1.3826955764031736</v>
      </c>
      <c r="AB7" s="8">
        <v>3.038789134896112</v>
      </c>
      <c r="AC7" s="8">
        <v>-0.1807109359973284</v>
      </c>
      <c r="AD7" s="8">
        <v>0.42027715622996498</v>
      </c>
      <c r="AE7" s="18">
        <v>-0.54364772316382037</v>
      </c>
      <c r="AF7" s="7">
        <v>7.6031332920423935</v>
      </c>
      <c r="AG7" s="8">
        <v>2.3389276658508762</v>
      </c>
      <c r="AH7" s="8">
        <v>1.8248875007273462</v>
      </c>
      <c r="AI7" s="8">
        <v>-0.098008942924060136</v>
      </c>
      <c r="AJ7" s="8">
        <v>2.7539602681306565</v>
      </c>
      <c r="AK7" s="18">
        <v>0.78336680025759275</v>
      </c>
      <c r="AL7" s="7">
        <v>5.7071720589934092</v>
      </c>
      <c r="AM7" s="8">
        <v>2.4174178497322503</v>
      </c>
      <c r="AN7" s="8">
        <v>2.5940806122622595</v>
      </c>
      <c r="AO7" s="8">
        <v>-0.159706451522548</v>
      </c>
      <c r="AP7" s="8">
        <v>1.9678500257923786</v>
      </c>
      <c r="AQ7" s="18">
        <v>-1.1124699772708997</v>
      </c>
      <c r="AR7" s="7">
        <v>5.1556613361207981</v>
      </c>
      <c r="AS7" s="8">
        <v>2.4600552031000662</v>
      </c>
      <c r="AT7" s="8">
        <v>2.2966232747205941</v>
      </c>
      <c r="AU7" s="8">
        <v>-0.11306553278338088</v>
      </c>
      <c r="AV7" s="8">
        <v>2.6353474015618921</v>
      </c>
      <c r="AW7" s="18">
        <v>-2.1232990104783522</v>
      </c>
    </row>
    <row r="8" x14ac:dyDescent="0.2">
      <c r="A8" s="1" t="s">
        <v>9</v>
      </c>
      <c r="B8" s="7">
        <v>-0.10894548309937219</v>
      </c>
      <c r="C8" s="8">
        <v>1.848552018741827</v>
      </c>
      <c r="D8" s="8">
        <v>-2.0327522912516311</v>
      </c>
      <c r="E8" s="8">
        <v>-0.012583655788354214</v>
      </c>
      <c r="F8" s="8">
        <v>-0.045578436677221341</v>
      </c>
      <c r="G8" s="8">
        <v>0.13341688187601258</v>
      </c>
      <c r="H8" s="7">
        <v>0.35754156727072284</v>
      </c>
      <c r="I8" s="8">
        <v>2.1812890804967613</v>
      </c>
      <c r="J8" s="8">
        <v>-2.0793711946241578</v>
      </c>
      <c r="K8" s="8">
        <v>-0.00082274891302511774</v>
      </c>
      <c r="L8" s="8">
        <v>-0.14464550567348733</v>
      </c>
      <c r="M8" s="18">
        <v>0.40109193598463627</v>
      </c>
      <c r="N8" s="7">
        <v>-1.0713659287747854</v>
      </c>
      <c r="O8" s="8">
        <v>1.1601429585103422</v>
      </c>
      <c r="P8" s="8">
        <v>-1.9800106076694812</v>
      </c>
      <c r="Q8" s="8">
        <v>-0.021925523465322318</v>
      </c>
      <c r="R8" s="8">
        <v>0.36169420403971403</v>
      </c>
      <c r="S8" s="18">
        <v>-0.59126696019003577</v>
      </c>
      <c r="T8" s="7">
        <v>0.63228072204125207</v>
      </c>
      <c r="U8" s="8">
        <v>3.1868421016094577</v>
      </c>
      <c r="V8" s="8">
        <v>-3.4791180927290983</v>
      </c>
      <c r="W8" s="8">
        <v>0.019207685780736648</v>
      </c>
      <c r="X8" s="8">
        <v>-0.4873237645960985</v>
      </c>
      <c r="Y8" s="18">
        <v>1.3926727919762576</v>
      </c>
      <c r="Z8" s="7">
        <v>-0.70993073789229055</v>
      </c>
      <c r="AA8" s="8">
        <v>0.97825706151711478</v>
      </c>
      <c r="AB8" s="8">
        <v>-1.0605251334754242</v>
      </c>
      <c r="AC8" s="8">
        <v>-0.035279043195998096</v>
      </c>
      <c r="AD8" s="8">
        <v>0.033286498981414663</v>
      </c>
      <c r="AE8" s="18">
        <v>-0.62567012171939429</v>
      </c>
      <c r="AF8" s="7">
        <v>-0.24149422847288063</v>
      </c>
      <c r="AG8" s="8">
        <v>2.102029000093121</v>
      </c>
      <c r="AH8" s="8">
        <v>-2.2662888762677924</v>
      </c>
      <c r="AI8" s="8">
        <v>-0.01757932896264237</v>
      </c>
      <c r="AJ8" s="8">
        <v>0.044174875157354604</v>
      </c>
      <c r="AK8" s="18">
        <v>-0.10382989849291729</v>
      </c>
      <c r="AL8" s="7">
        <v>-0.28167657787759937</v>
      </c>
      <c r="AM8" s="8">
        <v>1.7368199286766961</v>
      </c>
      <c r="AN8" s="8">
        <v>-1.9572991272210669</v>
      </c>
      <c r="AO8" s="8">
        <v>-0.018838125100523444</v>
      </c>
      <c r="AP8" s="8">
        <v>0.012903791049731234</v>
      </c>
      <c r="AQ8" s="18">
        <v>-0.055263045282433199</v>
      </c>
      <c r="AR8" s="7">
        <v>0.86500496147164341</v>
      </c>
      <c r="AS8" s="8">
        <v>1.8379464670390384</v>
      </c>
      <c r="AT8" s="8">
        <v>-1.9559879945239351</v>
      </c>
      <c r="AU8" s="8">
        <v>0.0011337402507642243</v>
      </c>
      <c r="AV8" s="8">
        <v>0.053134562210085862</v>
      </c>
      <c r="AW8" s="18">
        <v>0.92877818649569366</v>
      </c>
    </row>
    <row r="9" x14ac:dyDescent="0.2">
      <c r="A9" s="1" t="s">
        <v>10</v>
      </c>
      <c r="B9" s="7">
        <v>-1.1540379860401393</v>
      </c>
      <c r="C9" s="8">
        <v>0.39942147580705595</v>
      </c>
      <c r="D9" s="8">
        <v>-1.6519867560358603</v>
      </c>
      <c r="E9" s="8">
        <v>0.18662209802952381</v>
      </c>
      <c r="F9" s="8">
        <v>-0.27116545487199661</v>
      </c>
      <c r="G9" s="8">
        <v>0.18307065103115167</v>
      </c>
      <c r="H9" s="7">
        <v>-0.52465109875150517</v>
      </c>
      <c r="I9" s="8">
        <v>0.95100550302916498</v>
      </c>
      <c r="J9" s="8">
        <v>-1.3037200561485598</v>
      </c>
      <c r="K9" s="8">
        <v>0.19695543762424683</v>
      </c>
      <c r="L9" s="8">
        <v>-0.7056457917559662</v>
      </c>
      <c r="M9" s="18">
        <v>0.33675380849962216</v>
      </c>
      <c r="N9" s="7">
        <v>-2.4673694141830795</v>
      </c>
      <c r="O9" s="8">
        <v>-0.71592919751025086</v>
      </c>
      <c r="P9" s="8">
        <v>-2.457958792948316</v>
      </c>
      <c r="Q9" s="8">
        <v>0.19356931233023739</v>
      </c>
      <c r="R9" s="8">
        <v>0.74594914061407935</v>
      </c>
      <c r="S9" s="18">
        <v>-0.23299987666882127</v>
      </c>
      <c r="T9" s="7">
        <v>-0.38702662423742012</v>
      </c>
      <c r="U9" s="8">
        <v>1.9104579481620088</v>
      </c>
      <c r="V9" s="8">
        <v>-3.311829164882512</v>
      </c>
      <c r="W9" s="8">
        <v>0.29762653365180808</v>
      </c>
      <c r="X9" s="8">
        <v>-1.0638835575568253</v>
      </c>
      <c r="Y9" s="18">
        <v>1.7806016163881115</v>
      </c>
      <c r="Z9" s="7">
        <v>-1.5545226718614302</v>
      </c>
      <c r="AA9" s="8">
        <v>-0.57951763196672357</v>
      </c>
      <c r="AB9" s="8">
        <v>-0.53475818048153823</v>
      </c>
      <c r="AC9" s="8">
        <v>0.11178812218287359</v>
      </c>
      <c r="AD9" s="8">
        <v>0.22789560001912729</v>
      </c>
      <c r="AE9" s="18">
        <v>-0.77993058161516249</v>
      </c>
      <c r="AF9" s="7">
        <v>-0.58106424946981616</v>
      </c>
      <c r="AG9" s="8">
        <v>0.82500989375013711</v>
      </c>
      <c r="AH9" s="8">
        <v>-1.937770505498368</v>
      </c>
      <c r="AI9" s="8">
        <v>0.22343435608975551</v>
      </c>
      <c r="AJ9" s="8">
        <v>-0.52273763053592182</v>
      </c>
      <c r="AK9" s="18">
        <v>0.83099963672459332</v>
      </c>
      <c r="AL9" s="7">
        <v>-1.3348375918044484</v>
      </c>
      <c r="AM9" s="8">
        <v>0.15629132447126903</v>
      </c>
      <c r="AN9" s="8">
        <v>-1.4952214907318331</v>
      </c>
      <c r="AO9" s="8">
        <v>0.159912447389183</v>
      </c>
      <c r="AP9" s="8">
        <v>-0.099257389308148841</v>
      </c>
      <c r="AQ9" s="18">
        <v>-0.056562483624912618</v>
      </c>
      <c r="AR9" s="7">
        <v>-0.97965891516764025</v>
      </c>
      <c r="AS9" s="8">
        <v>0.46627416246681874</v>
      </c>
      <c r="AT9" s="8">
        <v>-1.6845437219804926</v>
      </c>
      <c r="AU9" s="8">
        <v>0.20392771638250692</v>
      </c>
      <c r="AV9" s="8">
        <v>0.12117104321752437</v>
      </c>
      <c r="AW9" s="18">
        <v>-0.086488115253985365</v>
      </c>
    </row>
    <row r="10" x14ac:dyDescent="0.2">
      <c r="A10" s="1" t="s">
        <v>11</v>
      </c>
      <c r="B10" s="7">
        <v>-4.16154760521413</v>
      </c>
      <c r="C10" s="8">
        <v>-9.870993115861431</v>
      </c>
      <c r="D10" s="8">
        <v>6.1678955514936522</v>
      </c>
      <c r="E10" s="8">
        <v>-0.36472161185513907</v>
      </c>
      <c r="F10" s="8">
        <v>-0.35630907840270704</v>
      </c>
      <c r="G10" s="8">
        <v>0.26258064941148962</v>
      </c>
      <c r="H10" s="7">
        <v>-4.2743130757260221</v>
      </c>
      <c r="I10" s="8">
        <v>-11.35104425559927</v>
      </c>
      <c r="J10" s="8">
        <v>8.0269559978691252</v>
      </c>
      <c r="K10" s="8">
        <v>-0.46924639777855504</v>
      </c>
      <c r="L10" s="8">
        <v>0.10321800575646504</v>
      </c>
      <c r="M10" s="18">
        <v>-0.58419642597378196</v>
      </c>
      <c r="N10" s="7">
        <v>0.33435040363620355</v>
      </c>
      <c r="O10" s="8">
        <v>-6.5687013691854022</v>
      </c>
      <c r="P10" s="8">
        <v>2.7251403010178374</v>
      </c>
      <c r="Q10" s="8">
        <v>-0.16673003321637073</v>
      </c>
      <c r="R10" s="8">
        <v>1.789558603551076</v>
      </c>
      <c r="S10" s="18">
        <v>2.555082901469059</v>
      </c>
      <c r="T10" s="7">
        <v>-12.70503871661837</v>
      </c>
      <c r="U10" s="8">
        <v>-17.175792567626484</v>
      </c>
      <c r="V10" s="8">
        <v>9.9287543260763176</v>
      </c>
      <c r="W10" s="8">
        <v>-0.50073808404302755</v>
      </c>
      <c r="X10" s="8">
        <v>-1.9317781407165537</v>
      </c>
      <c r="Y10" s="18">
        <v>-3.025484250308641</v>
      </c>
      <c r="Z10" s="7">
        <v>-0.14086063586452868</v>
      </c>
      <c r="AA10" s="8">
        <v>-5.1479576731028631</v>
      </c>
      <c r="AB10" s="8">
        <v>3.5568887406386271</v>
      </c>
      <c r="AC10" s="8">
        <v>-0.27378072676199972</v>
      </c>
      <c r="AD10" s="8">
        <v>-0.52065683800268681</v>
      </c>
      <c r="AE10" s="18">
        <v>2.2446458613643969</v>
      </c>
      <c r="AF10" s="7">
        <v>-6.3673013295369589</v>
      </c>
      <c r="AG10" s="8">
        <v>-10.798333624094896</v>
      </c>
      <c r="AH10" s="8">
        <v>6.7590677215721859</v>
      </c>
      <c r="AI10" s="8">
        <v>-0.42841244167134002</v>
      </c>
      <c r="AJ10" s="8">
        <v>-0.92812291188447082</v>
      </c>
      <c r="AK10" s="18">
        <v>-0.97150007345844502</v>
      </c>
      <c r="AL10" s="7">
        <v>-4.0107560217831173</v>
      </c>
      <c r="AM10" s="8">
        <v>-9.1062082613074651</v>
      </c>
      <c r="AN10" s="8">
        <v>5.494590997447129</v>
      </c>
      <c r="AO10" s="8">
        <v>-0.33141922059884815</v>
      </c>
      <c r="AP10" s="8">
        <v>-0.32250912723513236</v>
      </c>
      <c r="AQ10" s="18">
        <v>0.25478958991120015</v>
      </c>
      <c r="AR10" s="7">
        <v>-2.090888648900127</v>
      </c>
      <c r="AS10" s="8">
        <v>-10.46533754315316</v>
      </c>
      <c r="AT10" s="8">
        <v>6.8765013638381705</v>
      </c>
      <c r="AU10" s="8">
        <v>-0.37107440100985262</v>
      </c>
      <c r="AV10" s="8">
        <v>-0.076899577405435682</v>
      </c>
      <c r="AW10" s="18">
        <v>1.945921508830152</v>
      </c>
    </row>
    <row r="11" x14ac:dyDescent="0.2">
      <c r="A11" s="1" t="s">
        <v>12</v>
      </c>
      <c r="B11" s="7">
        <v>3.5213518713000216</v>
      </c>
      <c r="C11" s="8">
        <v>0.59115095934230444</v>
      </c>
      <c r="D11" s="8">
        <v>2.9198612461829758</v>
      </c>
      <c r="E11" s="8">
        <v>0.14874718420392158</v>
      </c>
      <c r="F11" s="8">
        <v>-0.74293645471054148</v>
      </c>
      <c r="G11" s="8">
        <v>0.6045289362813705</v>
      </c>
      <c r="H11" s="7">
        <v>6.7383275374133831</v>
      </c>
      <c r="I11" s="8">
        <v>1.0494046874669303</v>
      </c>
      <c r="J11" s="8">
        <v>3.9750095740134292</v>
      </c>
      <c r="K11" s="8">
        <v>0.21381796705069409</v>
      </c>
      <c r="L11" s="8">
        <v>0.90256251641776031</v>
      </c>
      <c r="M11" s="18">
        <v>0.59753279246458069</v>
      </c>
      <c r="N11" s="7">
        <v>1.8622542025231879</v>
      </c>
      <c r="O11" s="8">
        <v>-0.3971906040860903</v>
      </c>
      <c r="P11" s="8">
        <v>0.57168971571773153</v>
      </c>
      <c r="Q11" s="8">
        <v>0.066155461836001891</v>
      </c>
      <c r="R11" s="8">
        <v>0.99812984526905046</v>
      </c>
      <c r="S11" s="18">
        <v>0.62346978378649553</v>
      </c>
      <c r="T11" s="7">
        <v>3.662719944948027</v>
      </c>
      <c r="U11" s="8">
        <v>2.5312485568534893</v>
      </c>
      <c r="V11" s="8">
        <v>1.1390959329242394</v>
      </c>
      <c r="W11" s="8">
        <v>0.33980206320557127</v>
      </c>
      <c r="X11" s="8">
        <v>-2.0653084678850431</v>
      </c>
      <c r="Y11" s="18">
        <v>1.7178818598497796</v>
      </c>
      <c r="Z11" s="7">
        <v>3.2204304251336384</v>
      </c>
      <c r="AA11" s="8">
        <v>-0.66832046291487701</v>
      </c>
      <c r="AB11" s="8">
        <v>4.1430100812682982</v>
      </c>
      <c r="AC11" s="8">
        <v>0.017702276512257066</v>
      </c>
      <c r="AD11" s="8">
        <v>-0.20535459643165285</v>
      </c>
      <c r="AE11" s="18">
        <v>-0.066606873300377456</v>
      </c>
      <c r="AF11" s="7">
        <v>8.1975070551546558</v>
      </c>
      <c r="AG11" s="8">
        <v>0.96807495472559357</v>
      </c>
      <c r="AH11" s="8">
        <v>4.1159717224748302</v>
      </c>
      <c r="AI11" s="8">
        <v>0.21059480040480083</v>
      </c>
      <c r="AJ11" s="8">
        <v>-0.35509399379864276</v>
      </c>
      <c r="AK11" s="18">
        <v>3.2579595713480782</v>
      </c>
      <c r="AL11" s="7">
        <v>3.8473417965007557</v>
      </c>
      <c r="AM11" s="8">
        <v>0.36332697685452109</v>
      </c>
      <c r="AN11" s="8">
        <v>2.7453700202331999</v>
      </c>
      <c r="AO11" s="8">
        <v>0.12260126945850235</v>
      </c>
      <c r="AP11" s="8">
        <v>-0.013835837768832205</v>
      </c>
      <c r="AQ11" s="18">
        <v>0.62987936772337272</v>
      </c>
      <c r="AR11" s="7">
        <v>0.14677055073688966</v>
      </c>
      <c r="AS11" s="8">
        <v>0.63007229676364818</v>
      </c>
      <c r="AT11" s="8">
        <v>2.130626979982102</v>
      </c>
      <c r="AU11" s="8">
        <v>0.15434481980462722</v>
      </c>
      <c r="AV11" s="8">
        <v>0.26826542723804925</v>
      </c>
      <c r="AW11" s="18">
        <v>-3.0365389730515275</v>
      </c>
    </row>
    <row r="12" x14ac:dyDescent="0.2">
      <c r="A12" s="1" t="s">
        <v>13</v>
      </c>
      <c r="B12" s="7">
        <v>-1.8764631321439991</v>
      </c>
      <c r="C12" s="8">
        <v>4.774816958541642</v>
      </c>
      <c r="D12" s="8">
        <v>-6.956365262219105</v>
      </c>
      <c r="E12" s="8">
        <v>0.74792489109715143</v>
      </c>
      <c r="F12" s="8">
        <v>-0.62019302243695873</v>
      </c>
      <c r="G12" s="8">
        <v>0.177353302873276</v>
      </c>
      <c r="H12" s="7">
        <v>1.2331812083100469</v>
      </c>
      <c r="I12" s="8">
        <v>6.8832071292434058</v>
      </c>
      <c r="J12" s="8">
        <v>-9.7210963214443513</v>
      </c>
      <c r="K12" s="8">
        <v>1.1024338401430955</v>
      </c>
      <c r="L12" s="8">
        <v>3.0437355142720319</v>
      </c>
      <c r="M12" s="18">
        <v>-0.075098953904131904</v>
      </c>
      <c r="N12" s="7">
        <v>0.19138655648921232</v>
      </c>
      <c r="O12" s="8">
        <v>0.65284028558583629</v>
      </c>
      <c r="P12" s="8">
        <v>-1.9256959203544457</v>
      </c>
      <c r="Q12" s="8">
        <v>0.1534320964198215</v>
      </c>
      <c r="R12" s="8">
        <v>0.44998603676518106</v>
      </c>
      <c r="S12" s="18">
        <v>0.86082405807281792</v>
      </c>
      <c r="T12" s="7">
        <v>-0.18692029206952634</v>
      </c>
      <c r="U12" s="8">
        <v>1.5183444305801999</v>
      </c>
      <c r="V12" s="8">
        <v>-2.0924678366990177</v>
      </c>
      <c r="W12" s="8">
        <v>0.17763675582317251</v>
      </c>
      <c r="X12" s="8">
        <v>-0.10513026487305895</v>
      </c>
      <c r="Y12" s="18">
        <v>0.31469662309917823</v>
      </c>
      <c r="Z12" s="7">
        <v>-1.2472175842607651</v>
      </c>
      <c r="AA12" s="8">
        <v>6.9388238862428233</v>
      </c>
      <c r="AB12" s="8">
        <v>-10.239603903058473</v>
      </c>
      <c r="AC12" s="8">
        <v>1.1435118169678773</v>
      </c>
      <c r="AD12" s="8">
        <v>0.8154886886190702</v>
      </c>
      <c r="AE12" s="18">
        <v>0.094561926967939858</v>
      </c>
      <c r="AF12" s="7">
        <v>-4.5913967838728222</v>
      </c>
      <c r="AG12" s="8">
        <v>5.2248273364326323</v>
      </c>
      <c r="AH12" s="8">
        <v>-7.2202721070617439</v>
      </c>
      <c r="AI12" s="8">
        <v>0.80844092686251001</v>
      </c>
      <c r="AJ12" s="8">
        <v>0.080499375161096703</v>
      </c>
      <c r="AK12" s="18">
        <v>-3.4848923152673295</v>
      </c>
      <c r="AL12" s="7">
        <v>-0.70427313638492806</v>
      </c>
      <c r="AM12" s="8">
        <v>4.5630594011910972</v>
      </c>
      <c r="AN12" s="8">
        <v>-6.8652004719754007</v>
      </c>
      <c r="AO12" s="8">
        <v>0.72156349529036967</v>
      </c>
      <c r="AP12" s="8">
        <v>-0.47619771987661663</v>
      </c>
      <c r="AQ12" s="18">
        <v>1.3525021589856301</v>
      </c>
      <c r="AR12" s="7">
        <v>-0.6171060992920252</v>
      </c>
      <c r="AS12" s="8">
        <v>4.8255735402980262</v>
      </c>
      <c r="AT12" s="8">
        <v>-6.9637185974356006</v>
      </c>
      <c r="AU12" s="8">
        <v>0.7558777504890215</v>
      </c>
      <c r="AV12" s="8">
        <v>-1.3877162098379927</v>
      </c>
      <c r="AW12" s="18">
        <v>2.1528774171945262</v>
      </c>
    </row>
    <row r="13" x14ac:dyDescent="0.2">
      <c r="A13" s="1" t="s">
        <v>14</v>
      </c>
      <c r="B13" s="7">
        <v>-2.1398840957279304</v>
      </c>
      <c r="C13" s="8">
        <v>-2.6759791794793251</v>
      </c>
      <c r="D13" s="8">
        <v>0.40358708359317957</v>
      </c>
      <c r="E13" s="8">
        <v>0.04430013175327361</v>
      </c>
      <c r="F13" s="8">
        <v>-0.22882490291260424</v>
      </c>
      <c r="G13" s="8">
        <v>0.31703277131754692</v>
      </c>
      <c r="H13" s="7">
        <v>-2.1198563898608374</v>
      </c>
      <c r="I13" s="8">
        <v>-3.5431427480235138</v>
      </c>
      <c r="J13" s="8">
        <v>0.71351073610119697</v>
      </c>
      <c r="K13" s="8">
        <v>0.052931468243112845</v>
      </c>
      <c r="L13" s="8">
        <v>0.22580557222191383</v>
      </c>
      <c r="M13" s="18">
        <v>0.43103858159645597</v>
      </c>
      <c r="N13" s="7">
        <v>-0.75732794454394214</v>
      </c>
      <c r="O13" s="8">
        <v>-0.85839426103564098</v>
      </c>
      <c r="P13" s="8">
        <v>-0.054209558087036279</v>
      </c>
      <c r="Q13" s="8">
        <v>0.027825514953043598</v>
      </c>
      <c r="R13" s="8">
        <v>0.11906857144102365</v>
      </c>
      <c r="S13" s="18">
        <v>0.0083817881846682402</v>
      </c>
      <c r="T13" s="7">
        <v>-0.33487832968527464</v>
      </c>
      <c r="U13" s="8">
        <v>-1.2640109144794092</v>
      </c>
      <c r="V13" s="8">
        <v>0.043397536468554876</v>
      </c>
      <c r="W13" s="8">
        <v>0.046564241646971614</v>
      </c>
      <c r="X13" s="8">
        <v>-0.12021760427137396</v>
      </c>
      <c r="Y13" s="18">
        <v>0.95938841094998251</v>
      </c>
      <c r="Z13" s="7">
        <v>-3.0629931533995474</v>
      </c>
      <c r="AA13" s="8">
        <v>-3.5963059112088338</v>
      </c>
      <c r="AB13" s="8">
        <v>0.66459432779265037</v>
      </c>
      <c r="AC13" s="8">
        <v>0.042947956203909642</v>
      </c>
      <c r="AD13" s="8">
        <v>-0.10404647122183509</v>
      </c>
      <c r="AE13" s="18">
        <v>-0.070183054965435726</v>
      </c>
      <c r="AF13" s="7">
        <v>-1.7123818832129298</v>
      </c>
      <c r="AG13" s="8">
        <v>-2.4379399616609381</v>
      </c>
      <c r="AH13" s="8">
        <v>0.38462714402373832</v>
      </c>
      <c r="AI13" s="8">
        <v>0.041508627058200527</v>
      </c>
      <c r="AJ13" s="8">
        <v>-0.19789676997493091</v>
      </c>
      <c r="AK13" s="18">
        <v>0.49731907734100222</v>
      </c>
      <c r="AL13" s="7">
        <v>-2.3810135784035915</v>
      </c>
      <c r="AM13" s="8">
        <v>-2.6039873775514839</v>
      </c>
      <c r="AN13" s="8">
        <v>0.36430174845104613</v>
      </c>
      <c r="AO13" s="8">
        <v>0.042832796441136529</v>
      </c>
      <c r="AP13" s="8">
        <v>-0.24891001227778917</v>
      </c>
      <c r="AQ13" s="18">
        <v>0.064749266533499494</v>
      </c>
      <c r="AR13" s="7">
        <v>-2.3325806433587899</v>
      </c>
      <c r="AS13" s="8">
        <v>-3.0771500285454016</v>
      </c>
      <c r="AT13" s="8">
        <v>0.46986413108945485</v>
      </c>
      <c r="AU13" s="8">
        <v>0.04959459264087876</v>
      </c>
      <c r="AV13" s="8">
        <v>-0.48469017617632981</v>
      </c>
      <c r="AW13" s="18">
        <v>0.70980083763261004</v>
      </c>
    </row>
    <row r="14" x14ac:dyDescent="0.2">
      <c r="A14" s="1" t="s">
        <v>15</v>
      </c>
      <c r="B14" s="7">
        <v>-4.2449324654805265</v>
      </c>
      <c r="C14" s="8">
        <v>-0.44646969368364109</v>
      </c>
      <c r="D14" s="8">
        <v>-1.743348173642278</v>
      </c>
      <c r="E14" s="8">
        <v>-0.71625466088332834</v>
      </c>
      <c r="F14" s="8">
        <v>-1.2836499858592163</v>
      </c>
      <c r="G14" s="8">
        <v>-0.055209951412066305</v>
      </c>
      <c r="H14" s="7">
        <v>-4.8229682023232563</v>
      </c>
      <c r="I14" s="8">
        <v>-0.66471265721449158</v>
      </c>
      <c r="J14" s="8">
        <v>-2.0755914597404659</v>
      </c>
      <c r="K14" s="8">
        <v>-1.0971135450156262</v>
      </c>
      <c r="L14" s="8">
        <v>-0.4631559181327593</v>
      </c>
      <c r="M14" s="18">
        <v>-0.52239462221991961</v>
      </c>
      <c r="N14" s="7">
        <v>0.24992017168140035</v>
      </c>
      <c r="O14" s="8">
        <v>-0.30896283942834446</v>
      </c>
      <c r="P14" s="8">
        <v>-0.60817755983807842</v>
      </c>
      <c r="Q14" s="8">
        <v>-0.16973027856690487</v>
      </c>
      <c r="R14" s="8">
        <v>0.12717923089731073</v>
      </c>
      <c r="S14" s="18">
        <v>1.2096116186174175</v>
      </c>
      <c r="T14" s="7">
        <v>-5.8676838475748667</v>
      </c>
      <c r="U14" s="8">
        <v>0.59806507892052163</v>
      </c>
      <c r="V14" s="8">
        <v>-1.9835557745336314</v>
      </c>
      <c r="W14" s="8">
        <v>-0.55853643579161616</v>
      </c>
      <c r="X14" s="8">
        <v>-1.0815775725997778</v>
      </c>
      <c r="Y14" s="18">
        <v>-2.8420791435703712</v>
      </c>
      <c r="Z14" s="7">
        <v>-3.056019629615196</v>
      </c>
      <c r="AA14" s="8">
        <v>-1.1397055891181493</v>
      </c>
      <c r="AB14" s="8">
        <v>-1.5531368308339908</v>
      </c>
      <c r="AC14" s="8">
        <v>-0.828245193568661</v>
      </c>
      <c r="AD14" s="8">
        <v>-1.1596635027331552</v>
      </c>
      <c r="AE14" s="18">
        <v>1.624731486638753</v>
      </c>
      <c r="AF14" s="7">
        <v>-4.358617951504538</v>
      </c>
      <c r="AG14" s="8">
        <v>-0.43552102192780584</v>
      </c>
      <c r="AH14" s="8">
        <v>-1.9499079117040554</v>
      </c>
      <c r="AI14" s="8">
        <v>-0.81018573027169827</v>
      </c>
      <c r="AJ14" s="8">
        <v>-1.4504467574545017</v>
      </c>
      <c r="AK14" s="18">
        <v>0.28744346985351693</v>
      </c>
      <c r="AL14" s="7">
        <v>-4.167297966562189</v>
      </c>
      <c r="AM14" s="8">
        <v>-0.49931402139386227</v>
      </c>
      <c r="AN14" s="8">
        <v>-1.5187095072475552</v>
      </c>
      <c r="AO14" s="8">
        <v>-0.62070664028014244</v>
      </c>
      <c r="AP14" s="8">
        <v>-1.1461814862329986</v>
      </c>
      <c r="AQ14" s="18">
        <v>-0.38238631140763701</v>
      </c>
      <c r="AR14" s="7">
        <v>-4.2784558306381459</v>
      </c>
      <c r="AS14" s="8">
        <v>-0.33732400096478399</v>
      </c>
      <c r="AT14" s="8">
        <v>-1.9922397518543071</v>
      </c>
      <c r="AU14" s="8">
        <v>-0.80355472550817275</v>
      </c>
      <c r="AV14" s="8">
        <v>-1.4527518203520793</v>
      </c>
      <c r="AW14" s="18">
        <v>0.30741446804119499</v>
      </c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53.235447621444123</v>
      </c>
      <c r="D16" s="12">
        <f t="shared" ref="D16:G16" si="0">CORREL($B$6:$B$14,D6:D14)*100</f>
        <v>20.719865011074575</v>
      </c>
      <c r="E16" s="12">
        <f t="shared" si="0"/>
        <v>24.463319157875297</v>
      </c>
      <c r="F16" s="12">
        <f t="shared" si="0"/>
        <v>77.412559230550272</v>
      </c>
      <c r="G16" s="12">
        <f t="shared" si="0"/>
        <v>-55.683140786339095</v>
      </c>
      <c r="H16" s="19"/>
      <c r="I16" s="12">
        <f>CORREL($H$6:$H$15,I6:I15)*100</f>
        <v>57.436732304613123</v>
      </c>
      <c r="J16" s="12">
        <f>CORREL($H$6:$H$15,J6:J15)*100</f>
        <v>-4.9749707457565391</v>
      </c>
      <c r="K16" s="12">
        <f>CORREL($H$6:$H$15,K6:K15)*100</f>
        <v>59.738923447119774</v>
      </c>
      <c r="L16" s="12">
        <f>CORREL($H$6:$H$15,L6:L15)*100</f>
        <v>16.50663985410014</v>
      </c>
      <c r="M16" s="20">
        <f>CORREL($H$6:$H15,M6:M15)*100</f>
        <v>42.043428123974671</v>
      </c>
      <c r="N16" s="12"/>
      <c r="O16" s="12">
        <f>CORREL($N$6:$N$15,O6:O15)*100</f>
        <v>8.9514030773097275</v>
      </c>
      <c r="P16" s="12">
        <f t="shared" ref="P16:S16" si="1">CORREL($N$6:$N$15,P6:P15)*100</f>
        <v>26.89869299494822</v>
      </c>
      <c r="Q16" s="12">
        <f t="shared" si="1"/>
        <v>3.4327488026991855</v>
      </c>
      <c r="R16" s="12">
        <f t="shared" si="1"/>
        <v>0.74288992842375334</v>
      </c>
      <c r="S16" s="12">
        <f t="shared" si="1"/>
        <v>25.595230138429624</v>
      </c>
      <c r="T16" s="19"/>
      <c r="U16" s="12">
        <f>CORREL($T$6:$T$15,U6:U15)*100</f>
        <v>84.87773491450767</v>
      </c>
      <c r="V16" s="12">
        <f t="shared" ref="V16:Y16" si="2">CORREL($T$6:$T$15,V6:V15)*100</f>
        <v>-52.039494310326603</v>
      </c>
      <c r="W16" s="12">
        <f t="shared" si="2"/>
        <v>69.971380394299544</v>
      </c>
      <c r="X16" s="12">
        <f t="shared" si="2"/>
        <v>70.812213191945759</v>
      </c>
      <c r="Y16" s="12">
        <f t="shared" si="2"/>
        <v>58.417326573922637</v>
      </c>
      <c r="Z16" s="12"/>
      <c r="AA16" s="12">
        <f>CORREL($Z$6:$Z$15,AA6:AA15)*100</f>
        <v>20.09696120874208</v>
      </c>
      <c r="AB16" s="12">
        <f t="shared" ref="AB16:AE16" si="3">CORREL($Z$6:$Z$15,AB6:AB15)*100</f>
        <v>50.993380747476678</v>
      </c>
      <c r="AC16" s="12">
        <f t="shared" si="3"/>
        <v>1.5843124123132954</v>
      </c>
      <c r="AD16" s="12">
        <f t="shared" si="3"/>
        <v>37.998722461770242</v>
      </c>
      <c r="AE16" s="12">
        <f t="shared" si="3"/>
        <v>-39.685497575211016</v>
      </c>
      <c r="AF16" s="19"/>
      <c r="AG16" s="12">
        <f>CORREL($AF$6:$AF$15,AG6:AG15)*100</f>
        <v>42.551553489073193</v>
      </c>
      <c r="AH16" s="12">
        <f t="shared" ref="AH16:AK16" si="4">CORREL($AF$6:$AF$15,AH6:AH15)*100</f>
        <v>28.641278077711885</v>
      </c>
      <c r="AI16" s="12">
        <f t="shared" si="4"/>
        <v>18.69268056015537</v>
      </c>
      <c r="AJ16" s="12">
        <f t="shared" si="4"/>
        <v>64.425892312401643</v>
      </c>
      <c r="AK16" s="12">
        <f t="shared" si="4"/>
        <v>66.511256478922576</v>
      </c>
      <c r="AL16" s="12"/>
      <c r="AM16" s="12">
        <f>CORREL($AL$6:$AL$15,AM6:AM15)*100</f>
        <v>58.204307421365328</v>
      </c>
      <c r="AN16" s="12">
        <f t="shared" ref="AN16:AQ16" si="5">CORREL($AL$6:$AL$15,AN6:AN15)*100</f>
        <v>18.274341540034097</v>
      </c>
      <c r="AO16" s="12">
        <f t="shared" si="5"/>
        <v>28.026044232122015</v>
      </c>
      <c r="AP16" s="12">
        <f t="shared" si="5"/>
        <v>81.285110474285744</v>
      </c>
      <c r="AQ16" s="12">
        <f t="shared" si="5"/>
        <v>-32.740372548043851</v>
      </c>
      <c r="AR16" s="19"/>
      <c r="AS16" s="12">
        <f>CORREL($AR$6:$AR$15,AS6:AS15)*100</f>
        <v>51.095680198125962</v>
      </c>
      <c r="AT16" s="12">
        <f t="shared" ref="AT16:AW16" si="6">CORREL($AR$6:$AR$15,AT6:AT15)*100</f>
        <v>13.839612916767734</v>
      </c>
      <c r="AU16" s="12">
        <f t="shared" si="6"/>
        <v>32.576647443081029</v>
      </c>
      <c r="AV16" s="12">
        <f t="shared" si="6"/>
        <v>80.126410160997182</v>
      </c>
      <c r="AW16" s="12">
        <f t="shared" si="6"/>
        <v>-52.37536811572955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2.886939782547743</v>
      </c>
      <c r="D17" s="14">
        <f t="shared" si="7"/>
        <v>2.7526850590398433</v>
      </c>
      <c r="E17" s="14">
        <f t="shared" si="7"/>
        <v>0.27225155650878491</v>
      </c>
      <c r="F17" s="14">
        <f t="shared" si="7"/>
        <v>0.78821348205289921</v>
      </c>
      <c r="G17" s="14">
        <f t="shared" si="7"/>
        <v>0.37288515395363914</v>
      </c>
      <c r="H17" s="14">
        <f t="shared" si="7"/>
        <v>2.6092863925914687</v>
      </c>
      <c r="I17" s="14">
        <f t="shared" si="7"/>
        <v>3.4568825222327098</v>
      </c>
      <c r="J17" s="14">
        <f t="shared" si="7"/>
        <v>3.3739846707101968</v>
      </c>
      <c r="K17" s="14">
        <f t="shared" si="7"/>
        <v>0.36020570153910458</v>
      </c>
      <c r="L17" s="14">
        <f t="shared" si="7"/>
        <v>0.95108407934169548</v>
      </c>
      <c r="M17" s="14">
        <f t="shared" si="7"/>
        <v>0.52714841036741356</v>
      </c>
      <c r="N17" s="14">
        <f t="shared" si="7"/>
        <v>1.0324023873543002</v>
      </c>
      <c r="O17" s="14">
        <f t="shared" si="7"/>
        <v>1.9660800419851852</v>
      </c>
      <c r="P17" s="14">
        <f t="shared" si="7"/>
        <v>1.7062214698133744</v>
      </c>
      <c r="Q17" s="14">
        <f t="shared" si="7"/>
        <v>0.14131117003572635</v>
      </c>
      <c r="R17" s="14">
        <f t="shared" si="7"/>
        <v>1.0206743414248463</v>
      </c>
      <c r="S17" s="14">
        <f t="shared" si="7"/>
        <v>1.2026620003778572</v>
      </c>
      <c r="T17" s="14">
        <f t="shared" si="7"/>
        <v>4.3292328467078809</v>
      </c>
      <c r="U17" s="14">
        <f t="shared" si="7"/>
        <v>4.0977341071350608</v>
      </c>
      <c r="V17" s="14">
        <f t="shared" si="7"/>
        <v>2.7542453337218173</v>
      </c>
      <c r="W17" s="14">
        <f t="shared" si="7"/>
        <v>0.24849330170437639</v>
      </c>
      <c r="X17" s="14">
        <f t="shared" si="7"/>
        <v>1.5232090610385847</v>
      </c>
      <c r="Y17" s="14">
        <f t="shared" si="7"/>
        <v>1.5732970312489434</v>
      </c>
      <c r="Z17" s="14">
        <f t="shared" si="7"/>
        <v>2.1714543139763927</v>
      </c>
      <c r="AA17" s="14">
        <f t="shared" si="7"/>
        <v>2.4723522939617366</v>
      </c>
      <c r="AB17" s="14">
        <f t="shared" si="7"/>
        <v>2.9758128347956401</v>
      </c>
      <c r="AC17" s="14">
        <f t="shared" si="7"/>
        <v>0.29303577090092386</v>
      </c>
      <c r="AD17" s="14">
        <f t="shared" si="7"/>
        <v>0.44289314351677089</v>
      </c>
      <c r="AE17" s="14">
        <f t="shared" si="7"/>
        <v>0.88087539443778562</v>
      </c>
      <c r="AF17" s="14">
        <f t="shared" si="7"/>
        <v>3.967168094682207</v>
      </c>
      <c r="AG17" s="14">
        <f t="shared" si="7"/>
        <v>3.0376322664531994</v>
      </c>
      <c r="AH17" s="14">
        <f t="shared" si="7"/>
        <v>2.9726655788904015</v>
      </c>
      <c r="AI17" s="14">
        <f t="shared" si="7"/>
        <v>0.30101346751861641</v>
      </c>
      <c r="AJ17" s="14">
        <f t="shared" si="7"/>
        <v>0.76871166075957986</v>
      </c>
      <c r="AK17" s="14">
        <f t="shared" si="7"/>
        <v>1.2571307901161051</v>
      </c>
      <c r="AL17" s="14">
        <f t="shared" si="7"/>
        <v>2.8621899717368624</v>
      </c>
      <c r="AM17" s="14">
        <f t="shared" si="7"/>
        <v>2.712778774538926</v>
      </c>
      <c r="AN17" s="14">
        <f t="shared" si="7"/>
        <v>2.6308919266836961</v>
      </c>
      <c r="AO17" s="14">
        <f t="shared" si="7"/>
        <v>0.25139863714073807</v>
      </c>
      <c r="AP17" s="14">
        <f t="shared" si="7"/>
        <v>0.51240939020145626</v>
      </c>
      <c r="AQ17" s="14">
        <f t="shared" si="7"/>
        <v>0.51153786292315384</v>
      </c>
      <c r="AR17" s="14">
        <f t="shared" si="7"/>
        <v>2.2885978083014953</v>
      </c>
      <c r="AS17" s="14">
        <f t="shared" si="7"/>
        <v>3.0838652364008472</v>
      </c>
      <c r="AT17" s="14">
        <f t="shared" si="7"/>
        <v>2.7998065151977767</v>
      </c>
      <c r="AU17" s="14">
        <f t="shared" si="7"/>
        <v>0.28634119668880209</v>
      </c>
      <c r="AV17" s="14">
        <f t="shared" si="7"/>
        <v>0.75515695383347936</v>
      </c>
      <c r="AW17" s="14">
        <f t="shared" si="7"/>
        <v>1.3432872040427672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7.2278367331885658</v>
      </c>
      <c r="D18" s="14">
        <f t="shared" si="8"/>
        <v>0.8621223348920708</v>
      </c>
      <c r="E18" s="14">
        <f t="shared" si="8"/>
        <v>-4.7270141648271806E-2</v>
      </c>
      <c r="F18" s="14">
        <f t="shared" si="8"/>
        <v>3.5021808463768234</v>
      </c>
      <c r="G18" s="14">
        <f t="shared" si="8"/>
        <v>-1.4893563595024952</v>
      </c>
      <c r="H18" s="14">
        <f>SUM(H6:H8)</f>
        <v>3.7702800209381828</v>
      </c>
      <c r="I18" s="14">
        <f t="shared" ref="I18:S18" si="9">SUM(I6:I8)</f>
        <v>6.6752164931689908</v>
      </c>
      <c r="J18" s="14">
        <f t="shared" si="9"/>
        <v>0.3867157935177481</v>
      </c>
      <c r="K18" s="14">
        <f t="shared" si="9"/>
        <v>-4.6119824339433432E-4</v>
      </c>
      <c r="L18" s="14">
        <f t="shared" si="9"/>
        <v>-3.1075558870430142</v>
      </c>
      <c r="M18" s="14">
        <f t="shared" si="9"/>
        <v>-0.1836351804621304</v>
      </c>
      <c r="N18" s="14">
        <f t="shared" si="9"/>
        <v>0.58678602439701799</v>
      </c>
      <c r="O18" s="14">
        <f t="shared" si="9"/>
        <v>8.195663463937521</v>
      </c>
      <c r="P18" s="14">
        <f t="shared" si="9"/>
        <v>1.7510718442676223</v>
      </c>
      <c r="Q18" s="14">
        <f t="shared" si="9"/>
        <v>-0.10513044324203261</v>
      </c>
      <c r="R18" s="14">
        <f t="shared" si="9"/>
        <v>-4.2304485671036103</v>
      </c>
      <c r="S18" s="14">
        <f t="shared" si="9"/>
        <v>-5.0243702734624947</v>
      </c>
      <c r="T18" s="14">
        <f>SUM(T6:T8)</f>
        <v>15.818827865237429</v>
      </c>
      <c r="U18" s="14">
        <f t="shared" ref="U18:AE18" si="10">SUM(U6:U8)</f>
        <v>11.87966176885816</v>
      </c>
      <c r="V18" s="14">
        <f t="shared" si="10"/>
        <v>-3.7219783168958829</v>
      </c>
      <c r="W18" s="14">
        <f t="shared" si="10"/>
        <v>0.19743115986123588</v>
      </c>
      <c r="X18" s="14">
        <f t="shared" si="10"/>
        <v>6.3687183698218686</v>
      </c>
      <c r="Y18" s="14">
        <f t="shared" si="10"/>
        <v>1.0949948835920438</v>
      </c>
      <c r="Z18" s="14">
        <f t="shared" si="10"/>
        <v>5.8411832498678296</v>
      </c>
      <c r="AA18" s="14">
        <f t="shared" si="10"/>
        <v>4.1937880357876756</v>
      </c>
      <c r="AB18" s="14">
        <f t="shared" si="10"/>
        <v>3.9651836107541669</v>
      </c>
      <c r="AC18" s="14">
        <f t="shared" si="10"/>
        <v>-0.21490091662150401</v>
      </c>
      <c r="AD18" s="14">
        <f t="shared" si="10"/>
        <v>0.94433128503722996</v>
      </c>
      <c r="AE18" s="14">
        <f t="shared" si="10"/>
        <v>-3.0472187650897147</v>
      </c>
      <c r="AF18" s="14">
        <f>SUM(AF6:AF8)</f>
        <v>9.413255142442388</v>
      </c>
      <c r="AG18" s="14">
        <f t="shared" ref="AG18:AQ18" si="11">SUM(AG6:AG8)</f>
        <v>6.6531576430820607</v>
      </c>
      <c r="AH18" s="14">
        <f t="shared" si="11"/>
        <v>-0.15023636440495958</v>
      </c>
      <c r="AI18" s="14">
        <f t="shared" si="11"/>
        <v>-4.5836645210685929E-2</v>
      </c>
      <c r="AJ18" s="14">
        <f t="shared" si="11"/>
        <v>3.373499875517584</v>
      </c>
      <c r="AK18" s="14">
        <f t="shared" si="11"/>
        <v>-0.41732936654159403</v>
      </c>
      <c r="AL18" s="14">
        <f t="shared" si="11"/>
        <v>8.7508364984375273</v>
      </c>
      <c r="AM18" s="14">
        <f t="shared" si="11"/>
        <v>7.126823395403763</v>
      </c>
      <c r="AN18" s="14">
        <f t="shared" si="11"/>
        <v>1.276600620987679</v>
      </c>
      <c r="AO18" s="14">
        <f t="shared" si="11"/>
        <v>-9.5458185739619908E-2</v>
      </c>
      <c r="AP18" s="14">
        <f t="shared" si="11"/>
        <v>2.3058422559065543</v>
      </c>
      <c r="AQ18" s="14">
        <f t="shared" si="11"/>
        <v>-1.8629715881208293</v>
      </c>
      <c r="AR18" s="14">
        <f>SUM(AR6:AR8)</f>
        <v>10.151919586619838</v>
      </c>
      <c r="AS18" s="14">
        <f t="shared" ref="AS18:AW18" si="12">SUM(AS6:AS8)</f>
        <v>7.9579845734117143</v>
      </c>
      <c r="AT18" s="14">
        <f t="shared" si="12"/>
        <v>1.1653235909586608</v>
      </c>
      <c r="AU18" s="14">
        <f t="shared" si="12"/>
        <v>1.0156715530416308E-2</v>
      </c>
      <c r="AV18" s="14">
        <f t="shared" si="12"/>
        <v>3.0114418501112192</v>
      </c>
      <c r="AW18" s="14">
        <f t="shared" si="12"/>
        <v>-1.9929871433921578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E19" si="13">SUM(C9:C10,C12:C15)</f>
        <v>-7.8204256505841787</v>
      </c>
      <c r="D19" s="14">
        <f t="shared" si="13"/>
        <v>-3.7823705750140788</v>
      </c>
      <c r="E19" s="14">
        <f t="shared" si="13"/>
        <v>-0.10109412180395305</v>
      </c>
      <c r="F19" s="14">
        <f t="shared" si="13"/>
        <v>-2.7578023604250461</v>
      </c>
      <c r="G19" s="14">
        <f t="shared" si="13"/>
        <v>0.88482742322051799</v>
      </c>
      <c r="H19" s="14">
        <f t="shared" si="13"/>
        <v>-10.508607558351596</v>
      </c>
      <c r="I19" s="14">
        <f t="shared" si="13"/>
        <v>-7.7262972117284132</v>
      </c>
      <c r="J19" s="14">
        <f t="shared" si="13"/>
        <v>-4.3628041698501505</v>
      </c>
      <c r="K19" s="14">
        <f t="shared" si="13"/>
        <v>-0.21267610669251702</v>
      </c>
      <c r="L19" s="14">
        <f t="shared" si="13"/>
        <v>2.2070675419226085</v>
      </c>
      <c r="M19" s="14">
        <f t="shared" si="13"/>
        <v>-0.41389761200313163</v>
      </c>
      <c r="N19" s="14">
        <f t="shared" si="13"/>
        <v>-2.4490402269202063</v>
      </c>
      <c r="O19" s="14">
        <f t="shared" si="13"/>
        <v>-7.7988394627116131</v>
      </c>
      <c r="P19" s="14">
        <f t="shared" si="13"/>
        <v>-2.3225095719223599</v>
      </c>
      <c r="Q19" s="14">
        <f t="shared" si="13"/>
        <v>3.893216098640484E-2</v>
      </c>
      <c r="R19" s="14">
        <f t="shared" si="13"/>
        <v>3.2324761570516829</v>
      </c>
      <c r="S19" s="14">
        <f t="shared" si="13"/>
        <v>4.4009004896756672</v>
      </c>
      <c r="T19" s="14">
        <f t="shared" si="13"/>
        <v>-19.481547810185472</v>
      </c>
      <c r="U19" s="14">
        <f t="shared" si="13"/>
        <v>-14.412202017979665</v>
      </c>
      <c r="V19" s="14">
        <f t="shared" si="13"/>
        <v>2.5829610032305554</v>
      </c>
      <c r="W19" s="14">
        <f t="shared" si="13"/>
        <v>-0.53705563065028306</v>
      </c>
      <c r="X19" s="14">
        <f t="shared" si="13"/>
        <v>-4.3023744213434201</v>
      </c>
      <c r="Y19" s="14">
        <f t="shared" si="13"/>
        <v>-2.8128767434426605</v>
      </c>
      <c r="Z19" s="14">
        <f t="shared" si="13"/>
        <v>-9.0616136750014888</v>
      </c>
      <c r="AA19" s="14">
        <f t="shared" si="13"/>
        <v>-3.5269645673773318</v>
      </c>
      <c r="AB19" s="14">
        <f t="shared" si="13"/>
        <v>-8.1089467016463068</v>
      </c>
      <c r="AC19" s="14">
        <f t="shared" si="13"/>
        <v>0.19773240839174544</v>
      </c>
      <c r="AD19" s="14">
        <f t="shared" si="13"/>
        <v>-0.73726045275924734</v>
      </c>
      <c r="AE19" s="14">
        <f t="shared" si="13"/>
        <v>3.1138256383896357</v>
      </c>
      <c r="AF19" s="14">
        <f t="shared" ref="AF19:AQ19" si="14">SUM(AF9:AF10,AF12:AF15)</f>
        <v>-17.610762197597055</v>
      </c>
      <c r="AG19" s="14">
        <f t="shared" si="14"/>
        <v>-7.6229840941619615</v>
      </c>
      <c r="AH19" s="14">
        <f t="shared" si="14"/>
        <v>-3.9664781910537239</v>
      </c>
      <c r="AI19" s="14">
        <f t="shared" si="14"/>
        <v>-0.16418908522464692</v>
      </c>
      <c r="AJ19" s="14">
        <f t="shared" si="14"/>
        <v>-3.0164806223493823</v>
      </c>
      <c r="AK19" s="14">
        <f t="shared" si="14"/>
        <v>-2.8406302048073591</v>
      </c>
      <c r="AL19" s="14">
        <f t="shared" si="14"/>
        <v>-12.598178294938286</v>
      </c>
      <c r="AM19" s="14">
        <f t="shared" si="14"/>
        <v>-7.4914846935578421</v>
      </c>
      <c r="AN19" s="14">
        <f t="shared" si="14"/>
        <v>-4.0223440773702048</v>
      </c>
      <c r="AO19" s="14">
        <f t="shared" si="14"/>
        <v>-2.678443766323646E-2</v>
      </c>
      <c r="AP19" s="14">
        <f t="shared" si="14"/>
        <v>-2.2906573067439702</v>
      </c>
      <c r="AQ19" s="14">
        <f t="shared" si="14"/>
        <v>1.2330922203969625</v>
      </c>
      <c r="AR19" s="14">
        <f t="shared" ref="AR19:AW19" si="15">SUM(AR9:AR10,AR12:AR15)</f>
        <v>-10.298690137356733</v>
      </c>
      <c r="AS19" s="14">
        <f t="shared" si="15"/>
        <v>-8.5891929124494926</v>
      </c>
      <c r="AT19" s="14">
        <f t="shared" si="15"/>
        <v>-3.2962955669544334</v>
      </c>
      <c r="AU19" s="14">
        <f t="shared" si="15"/>
        <v>-0.16418566884685604</v>
      </c>
      <c r="AV19" s="14">
        <f t="shared" si="15"/>
        <v>-3.2785421055492407</v>
      </c>
      <c r="AW19" s="14">
        <f t="shared" si="15"/>
        <v>5.0295261164432672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E20" si="16">C11</f>
        <v>0.59258891739562225</v>
      </c>
      <c r="D20" s="16">
        <f t="shared" si="16"/>
        <v>2.9202482401220236</v>
      </c>
      <c r="E20" s="16">
        <f t="shared" si="16"/>
        <v>0.14836426345222672</v>
      </c>
      <c r="F20" s="16">
        <f t="shared" si="16"/>
        <v>-0.74437848595179712</v>
      </c>
      <c r="G20" s="16">
        <f t="shared" si="16"/>
        <v>0.60452893628195614</v>
      </c>
      <c r="H20" s="16">
        <f t="shared" si="16"/>
        <v>6.7383275374133769</v>
      </c>
      <c r="I20" s="16">
        <f t="shared" si="16"/>
        <v>1.0510807185594189</v>
      </c>
      <c r="J20" s="16">
        <f t="shared" si="16"/>
        <v>3.9760883763324082</v>
      </c>
      <c r="K20" s="16">
        <f t="shared" si="16"/>
        <v>0.21313730493591246</v>
      </c>
      <c r="L20" s="16">
        <f t="shared" si="16"/>
        <v>0.90048834512037967</v>
      </c>
      <c r="M20" s="16">
        <f t="shared" si="16"/>
        <v>0.59753279246526902</v>
      </c>
      <c r="N20" s="16">
        <f t="shared" si="16"/>
        <v>1.8622542025231872</v>
      </c>
      <c r="O20" s="16">
        <f t="shared" si="16"/>
        <v>-0.39682400122591011</v>
      </c>
      <c r="P20" s="16">
        <f t="shared" si="16"/>
        <v>0.57143772765473355</v>
      </c>
      <c r="Q20" s="16">
        <f t="shared" si="16"/>
        <v>6.619828225563075E-2</v>
      </c>
      <c r="R20" s="16">
        <f t="shared" si="16"/>
        <v>0.99797241005191528</v>
      </c>
      <c r="S20" s="16">
        <f t="shared" si="16"/>
        <v>0.62346978378681717</v>
      </c>
      <c r="T20" s="16">
        <f t="shared" si="16"/>
        <v>3.6627199449480328</v>
      </c>
      <c r="U20" s="16">
        <f t="shared" si="16"/>
        <v>2.5325402491214972</v>
      </c>
      <c r="V20" s="16">
        <f t="shared" si="16"/>
        <v>1.1390173136653283</v>
      </c>
      <c r="W20" s="16">
        <f t="shared" si="16"/>
        <v>0.33962447078905805</v>
      </c>
      <c r="X20" s="16">
        <f t="shared" si="16"/>
        <v>-2.0663439484784494</v>
      </c>
      <c r="Y20" s="16">
        <f t="shared" si="16"/>
        <v>1.7178818598505956</v>
      </c>
      <c r="Z20" s="16">
        <f t="shared" si="16"/>
        <v>3.2204304251336371</v>
      </c>
      <c r="AA20" s="16">
        <f t="shared" si="16"/>
        <v>-0.66682346841033746</v>
      </c>
      <c r="AB20" s="16">
        <f t="shared" si="16"/>
        <v>4.1437630908921355</v>
      </c>
      <c r="AC20" s="16">
        <f t="shared" si="16"/>
        <v>1.71685082297552E-2</v>
      </c>
      <c r="AD20" s="16">
        <f t="shared" si="16"/>
        <v>-0.2070708322779804</v>
      </c>
      <c r="AE20" s="16">
        <f t="shared" si="16"/>
        <v>-6.6606873299929203E-2</v>
      </c>
      <c r="AF20" s="16">
        <f t="shared" ref="AF20:AQ20" si="17">AF11</f>
        <v>8.1975070551546647</v>
      </c>
      <c r="AG20" s="16">
        <f t="shared" si="17"/>
        <v>0.96982645107990684</v>
      </c>
      <c r="AH20" s="16">
        <f t="shared" si="17"/>
        <v>4.1167145554586844</v>
      </c>
      <c r="AI20" s="16">
        <f t="shared" si="17"/>
        <v>0.21002573043534165</v>
      </c>
      <c r="AJ20" s="16">
        <f t="shared" si="17"/>
        <v>-0.35701925316820593</v>
      </c>
      <c r="AK20" s="16">
        <f t="shared" si="17"/>
        <v>3.2579595713489442</v>
      </c>
      <c r="AL20" s="16">
        <f t="shared" si="17"/>
        <v>3.8473417965007526</v>
      </c>
      <c r="AM20" s="16">
        <f t="shared" si="17"/>
        <v>0.36466129815407894</v>
      </c>
      <c r="AN20" s="16">
        <f t="shared" si="17"/>
        <v>2.7457434563825229</v>
      </c>
      <c r="AO20" s="16">
        <f t="shared" si="17"/>
        <v>0.12224262340285914</v>
      </c>
      <c r="AP20" s="16">
        <f t="shared" si="17"/>
        <v>-1.5184949162581202E-2</v>
      </c>
      <c r="AQ20" s="16">
        <f t="shared" si="17"/>
        <v>0.62987936772387898</v>
      </c>
      <c r="AR20" s="16">
        <f t="shared" ref="AR20:AW20" si="18">AR11</f>
        <v>0.14677055073688688</v>
      </c>
      <c r="AS20" s="16">
        <f t="shared" si="18"/>
        <v>0.63120833903776685</v>
      </c>
      <c r="AT20" s="16">
        <f t="shared" si="18"/>
        <v>2.1309719759957737</v>
      </c>
      <c r="AU20" s="16">
        <f t="shared" si="18"/>
        <v>0.15402895331642988</v>
      </c>
      <c r="AV20" s="16">
        <f t="shared" si="18"/>
        <v>0.26710025543803101</v>
      </c>
      <c r="AW20" s="16">
        <f t="shared" si="18"/>
        <v>-3.0365389730511101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9">ABS(C6)</f>
        <v>2.9697490943961817</v>
      </c>
      <c r="D22">
        <f t="shared" si="19"/>
        <v>0.56675361945883296</v>
      </c>
      <c r="E22">
        <f t="shared" si="19"/>
        <v>9.6959180462519862E-2</v>
      </c>
      <c r="F22">
        <f t="shared" si="19"/>
        <v>1.1677656720155416</v>
      </c>
      <c r="G22">
        <f t="shared" si="19"/>
        <v>0.82765935665252699</v>
      </c>
      <c r="H22">
        <f t="shared" si="19"/>
        <v>1.4194811448136391</v>
      </c>
      <c r="I22">
        <f t="shared" si="19"/>
        <v>2.9214085896217115</v>
      </c>
      <c r="J22">
        <f t="shared" si="19"/>
        <v>1.1573118200374046</v>
      </c>
      <c r="K22">
        <f t="shared" si="19"/>
        <v>5.4212647977164297E-2</v>
      </c>
      <c r="L22">
        <f t="shared" si="19"/>
        <v>1.5229740682686523</v>
      </c>
      <c r="M22">
        <f t="shared" si="19"/>
        <v>1.1904778445539825</v>
      </c>
      <c r="N22">
        <f t="shared" si="19"/>
        <v>2.0078994087643465</v>
      </c>
      <c r="O22">
        <f t="shared" si="19"/>
        <v>3.0426400195259227</v>
      </c>
      <c r="P22">
        <f t="shared" si="19"/>
        <v>0.64958553926610696</v>
      </c>
      <c r="Q22">
        <f t="shared" si="19"/>
        <v>0.19432083689984769</v>
      </c>
      <c r="R22">
        <f t="shared" si="19"/>
        <v>0.73408475996486156</v>
      </c>
      <c r="S22">
        <f t="shared" si="19"/>
        <v>0.15460885156953208</v>
      </c>
      <c r="T22">
        <f t="shared" si="19"/>
        <v>6.474238274087762</v>
      </c>
      <c r="U22">
        <f t="shared" si="19"/>
        <v>4.7212392475019564</v>
      </c>
      <c r="V22">
        <f t="shared" si="19"/>
        <v>1.525037599314901</v>
      </c>
      <c r="W22">
        <f t="shared" si="19"/>
        <v>0.23668415440393198</v>
      </c>
      <c r="X22">
        <f t="shared" si="19"/>
        <v>2.1267571331406794</v>
      </c>
      <c r="Y22">
        <f t="shared" si="19"/>
        <v>0.91459533835609175</v>
      </c>
      <c r="Z22">
        <f t="shared" si="19"/>
        <v>2.4337107793920483</v>
      </c>
      <c r="AA22">
        <f t="shared" si="19"/>
        <v>1.8329795170888858</v>
      </c>
      <c r="AB22">
        <f t="shared" si="19"/>
        <v>1.9849409756046175</v>
      </c>
      <c r="AC22">
        <f t="shared" si="19"/>
        <v>1.8333734267396891E-3</v>
      </c>
      <c r="AD22">
        <f t="shared" si="19"/>
        <v>0.4918578334750211</v>
      </c>
      <c r="AE22">
        <f t="shared" si="19"/>
        <v>1.8779009202032109</v>
      </c>
      <c r="AF22">
        <f t="shared" si="19"/>
        <v>2.0516160788728741</v>
      </c>
      <c r="AG22">
        <f t="shared" si="19"/>
        <v>2.21324536494767</v>
      </c>
      <c r="AH22">
        <f t="shared" si="19"/>
        <v>0.28954828035227637</v>
      </c>
      <c r="AI22">
        <f t="shared" si="19"/>
        <v>7.0207651399201973E-2</v>
      </c>
      <c r="AJ22">
        <f t="shared" si="19"/>
        <v>0.57548105047732578</v>
      </c>
      <c r="AK22">
        <f t="shared" si="19"/>
        <v>1.0968662683035952</v>
      </c>
      <c r="AL22">
        <f t="shared" si="19"/>
        <v>3.325341017321723</v>
      </c>
      <c r="AM22">
        <f t="shared" si="19"/>
        <v>2.973339887270571</v>
      </c>
      <c r="AN22">
        <f t="shared" si="19"/>
        <v>0.63772609475277642</v>
      </c>
      <c r="AO22">
        <f t="shared" si="19"/>
        <v>8.3776328874373779E-2</v>
      </c>
      <c r="AP22">
        <f t="shared" si="19"/>
        <v>0.32573727198762314</v>
      </c>
      <c r="AQ22">
        <f t="shared" si="19"/>
        <v>0.69523856556361618</v>
      </c>
      <c r="AR22">
        <f t="shared" si="19"/>
        <v>4.1312532890274092</v>
      </c>
      <c r="AS22">
        <f t="shared" si="19"/>
        <v>3.6607330999023158</v>
      </c>
      <c r="AT22">
        <f t="shared" si="19"/>
        <v>0.82271127929864485</v>
      </c>
      <c r="AU22">
        <f t="shared" si="19"/>
        <v>0.12273625865224236</v>
      </c>
      <c r="AV22">
        <f t="shared" si="19"/>
        <v>0.32353897058044756</v>
      </c>
      <c r="AW22">
        <f t="shared" si="19"/>
        <v>0.79846631940623802</v>
      </c>
    </row>
    <row r="23" hidden="true" x14ac:dyDescent="0.2">
      <c r="B23">
        <f t="shared" ref="B23:Q30" si="20">ABS(B7)</f>
        <v>6.1908906867255027</v>
      </c>
      <c r="C23">
        <f t="shared" si="20"/>
        <v>2.4101407215334043</v>
      </c>
      <c r="D23">
        <f t="shared" si="20"/>
        <v>2.3285982710108009</v>
      </c>
      <c r="E23">
        <f t="shared" si="20"/>
        <v>0.13192941831553828</v>
      </c>
      <c r="F23">
        <f t="shared" si="20"/>
        <v>2.3791949972224948</v>
      </c>
      <c r="G23">
        <f t="shared" si="20"/>
        <v>0.79511388472565114</v>
      </c>
      <c r="H23">
        <f t="shared" si="20"/>
        <v>1.9932573088538235</v>
      </c>
      <c r="I23">
        <f t="shared" si="20"/>
        <v>1.5731880603654502</v>
      </c>
      <c r="J23">
        <f t="shared" si="20"/>
        <v>1.3090640878547499</v>
      </c>
      <c r="K23">
        <f t="shared" si="20"/>
        <v>5.4074535549039508E-2</v>
      </c>
      <c r="L23">
        <f t="shared" si="20"/>
        <v>1.440671031924915</v>
      </c>
      <c r="M23">
        <f t="shared" si="20"/>
        <v>0.60575072810758224</v>
      </c>
      <c r="N23">
        <f t="shared" si="20"/>
        <v>0.34974745559254172</v>
      </c>
      <c r="O23">
        <f t="shared" si="20"/>
        <v>3.9933917838986859</v>
      </c>
      <c r="P23">
        <f t="shared" si="20"/>
        <v>4.3814185854866521</v>
      </c>
      <c r="Q23">
        <f t="shared" si="20"/>
        <v>0.27789588368916979</v>
      </c>
      <c r="R23">
        <f t="shared" si="19"/>
        <v>3.8589497764469525</v>
      </c>
      <c r="S23">
        <f t="shared" si="19"/>
        <v>4.5877121648417614</v>
      </c>
      <c r="T23">
        <f t="shared" si="19"/>
        <v>8.7123088691084156</v>
      </c>
      <c r="U23">
        <f t="shared" si="19"/>
        <v>3.9729450585033166</v>
      </c>
      <c r="V23">
        <f t="shared" si="19"/>
        <v>1.2829348255356614</v>
      </c>
      <c r="W23">
        <f t="shared" si="19"/>
        <v>5.8981409723659013E-2</v>
      </c>
      <c r="X23">
        <f t="shared" si="19"/>
        <v>4.727683641532952</v>
      </c>
      <c r="Y23">
        <f t="shared" si="19"/>
        <v>1.2122732467398589</v>
      </c>
      <c r="Z23">
        <f t="shared" si="19"/>
        <v>4.1174032083680725</v>
      </c>
      <c r="AA23">
        <f t="shared" si="19"/>
        <v>1.382735330376881</v>
      </c>
      <c r="AB23">
        <f t="shared" si="19"/>
        <v>3.0409706216524763</v>
      </c>
      <c r="AC23">
        <f t="shared" si="19"/>
        <v>0.18156388464119627</v>
      </c>
      <c r="AD23">
        <f t="shared" si="19"/>
        <v>0.41890886414677336</v>
      </c>
      <c r="AE23">
        <f t="shared" si="19"/>
        <v>0.54364772316685128</v>
      </c>
      <c r="AF23">
        <f t="shared" si="19"/>
        <v>7.6031332920423926</v>
      </c>
      <c r="AG23">
        <f t="shared" si="19"/>
        <v>2.338606314023326</v>
      </c>
      <c r="AH23">
        <f t="shared" si="19"/>
        <v>1.8270374035987402</v>
      </c>
      <c r="AI23">
        <f t="shared" si="19"/>
        <v>9.8789532399082391E-2</v>
      </c>
      <c r="AJ23">
        <f t="shared" si="19"/>
        <v>2.752912306564157</v>
      </c>
      <c r="AK23">
        <f t="shared" si="19"/>
        <v>0.78336680025525851</v>
      </c>
      <c r="AL23">
        <f t="shared" si="19"/>
        <v>5.7071720589934039</v>
      </c>
      <c r="AM23">
        <f t="shared" si="19"/>
        <v>2.4172208455233513</v>
      </c>
      <c r="AN23">
        <f t="shared" si="19"/>
        <v>2.5966513730424894</v>
      </c>
      <c r="AO23">
        <f t="shared" si="19"/>
        <v>0.16067203444229058</v>
      </c>
      <c r="AP23">
        <f t="shared" si="19"/>
        <v>1.9664418521443132</v>
      </c>
      <c r="AQ23">
        <f t="shared" si="19"/>
        <v>1.1124699772744524</v>
      </c>
      <c r="AR23">
        <f t="shared" si="19"/>
        <v>5.1556613361207866</v>
      </c>
      <c r="AS23">
        <f t="shared" si="19"/>
        <v>2.4598439117031274</v>
      </c>
      <c r="AT23">
        <f t="shared" si="19"/>
        <v>2.2990805681674482</v>
      </c>
      <c r="AU23">
        <f t="shared" si="19"/>
        <v>0.11398643806808766</v>
      </c>
      <c r="AV23">
        <f t="shared" si="19"/>
        <v>2.6340223047996019</v>
      </c>
      <c r="AW23">
        <f t="shared" si="19"/>
        <v>2.1232990104812957</v>
      </c>
    </row>
    <row r="24" hidden="true" x14ac:dyDescent="0.2">
      <c r="B24">
        <f t="shared" si="20"/>
        <v>0.10894548309937219</v>
      </c>
      <c r="C24">
        <f t="shared" si="19"/>
        <v>1.8479469172589806</v>
      </c>
      <c r="D24">
        <f t="shared" si="19"/>
        <v>2.033229555577563</v>
      </c>
      <c r="E24">
        <f t="shared" si="19"/>
        <v>1.2299903795253385E-2</v>
      </c>
      <c r="F24">
        <f t="shared" si="19"/>
        <v>4.4779822861213257E-2</v>
      </c>
      <c r="G24">
        <f t="shared" si="19"/>
        <v>0.13341688187568299</v>
      </c>
      <c r="H24">
        <f t="shared" si="19"/>
        <v>0.35754156727072006</v>
      </c>
      <c r="I24">
        <f t="shared" si="19"/>
        <v>2.1806198431818298</v>
      </c>
      <c r="J24">
        <f t="shared" si="19"/>
        <v>2.0796601143744065</v>
      </c>
      <c r="K24">
        <f t="shared" si="19"/>
        <v>5.9931067151912268E-4</v>
      </c>
      <c r="L24">
        <f t="shared" si="19"/>
        <v>0.14391078684944683</v>
      </c>
      <c r="M24">
        <f t="shared" si="19"/>
        <v>0.4010919359842699</v>
      </c>
      <c r="N24">
        <f t="shared" si="19"/>
        <v>1.0713659287747868</v>
      </c>
      <c r="O24">
        <f t="shared" si="19"/>
        <v>1.1596316605129129</v>
      </c>
      <c r="P24">
        <f t="shared" si="19"/>
        <v>1.9807612019529228</v>
      </c>
      <c r="Q24">
        <f t="shared" si="19"/>
        <v>2.1555396452710516E-2</v>
      </c>
      <c r="R24">
        <f t="shared" si="19"/>
        <v>0.36258596930820403</v>
      </c>
      <c r="S24">
        <f t="shared" si="19"/>
        <v>0.59126696019026515</v>
      </c>
      <c r="T24">
        <f t="shared" si="19"/>
        <v>0.63228072204125207</v>
      </c>
      <c r="U24">
        <f t="shared" si="19"/>
        <v>3.1854774628528877</v>
      </c>
      <c r="V24">
        <f t="shared" si="19"/>
        <v>3.479875543116643</v>
      </c>
      <c r="W24">
        <f t="shared" si="19"/>
        <v>1.9728415180962924E-2</v>
      </c>
      <c r="X24">
        <f t="shared" si="19"/>
        <v>0.48572240485176266</v>
      </c>
      <c r="Y24">
        <f t="shared" si="19"/>
        <v>1.3926727919758108</v>
      </c>
      <c r="Z24">
        <f t="shared" si="19"/>
        <v>0.709930737892291</v>
      </c>
      <c r="AA24">
        <f t="shared" si="19"/>
        <v>0.97807318832190826</v>
      </c>
      <c r="AB24">
        <f t="shared" si="19"/>
        <v>1.0607279865029275</v>
      </c>
      <c r="AC24">
        <f t="shared" si="19"/>
        <v>3.5170405407047425E-2</v>
      </c>
      <c r="AD24">
        <f t="shared" si="19"/>
        <v>3.3564587415435471E-2</v>
      </c>
      <c r="AE24">
        <f t="shared" si="19"/>
        <v>0.62567012171965242</v>
      </c>
      <c r="AF24">
        <f t="shared" si="19"/>
        <v>0.24149422847287924</v>
      </c>
      <c r="AG24">
        <f t="shared" si="19"/>
        <v>2.1013059641110647</v>
      </c>
      <c r="AH24">
        <f t="shared" si="19"/>
        <v>2.266822048355976</v>
      </c>
      <c r="AI24">
        <f t="shared" si="19"/>
        <v>1.7254764210805511E-2</v>
      </c>
      <c r="AJ24">
        <f t="shared" si="19"/>
        <v>4.5106518476101316E-2</v>
      </c>
      <c r="AK24">
        <f t="shared" si="19"/>
        <v>0.1038298984932573</v>
      </c>
      <c r="AL24">
        <f t="shared" si="19"/>
        <v>0.28167657787759937</v>
      </c>
      <c r="AM24">
        <f t="shared" si="19"/>
        <v>1.7362626626098405</v>
      </c>
      <c r="AN24">
        <f t="shared" si="19"/>
        <v>1.9577768468075869</v>
      </c>
      <c r="AO24">
        <f t="shared" si="19"/>
        <v>1.8562480171703099E-2</v>
      </c>
      <c r="AP24">
        <f t="shared" si="19"/>
        <v>1.36631317746182E-2</v>
      </c>
      <c r="AQ24">
        <f t="shared" si="19"/>
        <v>5.5263045282760714E-2</v>
      </c>
      <c r="AR24">
        <f t="shared" si="19"/>
        <v>0.86500496147164241</v>
      </c>
      <c r="AS24">
        <f t="shared" si="19"/>
        <v>1.837407561806272</v>
      </c>
      <c r="AT24">
        <f t="shared" si="19"/>
        <v>1.9564682565074321</v>
      </c>
      <c r="AU24">
        <f t="shared" si="19"/>
        <v>1.4068949462616061E-3</v>
      </c>
      <c r="AV24">
        <f t="shared" si="19"/>
        <v>5.3880574731169639E-2</v>
      </c>
      <c r="AW24">
        <f t="shared" si="19"/>
        <v>0.92877818649537613</v>
      </c>
    </row>
    <row r="25" hidden="true" x14ac:dyDescent="0.2">
      <c r="B25">
        <f t="shared" si="20"/>
        <v>1.1540379860401364</v>
      </c>
      <c r="C25">
        <f t="shared" si="19"/>
        <v>0.4010612614862889</v>
      </c>
      <c r="D25">
        <f t="shared" si="19"/>
        <v>1.6517782042814999</v>
      </c>
      <c r="E25">
        <f t="shared" si="19"/>
        <v>0.18627714945004442</v>
      </c>
      <c r="F25">
        <f t="shared" si="19"/>
        <v>0.27266884372636957</v>
      </c>
      <c r="G25">
        <f t="shared" si="19"/>
        <v>0.18307065103140285</v>
      </c>
      <c r="H25">
        <f t="shared" si="19"/>
        <v>0.52465109875150795</v>
      </c>
      <c r="I25">
        <f t="shared" si="19"/>
        <v>0.9526773972206658</v>
      </c>
      <c r="J25">
        <f t="shared" si="19"/>
        <v>1.3028521770590855</v>
      </c>
      <c r="K25">
        <f t="shared" si="19"/>
        <v>0.19635029177638028</v>
      </c>
      <c r="L25">
        <f t="shared" si="19"/>
        <v>0.70758041918925096</v>
      </c>
      <c r="M25">
        <f t="shared" si="19"/>
        <v>0.3367538084997887</v>
      </c>
      <c r="N25">
        <f t="shared" si="19"/>
        <v>2.4673694141830809</v>
      </c>
      <c r="O25">
        <f t="shared" si="19"/>
        <v>0.7147227663203537</v>
      </c>
      <c r="P25">
        <f t="shared" si="19"/>
        <v>2.458513657902667</v>
      </c>
      <c r="Q25">
        <f t="shared" si="19"/>
        <v>0.19360005744915423</v>
      </c>
      <c r="R25">
        <f t="shared" si="19"/>
        <v>0.74526682925912036</v>
      </c>
      <c r="S25">
        <f t="shared" si="19"/>
        <v>0.23299987666833694</v>
      </c>
      <c r="T25">
        <f t="shared" si="19"/>
        <v>0.38702662423742151</v>
      </c>
      <c r="U25">
        <f t="shared" si="19"/>
        <v>1.9118160942233569</v>
      </c>
      <c r="V25">
        <f t="shared" si="19"/>
        <v>3.3120000779405459</v>
      </c>
      <c r="W25">
        <f t="shared" si="19"/>
        <v>0.29747528837236725</v>
      </c>
      <c r="X25">
        <f t="shared" si="19"/>
        <v>1.0649195452810407</v>
      </c>
      <c r="Y25">
        <f t="shared" si="19"/>
        <v>1.7806016163884391</v>
      </c>
      <c r="Z25">
        <f t="shared" si="19"/>
        <v>1.5545226718614358</v>
      </c>
      <c r="AA25">
        <f t="shared" si="19"/>
        <v>0.57773650701396639</v>
      </c>
      <c r="AB25">
        <f t="shared" si="19"/>
        <v>0.53423816558221637</v>
      </c>
      <c r="AC25">
        <f t="shared" si="19"/>
        <v>0.11130055815979044</v>
      </c>
      <c r="AD25">
        <f t="shared" si="19"/>
        <v>0.22608202418992196</v>
      </c>
      <c r="AE25">
        <f t="shared" si="19"/>
        <v>0.7799305816149561</v>
      </c>
      <c r="AF25">
        <f t="shared" si="19"/>
        <v>0.5810642494698135</v>
      </c>
      <c r="AG25">
        <f t="shared" si="19"/>
        <v>0.82673600501188416</v>
      </c>
      <c r="AH25">
        <f t="shared" si="19"/>
        <v>1.9374150940128836</v>
      </c>
      <c r="AI25">
        <f t="shared" si="19"/>
        <v>0.22301819842902743</v>
      </c>
      <c r="AJ25">
        <f t="shared" si="19"/>
        <v>0.52440299562278347</v>
      </c>
      <c r="AK25">
        <f t="shared" si="19"/>
        <v>0.83099963672494859</v>
      </c>
      <c r="AL25">
        <f t="shared" si="19"/>
        <v>1.3348375918044511</v>
      </c>
      <c r="AM25">
        <f t="shared" si="19"/>
        <v>0.15787986431289894</v>
      </c>
      <c r="AN25">
        <f t="shared" si="19"/>
        <v>1.4950706194013432</v>
      </c>
      <c r="AO25">
        <f t="shared" si="19"/>
        <v>0.15959870793302949</v>
      </c>
      <c r="AP25">
        <f t="shared" si="19"/>
        <v>0.10068306102434879</v>
      </c>
      <c r="AQ25">
        <f t="shared" si="19"/>
        <v>5.6562483624683635E-2</v>
      </c>
      <c r="AR25">
        <f t="shared" si="19"/>
        <v>0.97965891516764581</v>
      </c>
      <c r="AS25">
        <f t="shared" si="19"/>
        <v>0.46790075573935758</v>
      </c>
      <c r="AT25">
        <f t="shared" si="19"/>
        <v>1.6843121270332884</v>
      </c>
      <c r="AU25">
        <f t="shared" si="19"/>
        <v>0.20357638467868575</v>
      </c>
      <c r="AV25">
        <f t="shared" si="19"/>
        <v>0.1196641867014115</v>
      </c>
      <c r="AW25">
        <f t="shared" si="19"/>
        <v>8.6488115253809117E-2</v>
      </c>
    </row>
    <row r="26" hidden="true" x14ac:dyDescent="0.2">
      <c r="B26">
        <f t="shared" si="20"/>
        <v>4.16154760521413</v>
      </c>
      <c r="C26">
        <f t="shared" si="19"/>
        <v>9.8709931158629747</v>
      </c>
      <c r="D26">
        <f t="shared" si="19"/>
        <v>6.1678955514949916</v>
      </c>
      <c r="E26">
        <f t="shared" si="19"/>
        <v>0.36472161185587737</v>
      </c>
      <c r="F26">
        <f t="shared" si="19"/>
        <v>0.35630907840132708</v>
      </c>
      <c r="G26">
        <f t="shared" si="19"/>
        <v>0.26258064941106773</v>
      </c>
      <c r="H26">
        <f t="shared" si="19"/>
        <v>4.2743130757260248</v>
      </c>
      <c r="I26">
        <f t="shared" si="19"/>
        <v>11.351044255601964</v>
      </c>
      <c r="J26">
        <f t="shared" si="19"/>
        <v>8.0269559978707665</v>
      </c>
      <c r="K26">
        <f t="shared" si="19"/>
        <v>0.46924639777870786</v>
      </c>
      <c r="L26">
        <f t="shared" si="19"/>
        <v>0.10321800575826569</v>
      </c>
      <c r="M26">
        <f t="shared" si="19"/>
        <v>0.58419642597437316</v>
      </c>
      <c r="N26">
        <f t="shared" si="19"/>
        <v>0.33435040363620494</v>
      </c>
      <c r="O26">
        <f t="shared" si="19"/>
        <v>6.5687013691854093</v>
      </c>
      <c r="P26">
        <f t="shared" si="19"/>
        <v>2.7251403010187971</v>
      </c>
      <c r="Q26">
        <f t="shared" si="19"/>
        <v>0.16673003321804214</v>
      </c>
      <c r="R26">
        <f t="shared" si="19"/>
        <v>1.7895586035517521</v>
      </c>
      <c r="S26">
        <f t="shared" si="19"/>
        <v>2.5550829014691039</v>
      </c>
      <c r="T26">
        <f t="shared" si="19"/>
        <v>12.705038716618381</v>
      </c>
      <c r="U26">
        <f t="shared" si="19"/>
        <v>17.175792567628477</v>
      </c>
      <c r="V26">
        <f t="shared" si="19"/>
        <v>9.9287543260788365</v>
      </c>
      <c r="W26">
        <f t="shared" si="19"/>
        <v>0.50073808404468956</v>
      </c>
      <c r="X26">
        <f t="shared" si="19"/>
        <v>1.9317781407147325</v>
      </c>
      <c r="Y26">
        <f t="shared" si="19"/>
        <v>3.0254842503093071</v>
      </c>
      <c r="Z26">
        <f t="shared" si="19"/>
        <v>0.14086063586452938</v>
      </c>
      <c r="AA26">
        <f t="shared" si="19"/>
        <v>5.1479576731040204</v>
      </c>
      <c r="AB26">
        <f t="shared" si="19"/>
        <v>3.5568887406392031</v>
      </c>
      <c r="AC26">
        <f t="shared" si="19"/>
        <v>0.27378072676219106</v>
      </c>
      <c r="AD26">
        <f t="shared" si="19"/>
        <v>0.5206568380016261</v>
      </c>
      <c r="AE26">
        <f t="shared" si="19"/>
        <v>2.2446458613641136</v>
      </c>
      <c r="AF26">
        <f t="shared" si="19"/>
        <v>6.3673013295369563</v>
      </c>
      <c r="AG26">
        <f t="shared" si="19"/>
        <v>10.798333624096292</v>
      </c>
      <c r="AH26">
        <f t="shared" si="19"/>
        <v>6.7590677215738273</v>
      </c>
      <c r="AI26">
        <f t="shared" si="19"/>
        <v>0.42841244167215853</v>
      </c>
      <c r="AJ26">
        <f t="shared" si="19"/>
        <v>0.92812291188348817</v>
      </c>
      <c r="AK26">
        <f t="shared" si="19"/>
        <v>0.97150007345883915</v>
      </c>
      <c r="AL26">
        <f t="shared" si="19"/>
        <v>4.0107560217831111</v>
      </c>
      <c r="AM26">
        <f t="shared" si="19"/>
        <v>9.1062082613088631</v>
      </c>
      <c r="AN26">
        <f t="shared" si="19"/>
        <v>5.4945909974483156</v>
      </c>
      <c r="AO26">
        <f t="shared" si="19"/>
        <v>0.33141922059961837</v>
      </c>
      <c r="AP26">
        <f t="shared" si="19"/>
        <v>0.3225091272337321</v>
      </c>
      <c r="AQ26">
        <f t="shared" si="19"/>
        <v>0.25478958991079492</v>
      </c>
      <c r="AR26">
        <f t="shared" si="19"/>
        <v>2.0908886489001297</v>
      </c>
      <c r="AS26">
        <f t="shared" si="19"/>
        <v>10.465337543154932</v>
      </c>
      <c r="AT26">
        <f t="shared" si="19"/>
        <v>6.8765013638393588</v>
      </c>
      <c r="AU26">
        <f t="shared" si="19"/>
        <v>0.37107440101053579</v>
      </c>
      <c r="AV26">
        <f t="shared" si="19"/>
        <v>7.6899577403672287E-2</v>
      </c>
      <c r="AW26">
        <f t="shared" si="19"/>
        <v>1.9459215088296498</v>
      </c>
    </row>
    <row r="27" hidden="true" x14ac:dyDescent="0.2">
      <c r="B27">
        <f t="shared" si="20"/>
        <v>3.5213518713000269</v>
      </c>
      <c r="C27">
        <f t="shared" si="19"/>
        <v>0.59258891739562225</v>
      </c>
      <c r="D27">
        <f t="shared" si="19"/>
        <v>2.9202482401220236</v>
      </c>
      <c r="E27">
        <f t="shared" si="19"/>
        <v>0.14836426345222672</v>
      </c>
      <c r="F27">
        <f t="shared" si="19"/>
        <v>0.74437848595179712</v>
      </c>
      <c r="G27">
        <f t="shared" si="19"/>
        <v>0.60452893628195614</v>
      </c>
      <c r="H27">
        <f t="shared" si="19"/>
        <v>6.7383275374133769</v>
      </c>
      <c r="I27">
        <f t="shared" si="19"/>
        <v>1.0510807185594189</v>
      </c>
      <c r="J27">
        <f t="shared" si="19"/>
        <v>3.9760883763324082</v>
      </c>
      <c r="K27">
        <f t="shared" si="19"/>
        <v>0.21313730493591246</v>
      </c>
      <c r="L27">
        <f t="shared" si="19"/>
        <v>0.90048834512037967</v>
      </c>
      <c r="M27">
        <f t="shared" si="19"/>
        <v>0.59753279246526902</v>
      </c>
      <c r="N27">
        <f t="shared" si="19"/>
        <v>1.8622542025231872</v>
      </c>
      <c r="O27">
        <f t="shared" si="19"/>
        <v>0.39682400122591011</v>
      </c>
      <c r="P27">
        <f t="shared" si="19"/>
        <v>0.57143772765473355</v>
      </c>
      <c r="Q27">
        <f t="shared" si="19"/>
        <v>6.619828225563075E-2</v>
      </c>
      <c r="R27">
        <f t="shared" si="19"/>
        <v>0.99797241005191528</v>
      </c>
      <c r="S27">
        <f t="shared" si="19"/>
        <v>0.62346978378681717</v>
      </c>
      <c r="T27">
        <f t="shared" si="19"/>
        <v>3.6627199449480328</v>
      </c>
      <c r="U27">
        <f t="shared" si="19"/>
        <v>2.5325402491214972</v>
      </c>
      <c r="V27">
        <f t="shared" si="19"/>
        <v>1.1390173136653283</v>
      </c>
      <c r="W27">
        <f t="shared" si="19"/>
        <v>0.33962447078905805</v>
      </c>
      <c r="X27">
        <f t="shared" si="19"/>
        <v>2.0663439484784494</v>
      </c>
      <c r="Y27">
        <f t="shared" si="19"/>
        <v>1.7178818598505956</v>
      </c>
      <c r="Z27">
        <f t="shared" si="19"/>
        <v>3.2204304251336371</v>
      </c>
      <c r="AA27">
        <f t="shared" si="19"/>
        <v>0.66682346841033746</v>
      </c>
      <c r="AB27">
        <f t="shared" si="19"/>
        <v>4.1437630908921355</v>
      </c>
      <c r="AC27">
        <f t="shared" si="19"/>
        <v>1.71685082297552E-2</v>
      </c>
      <c r="AD27">
        <f t="shared" si="19"/>
        <v>0.2070708322779804</v>
      </c>
      <c r="AE27">
        <f t="shared" si="19"/>
        <v>6.6606873299929203E-2</v>
      </c>
      <c r="AF27">
        <f t="shared" si="19"/>
        <v>8.1975070551546647</v>
      </c>
      <c r="AG27">
        <f t="shared" si="19"/>
        <v>0.96982645107990684</v>
      </c>
      <c r="AH27">
        <f t="shared" si="19"/>
        <v>4.1167145554586844</v>
      </c>
      <c r="AI27">
        <f t="shared" si="19"/>
        <v>0.21002573043534165</v>
      </c>
      <c r="AJ27">
        <f t="shared" si="19"/>
        <v>0.35701925316820593</v>
      </c>
      <c r="AK27">
        <f t="shared" si="19"/>
        <v>3.2579595713489442</v>
      </c>
      <c r="AL27">
        <f t="shared" ref="C27:AW30" si="21">ABS(AL11)</f>
        <v>3.8473417965007526</v>
      </c>
      <c r="AM27">
        <f t="shared" si="21"/>
        <v>0.36466129815407894</v>
      </c>
      <c r="AN27">
        <f t="shared" si="21"/>
        <v>2.7457434563825229</v>
      </c>
      <c r="AO27">
        <f t="shared" si="21"/>
        <v>0.12224262340285914</v>
      </c>
      <c r="AP27">
        <f t="shared" si="21"/>
        <v>1.5184949162581202E-2</v>
      </c>
      <c r="AQ27">
        <f t="shared" si="21"/>
        <v>0.62987936772387898</v>
      </c>
      <c r="AR27">
        <f t="shared" si="21"/>
        <v>0.14677055073688688</v>
      </c>
      <c r="AS27">
        <f t="shared" si="21"/>
        <v>0.63120833903776685</v>
      </c>
      <c r="AT27">
        <f t="shared" si="21"/>
        <v>2.1309719759957737</v>
      </c>
      <c r="AU27">
        <f t="shared" si="21"/>
        <v>0.15402895331642988</v>
      </c>
      <c r="AV27">
        <f t="shared" si="21"/>
        <v>0.26710025543803101</v>
      </c>
      <c r="AW27">
        <f t="shared" si="21"/>
        <v>3.0365389730511101</v>
      </c>
    </row>
    <row r="28" hidden="true" x14ac:dyDescent="0.2">
      <c r="B28">
        <f t="shared" si="20"/>
        <v>1.8764631321440073</v>
      </c>
      <c r="C28">
        <f t="shared" si="21"/>
        <v>4.7697421093943673</v>
      </c>
      <c r="D28">
        <f t="shared" si="21"/>
        <v>6.9576265512488815</v>
      </c>
      <c r="E28">
        <f t="shared" si="21"/>
        <v>0.74923127917158527</v>
      </c>
      <c r="F28">
        <f t="shared" si="21"/>
        <v>0.61516327233480683</v>
      </c>
      <c r="G28">
        <f t="shared" si="21"/>
        <v>0.17735330287370066</v>
      </c>
      <c r="H28">
        <f t="shared" si="21"/>
        <v>1.2331812083100302</v>
      </c>
      <c r="I28">
        <f t="shared" si="21"/>
        <v>6.8769967410981163</v>
      </c>
      <c r="J28">
        <f t="shared" si="21"/>
        <v>9.7233769568143131</v>
      </c>
      <c r="K28">
        <f t="shared" si="21"/>
        <v>1.1042939439935187</v>
      </c>
      <c r="L28">
        <f t="shared" si="21"/>
        <v>3.0503664339362748</v>
      </c>
      <c r="M28">
        <f t="shared" si="21"/>
        <v>7.5098953903601773E-2</v>
      </c>
      <c r="N28">
        <f t="shared" si="21"/>
        <v>0.1913865564892113</v>
      </c>
      <c r="O28">
        <f t="shared" si="21"/>
        <v>0.65169672499581044</v>
      </c>
      <c r="P28">
        <f t="shared" si="21"/>
        <v>1.926627711234298</v>
      </c>
      <c r="Q28">
        <f t="shared" si="21"/>
        <v>0.15395557360326853</v>
      </c>
      <c r="R28">
        <f t="shared" si="21"/>
        <v>0.45153791105143587</v>
      </c>
      <c r="S28">
        <f t="shared" si="21"/>
        <v>0.86082405807298723</v>
      </c>
      <c r="T28">
        <f t="shared" si="21"/>
        <v>0.18692029206952598</v>
      </c>
      <c r="U28">
        <f t="shared" si="21"/>
        <v>1.5167247843741258</v>
      </c>
      <c r="V28">
        <f t="shared" si="21"/>
        <v>2.0931390980043587</v>
      </c>
      <c r="W28">
        <f t="shared" si="21"/>
        <v>0.17814328727651685</v>
      </c>
      <c r="X28">
        <f t="shared" si="21"/>
        <v>0.10334588881510023</v>
      </c>
      <c r="Y28">
        <f t="shared" si="21"/>
        <v>0.31469662309928492</v>
      </c>
      <c r="Z28">
        <f t="shared" si="21"/>
        <v>1.2472175842607791</v>
      </c>
      <c r="AA28">
        <f t="shared" si="21"/>
        <v>6.9317972870401441</v>
      </c>
      <c r="AB28">
        <f t="shared" si="21"/>
        <v>10.241593207901939</v>
      </c>
      <c r="AC28">
        <f t="shared" si="21"/>
        <v>1.1454105730340927</v>
      </c>
      <c r="AD28">
        <f t="shared" si="21"/>
        <v>0.8226058365983181</v>
      </c>
      <c r="AE28">
        <f t="shared" si="21"/>
        <v>9.4561926968561583E-2</v>
      </c>
      <c r="AF28">
        <f t="shared" si="21"/>
        <v>4.5913967838728169</v>
      </c>
      <c r="AG28">
        <f t="shared" si="21"/>
        <v>5.2196250998655493</v>
      </c>
      <c r="AH28">
        <f t="shared" si="21"/>
        <v>7.2216325628842464</v>
      </c>
      <c r="AI28">
        <f t="shared" si="21"/>
        <v>0.80980039651210345</v>
      </c>
      <c r="AJ28">
        <f t="shared" si="21"/>
        <v>8.5702597900523536E-2</v>
      </c>
      <c r="AK28">
        <f t="shared" si="21"/>
        <v>3.4848923152667854</v>
      </c>
      <c r="AL28">
        <f t="shared" si="21"/>
        <v>0.70427313638494193</v>
      </c>
      <c r="AM28">
        <f t="shared" si="21"/>
        <v>4.5581399275544259</v>
      </c>
      <c r="AN28">
        <f t="shared" si="21"/>
        <v>6.8664598384795843</v>
      </c>
      <c r="AO28">
        <f t="shared" si="21"/>
        <v>0.72284341048204914</v>
      </c>
      <c r="AP28">
        <f t="shared" si="21"/>
        <v>0.47129879492787824</v>
      </c>
      <c r="AQ28">
        <f t="shared" si="21"/>
        <v>1.352502158986022</v>
      </c>
      <c r="AR28">
        <f t="shared" si="21"/>
        <v>0.6171060992920252</v>
      </c>
      <c r="AS28">
        <f t="shared" si="21"/>
        <v>4.8202998956149701</v>
      </c>
      <c r="AT28">
        <f t="shared" si="21"/>
        <v>6.964906156056716</v>
      </c>
      <c r="AU28">
        <f t="shared" si="21"/>
        <v>0.75719230086522793</v>
      </c>
      <c r="AV28">
        <f t="shared" si="21"/>
        <v>1.3825695569104346</v>
      </c>
      <c r="AW28">
        <f t="shared" si="21"/>
        <v>2.1528774171948997</v>
      </c>
    </row>
    <row r="29" hidden="true" x14ac:dyDescent="0.2">
      <c r="B29">
        <f t="shared" si="20"/>
        <v>2.139884095727929</v>
      </c>
      <c r="C29">
        <f t="shared" si="21"/>
        <v>2.6759791794792509</v>
      </c>
      <c r="D29">
        <f t="shared" si="21"/>
        <v>0.40358708359265272</v>
      </c>
      <c r="E29">
        <f t="shared" si="21"/>
        <v>4.4300131753156717E-2</v>
      </c>
      <c r="F29">
        <f t="shared" si="21"/>
        <v>0.22882490291203594</v>
      </c>
      <c r="G29">
        <f t="shared" si="21"/>
        <v>0.31703277131755525</v>
      </c>
      <c r="H29">
        <f t="shared" si="21"/>
        <v>2.1198563898608351</v>
      </c>
      <c r="I29">
        <f t="shared" si="21"/>
        <v>3.5431427480235338</v>
      </c>
      <c r="J29">
        <f t="shared" si="21"/>
        <v>0.71351073610055926</v>
      </c>
      <c r="K29">
        <f t="shared" si="21"/>
        <v>5.2931468242995404E-2</v>
      </c>
      <c r="L29">
        <f t="shared" si="21"/>
        <v>0.22580557222269659</v>
      </c>
      <c r="M29">
        <f t="shared" si="21"/>
        <v>0.43103858159645503</v>
      </c>
      <c r="N29">
        <f t="shared" si="21"/>
        <v>0.75732794454394181</v>
      </c>
      <c r="O29">
        <f t="shared" si="21"/>
        <v>0.85839426103551231</v>
      </c>
      <c r="P29">
        <f t="shared" si="21"/>
        <v>5.4209558087140779E-2</v>
      </c>
      <c r="Q29">
        <f t="shared" si="21"/>
        <v>2.7825514952868835E-2</v>
      </c>
      <c r="R29">
        <f t="shared" si="21"/>
        <v>0.11906857144113457</v>
      </c>
      <c r="S29">
        <f t="shared" si="21"/>
        <v>8.3817881847083123E-3</v>
      </c>
      <c r="T29">
        <f t="shared" si="21"/>
        <v>0.33487832968527431</v>
      </c>
      <c r="U29">
        <f t="shared" si="21"/>
        <v>1.2640109144792993</v>
      </c>
      <c r="V29">
        <f t="shared" si="21"/>
        <v>4.3397536468353912E-2</v>
      </c>
      <c r="W29">
        <f t="shared" si="21"/>
        <v>4.656424164686216E-2</v>
      </c>
      <c r="X29">
        <f t="shared" si="21"/>
        <v>0.12021760427120308</v>
      </c>
      <c r="Y29">
        <f t="shared" si="21"/>
        <v>0.95938841095001282</v>
      </c>
      <c r="Z29">
        <f t="shared" si="21"/>
        <v>3.0629931533995443</v>
      </c>
      <c r="AA29">
        <f t="shared" si="21"/>
        <v>3.5963059112088094</v>
      </c>
      <c r="AB29">
        <f t="shared" si="21"/>
        <v>0.66459432779194461</v>
      </c>
      <c r="AC29">
        <f t="shared" si="21"/>
        <v>4.2947956203777504E-2</v>
      </c>
      <c r="AD29">
        <f t="shared" si="21"/>
        <v>0.10404647122100874</v>
      </c>
      <c r="AE29">
        <f t="shared" si="21"/>
        <v>7.0183054965439196E-2</v>
      </c>
      <c r="AF29">
        <f t="shared" si="21"/>
        <v>1.7123818832129296</v>
      </c>
      <c r="AG29">
        <f t="shared" si="21"/>
        <v>2.4379399616608293</v>
      </c>
      <c r="AH29">
        <f t="shared" si="21"/>
        <v>0.38462714402328158</v>
      </c>
      <c r="AI29">
        <f t="shared" si="21"/>
        <v>4.1508627058103792E-2</v>
      </c>
      <c r="AJ29">
        <f t="shared" si="21"/>
        <v>0.19789676997451827</v>
      </c>
      <c r="AK29">
        <f t="shared" si="21"/>
        <v>0.49731907734103831</v>
      </c>
      <c r="AL29">
        <f t="shared" si="21"/>
        <v>2.3810135784035893</v>
      </c>
      <c r="AM29">
        <f t="shared" si="21"/>
        <v>2.6039873775514017</v>
      </c>
      <c r="AN29">
        <f t="shared" si="21"/>
        <v>0.36430174845052626</v>
      </c>
      <c r="AO29">
        <f t="shared" si="21"/>
        <v>4.2832796441011109E-2</v>
      </c>
      <c r="AP29">
        <f t="shared" si="21"/>
        <v>0.24891001227722256</v>
      </c>
      <c r="AQ29">
        <f t="shared" si="21"/>
        <v>6.4749266533502964E-2</v>
      </c>
      <c r="AR29">
        <f t="shared" si="21"/>
        <v>2.3325806433587886</v>
      </c>
      <c r="AS29">
        <f t="shared" si="21"/>
        <v>3.0771500285453146</v>
      </c>
      <c r="AT29">
        <f t="shared" si="21"/>
        <v>0.46986413108877045</v>
      </c>
      <c r="AU29">
        <f t="shared" si="21"/>
        <v>4.9594592640757065E-2</v>
      </c>
      <c r="AV29">
        <f t="shared" si="21"/>
        <v>0.48469017617559079</v>
      </c>
      <c r="AW29">
        <f t="shared" si="21"/>
        <v>0.70980083763259849</v>
      </c>
    </row>
    <row r="30" hidden="true" x14ac:dyDescent="0.2">
      <c r="B30">
        <f t="shared" si="20"/>
        <v>4.2449324654805283</v>
      </c>
      <c r="C30">
        <f t="shared" si="21"/>
        <v>0.44425672612260919</v>
      </c>
      <c r="D30">
        <f t="shared" si="21"/>
        <v>1.7444484545713412</v>
      </c>
      <c r="E30">
        <f t="shared" si="21"/>
        <v>0.71618107032286216</v>
      </c>
      <c r="F30">
        <f t="shared" si="21"/>
        <v>1.2848362630505066</v>
      </c>
      <c r="G30">
        <f t="shared" si="21"/>
        <v>5.5209951413208447E-2</v>
      </c>
      <c r="H30">
        <f t="shared" si="21"/>
        <v>4.822968202323259</v>
      </c>
      <c r="I30">
        <f t="shared" si="21"/>
        <v>0.66178434642169714</v>
      </c>
      <c r="J30">
        <f t="shared" si="21"/>
        <v>2.0770417699480777</v>
      </c>
      <c r="K30">
        <f t="shared" si="21"/>
        <v>1.0970054129267035</v>
      </c>
      <c r="L30">
        <f t="shared" si="21"/>
        <v>0.46474205080537762</v>
      </c>
      <c r="M30">
        <f t="shared" si="21"/>
        <v>0.52239462222140043</v>
      </c>
      <c r="N30">
        <f t="shared" si="21"/>
        <v>0.24992017168140027</v>
      </c>
      <c r="O30">
        <f t="shared" si="21"/>
        <v>0.30871779116614856</v>
      </c>
      <c r="P30">
        <f t="shared" si="21"/>
        <v>0.60829894571705134</v>
      </c>
      <c r="Q30">
        <f t="shared" si="21"/>
        <v>0.16971895180084462</v>
      </c>
      <c r="R30">
        <f t="shared" si="21"/>
        <v>0.12704424174824017</v>
      </c>
      <c r="S30">
        <f t="shared" si="21"/>
        <v>1.2096116186172046</v>
      </c>
      <c r="T30">
        <f t="shared" si="21"/>
        <v>5.8676838475748685</v>
      </c>
      <c r="U30">
        <f t="shared" si="21"/>
        <v>0.59906058553062802</v>
      </c>
      <c r="V30">
        <f t="shared" si="21"/>
        <v>1.9840516833717297</v>
      </c>
      <c r="W30">
        <f t="shared" si="21"/>
        <v>0.55850036390133972</v>
      </c>
      <c r="X30">
        <f t="shared" si="21"/>
        <v>1.0821132422613433</v>
      </c>
      <c r="Y30">
        <f t="shared" si="21"/>
        <v>2.8420791435710901</v>
      </c>
      <c r="Z30">
        <f t="shared" si="21"/>
        <v>3.0560196296151991</v>
      </c>
      <c r="AA30">
        <f t="shared" si="21"/>
        <v>1.1367617630906794</v>
      </c>
      <c r="AB30">
        <f t="shared" si="21"/>
        <v>1.554598396593299</v>
      </c>
      <c r="AC30">
        <f t="shared" si="21"/>
        <v>0.82814595224372411</v>
      </c>
      <c r="AD30">
        <f t="shared" si="21"/>
        <v>1.1612450043248526</v>
      </c>
      <c r="AE30">
        <f t="shared" si="21"/>
        <v>1.6247314866373559</v>
      </c>
      <c r="AF30">
        <f t="shared" si="21"/>
        <v>4.358617951504538</v>
      </c>
      <c r="AG30">
        <f t="shared" si="21"/>
        <v>0.43307161328227373</v>
      </c>
      <c r="AH30">
        <f t="shared" si="21"/>
        <v>1.9511253997537028</v>
      </c>
      <c r="AI30">
        <f t="shared" si="21"/>
        <v>0.81010386555172309</v>
      </c>
      <c r="AJ30">
        <f t="shared" si="21"/>
        <v>1.4517605427691163</v>
      </c>
      <c r="AK30">
        <f t="shared" si="21"/>
        <v>0.28744346985227903</v>
      </c>
      <c r="AL30">
        <f t="shared" si="21"/>
        <v>4.1672979665621908</v>
      </c>
      <c r="AM30">
        <f t="shared" si="21"/>
        <v>0.49730884656490276</v>
      </c>
      <c r="AN30">
        <f t="shared" si="21"/>
        <v>1.5197063653881189</v>
      </c>
      <c r="AO30">
        <f t="shared" si="21"/>
        <v>0.6206401319197079</v>
      </c>
      <c r="AP30">
        <f t="shared" si="21"/>
        <v>1.1472563112807888</v>
      </c>
      <c r="AQ30">
        <f t="shared" si="21"/>
        <v>0.38238631140867368</v>
      </c>
      <c r="AR30">
        <f t="shared" si="21"/>
        <v>4.2784558306381442</v>
      </c>
      <c r="AS30">
        <f t="shared" si="21"/>
        <v>0.33490599210357341</v>
      </c>
      <c r="AT30">
        <f t="shared" si="21"/>
        <v>1.9934427787925584</v>
      </c>
      <c r="AU30">
        <f t="shared" si="21"/>
        <v>0.803474546020991</v>
      </c>
      <c r="AV30">
        <f t="shared" si="21"/>
        <v>1.4540469817609545</v>
      </c>
      <c r="AW30">
        <f t="shared" si="21"/>
        <v>0.30741446803992795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6</v>
      </c>
      <c r="G36" s="4" t="s">
        <v>5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6</v>
      </c>
      <c r="P36" s="4" t="s">
        <v>5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15.059912794608387</v>
      </c>
      <c r="C38" s="8">
        <v>8.1431748468782477</v>
      </c>
      <c r="D38" s="8">
        <v>3.9717603926577083</v>
      </c>
      <c r="E38" s="8">
        <v>1.0204120978340967</v>
      </c>
      <c r="F38" s="8">
        <v>-7.4854941727349633</v>
      </c>
      <c r="G38" s="8">
        <v>9.4100596299733894</v>
      </c>
      <c r="H38" s="8"/>
      <c r="I38" s="8"/>
      <c r="J38" t="s">
        <v>29</v>
      </c>
      <c r="K38" s="7">
        <v>30.58459970552958</v>
      </c>
      <c r="L38" s="8">
        <v>15.538925341246376</v>
      </c>
      <c r="M38" s="8">
        <v>24.277563424128026</v>
      </c>
      <c r="N38" s="8">
        <v>3.8107303849421847</v>
      </c>
      <c r="O38" s="8">
        <v>-29.052215276287619</v>
      </c>
      <c r="P38" s="18">
        <v>16.009595831500789</v>
      </c>
    </row>
    <row r="39" x14ac:dyDescent="0.2">
      <c r="A39" s="1" t="s">
        <v>8</v>
      </c>
      <c r="B39" s="7">
        <v>17.521675887500486</v>
      </c>
      <c r="C39" s="8">
        <v>11.382498704857099</v>
      </c>
      <c r="D39" s="8">
        <v>8.88850935722302</v>
      </c>
      <c r="E39" s="8">
        <v>3.260662698914627</v>
      </c>
      <c r="F39" s="8">
        <v>-16.106936891877712</v>
      </c>
      <c r="G39" s="8">
        <v>10.096942018383608</v>
      </c>
      <c r="H39" s="8"/>
      <c r="I39" s="8"/>
      <c r="J39" t="s">
        <v>30</v>
      </c>
      <c r="K39" s="7">
        <v>-28.007634616996402</v>
      </c>
      <c r="L39" s="8">
        <v>17.490845230605768</v>
      </c>
      <c r="M39" s="8">
        <v>-22.212898191747197</v>
      </c>
      <c r="N39" s="8">
        <v>-20.019960055193309</v>
      </c>
      <c r="O39" s="8">
        <v>-2.5523243702116045</v>
      </c>
      <c r="P39" s="18">
        <v>-0.71329723045003846</v>
      </c>
    </row>
    <row r="40" x14ac:dyDescent="0.2">
      <c r="A40" s="1" t="s">
        <v>9</v>
      </c>
      <c r="B40" s="7">
        <v>6.517548040138732</v>
      </c>
      <c r="C40" s="8">
        <v>0.69513860619065015</v>
      </c>
      <c r="D40" s="8">
        <v>3.9418290363638144</v>
      </c>
      <c r="E40" s="8">
        <v>1.8131191421105068</v>
      </c>
      <c r="F40" s="8">
        <v>-0.40539408761013918</v>
      </c>
      <c r="G40" s="8">
        <v>0.47285534308396659</v>
      </c>
      <c r="H40" s="8"/>
      <c r="I40" s="8"/>
      <c r="J40" t="s">
        <v>31</v>
      </c>
      <c r="K40" s="7">
        <v>7.9515770342905245</v>
      </c>
      <c r="L40" s="8">
        <v>5.8967704142029733</v>
      </c>
      <c r="M40" s="8">
        <v>1.0216769383773492</v>
      </c>
      <c r="N40" s="8">
        <v>1.9582088506338007</v>
      </c>
      <c r="O40" s="8">
        <v>-5.2006589352620978</v>
      </c>
      <c r="P40" s="18">
        <v>4.275579766338633</v>
      </c>
    </row>
    <row r="41" x14ac:dyDescent="0.2">
      <c r="A41" s="1" t="s">
        <v>10</v>
      </c>
      <c r="B41" s="7">
        <v>7.8775874662082357</v>
      </c>
      <c r="C41" s="8">
        <v>3.6378467526291569</v>
      </c>
      <c r="D41" s="8">
        <v>0.57624597290619195</v>
      </c>
      <c r="E41" s="8">
        <v>-0.60496566172144428</v>
      </c>
      <c r="F41" s="8">
        <v>1.0505699294088233</v>
      </c>
      <c r="G41" s="8">
        <v>3.2178904729855962</v>
      </c>
      <c r="H41" s="8"/>
      <c r="I41" s="8"/>
      <c r="K41" s="7">
        <v>13.827706397167351</v>
      </c>
      <c r="L41" s="8">
        <v>3.7999557582830521</v>
      </c>
      <c r="M41" s="8">
        <v>0.059417725899896245</v>
      </c>
      <c r="N41" s="8">
        <v>3.5281278611693812</v>
      </c>
      <c r="O41" s="8">
        <v>-3.4321423300021059</v>
      </c>
      <c r="P41" s="18">
        <v>9.8723473818172636</v>
      </c>
    </row>
    <row r="42" x14ac:dyDescent="0.2">
      <c r="A42" s="1" t="s">
        <v>11</v>
      </c>
      <c r="B42" s="7">
        <v>13.192057256648916</v>
      </c>
      <c r="C42" s="8">
        <v>-49.287361040860219</v>
      </c>
      <c r="D42" s="8">
        <v>52.894752026822104</v>
      </c>
      <c r="E42" s="8">
        <v>3.500870429367279</v>
      </c>
      <c r="F42" s="8">
        <v>-0.90036530883774724</v>
      </c>
      <c r="G42" s="8">
        <v>6.9841611501575196</v>
      </c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-2.7755575615628914e-15</v>
      </c>
      <c r="D43" s="8">
        <v>9.2518585385429699e-16</v>
      </c>
      <c r="E43" s="8">
        <v>9.2518585385429699e-16</v>
      </c>
      <c r="F43" s="8">
        <v>9.2518585385429699e-16</v>
      </c>
      <c r="G43" s="0">
        <v>0</v>
      </c>
      <c r="H43" s="8"/>
      <c r="I43" s="8"/>
    </row>
    <row r="44" x14ac:dyDescent="0.2">
      <c r="A44" s="1" t="s">
        <v>13</v>
      </c>
      <c r="B44" s="7">
        <v>-4.7057416329997936</v>
      </c>
      <c r="C44" s="8">
        <v>8.4259026621057043</v>
      </c>
      <c r="D44" s="8">
        <v>-13.22423733497814</v>
      </c>
      <c r="E44" s="8">
        <v>-4.5222258829515507</v>
      </c>
      <c r="F44" s="8">
        <v>0.33793331056369835</v>
      </c>
      <c r="G44" s="8">
        <v>4.2768856122605614</v>
      </c>
      <c r="H44" s="8"/>
      <c r="I44" s="8"/>
    </row>
    <row r="45" x14ac:dyDescent="0.2">
      <c r="A45" s="1" t="s">
        <v>14</v>
      </c>
      <c r="B45" s="7">
        <v>-6.4903134130231743</v>
      </c>
      <c r="C45" s="8">
        <v>-54.744042284528419</v>
      </c>
      <c r="D45" s="8">
        <v>51.061097225145105</v>
      </c>
      <c r="E45" s="8">
        <v>-2.283653293424885</v>
      </c>
      <c r="F45" s="8">
        <v>-0.0011992609483664949</v>
      </c>
      <c r="G45" s="8">
        <v>-0.52251579926656522</v>
      </c>
      <c r="H45" s="8"/>
      <c r="I45" s="8"/>
    </row>
    <row r="46" x14ac:dyDescent="0.2">
      <c r="A46" s="1" t="s">
        <v>15</v>
      </c>
      <c r="B46" s="7">
        <v>3.0905324810791779</v>
      </c>
      <c r="C46" s="8">
        <v>-5.6823203791749402</v>
      </c>
      <c r="D46" s="8">
        <v>21.23265530720866</v>
      </c>
      <c r="E46" s="8">
        <v>-11.018846455467351</v>
      </c>
      <c r="F46" s="8">
        <v>-9.2929098562479808</v>
      </c>
      <c r="G46" s="8">
        <v>7.8519538647607909</v>
      </c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16.252400934879184</v>
      </c>
      <c r="C48" s="14">
        <v>7.7973864055497932</v>
      </c>
      <c r="D48" s="14">
        <v>8.1353525282168668</v>
      </c>
      <c r="E48" s="14">
        <v>2.0846866495199361</v>
      </c>
      <c r="F48" s="14">
        <v>-10.194809751412992</v>
      </c>
      <c r="G48" s="14">
        <v>8.4297851030057167</v>
      </c>
      <c r="H48" s="14"/>
      <c r="I48" s="14"/>
    </row>
    <row r="49" x14ac:dyDescent="0.2">
      <c r="A49" s="13" t="s">
        <v>19</v>
      </c>
      <c r="B49" s="14">
        <v>4.5034784570364472</v>
      </c>
      <c r="C49" s="14">
        <v>7.8960393307660288</v>
      </c>
      <c r="D49" s="14">
        <v>-7.9646075656919795</v>
      </c>
      <c r="E49" s="14">
        <v>-0.75939656959934654</v>
      </c>
      <c r="F49" s="14">
        <v>0.26879390556891292</v>
      </c>
      <c r="G49" s="14">
        <v>5.0626493559929209</v>
      </c>
      <c r="H49" s="14"/>
      <c r="I49" s="14"/>
    </row>
    <row r="50" ht="17" thickBot="true" x14ac:dyDescent="0.25">
      <c r="A50" s="15" t="s">
        <v>20</v>
      </c>
      <c r="B50" s="24">
        <v>0</v>
      </c>
      <c r="C50" s="16">
        <v>-2.7755575615628914e-15</v>
      </c>
      <c r="D50" s="16">
        <v>9.2518585385429699e-16</v>
      </c>
      <c r="E50" s="16">
        <v>9.2518585385429699e-16</v>
      </c>
      <c r="F50" s="16">
        <v>9.2518585385429699e-16</v>
      </c>
      <c r="G50" s="0">
        <v>0</v>
      </c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13.03304557408272</v>
      </c>
      <c r="C52" s="14">
        <f t="shared" ref="C52:G52" si="22">AVERAGE(C38:C40)</f>
        <v>6.7404988308950315</v>
      </c>
      <c r="D52" s="14">
        <f t="shared" si="22"/>
        <v>5.6059739475414263</v>
      </c>
      <c r="E52" s="14">
        <f t="shared" si="22"/>
        <v>2.0293512041231261</v>
      </c>
      <c r="F52" s="14">
        <f t="shared" si="22"/>
        <v>-8.0027307389556892</v>
      </c>
      <c r="G52" s="14">
        <f t="shared" si="22"/>
        <v>6.6599523304788546</v>
      </c>
    </row>
    <row r="53" x14ac:dyDescent="0.2">
      <c r="A53" s="13" t="s">
        <v>19</v>
      </c>
      <c r="B53" s="14">
        <f>AVERAGE(B41,B42,B44,B45,B46)</f>
        <v>2.5928244315827076</v>
      </c>
      <c r="C53" s="14">
        <f t="shared" ref="C53:G53" si="23">AVERAGE(C41,C42,C44,C45,C46)</f>
        <v>-19.531957676359429</v>
      </c>
      <c r="D53" s="14">
        <f t="shared" si="23"/>
        <v>22.5079527631245</v>
      </c>
      <c r="E53" s="14">
        <f t="shared" si="23"/>
        <v>-2.9853873087410276</v>
      </c>
      <c r="F53" s="14">
        <f t="shared" si="23"/>
        <v>-1.7594584066210053</v>
      </c>
      <c r="G53" s="14">
        <f t="shared" si="23"/>
        <v>4.361675060179687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  <row r="60" x14ac:dyDescent="0.2">
      <c r="AT60" s="56" t="s">
        <v>100</v>
      </c>
      <c r="AU60" s="56"/>
      <c r="AV60" s="56"/>
      <c r="AW60" s="56"/>
      <c r="AX60" s="56"/>
      <c r="AY60" s="56"/>
      <c r="AZ60" s="56"/>
    </row>
    <row r="61" x14ac:dyDescent="0.2">
      <c r="AT61" t="s">
        <v>96</v>
      </c>
      <c r="AV61" t="s">
        <v>82</v>
      </c>
      <c r="BE61" t="s">
        <v>83</v>
      </c>
      <c r="BH61" t="s">
        <v>96</v>
      </c>
      <c r="BJ61" t="s">
        <v>82</v>
      </c>
      <c r="BS61" t="s">
        <v>83</v>
      </c>
      <c r="BV61" t="s">
        <v>96</v>
      </c>
      <c r="BX61" t="s">
        <v>82</v>
      </c>
      <c r="CG61" t="s">
        <v>83</v>
      </c>
    </row>
    <row r="62" x14ac:dyDescent="0.2">
      <c r="AT62" t="s">
        <v>81</v>
      </c>
      <c r="AV62">
        <v>1</v>
      </c>
      <c r="AW62">
        <v>2</v>
      </c>
      <c r="AX62">
        <v>3</v>
      </c>
      <c r="AY62">
        <v>4</v>
      </c>
      <c r="AZ62">
        <v>5</v>
      </c>
      <c r="BA62">
        <v>6</v>
      </c>
      <c r="BB62">
        <v>7</v>
      </c>
      <c r="BC62">
        <v>8</v>
      </c>
      <c r="BD62">
        <v>9</v>
      </c>
      <c r="BH62" t="s">
        <v>81</v>
      </c>
      <c r="BJ62">
        <v>1</v>
      </c>
      <c r="BK62">
        <v>2</v>
      </c>
      <c r="BL62">
        <v>3</v>
      </c>
      <c r="BM62">
        <v>4</v>
      </c>
      <c r="BN62">
        <v>5</v>
      </c>
      <c r="BO62">
        <v>6</v>
      </c>
      <c r="BP62">
        <v>7</v>
      </c>
      <c r="BQ62">
        <v>8</v>
      </c>
      <c r="BR62">
        <v>9</v>
      </c>
      <c r="BV62" t="s">
        <v>81</v>
      </c>
      <c r="BX62">
        <v>1</v>
      </c>
      <c r="BY62">
        <v>2</v>
      </c>
      <c r="BZ62">
        <v>3</v>
      </c>
      <c r="CA62">
        <v>4</v>
      </c>
      <c r="CB62">
        <v>5</v>
      </c>
      <c r="CC62">
        <v>6</v>
      </c>
      <c r="CD62">
        <v>7</v>
      </c>
      <c r="CE62">
        <v>8</v>
      </c>
      <c r="CF62">
        <v>9</v>
      </c>
    </row>
    <row r="63" x14ac:dyDescent="0.2">
      <c r="AT63">
        <v>1</v>
      </c>
      <c r="AU63" s="54" t="s">
        <v>84</v>
      </c>
      <c r="AV63" s="49" t="e">
        <f>(#REF!-#REF!)</f>
        <v>#REF!</v>
      </c>
      <c r="AW63" s="49" t="e">
        <f>(#REF!-#REF!)</f>
        <v>#REF!</v>
      </c>
      <c r="AX63" s="49" t="e">
        <f>(#REF!-#REF!)</f>
        <v>#REF!</v>
      </c>
      <c r="AY63" s="49" t="e">
        <f>(#REF!-#REF!)</f>
        <v>#REF!</v>
      </c>
      <c r="AZ63" s="57" t="e">
        <f>(#REF!-#REF!)</f>
        <v>#REF!</v>
      </c>
      <c r="BA63" s="49" t="e">
        <f>(#REF!-#REF!)</f>
        <v>#REF!</v>
      </c>
      <c r="BB63" s="57" t="e">
        <f>(#REF!-#REF!)</f>
        <v>#REF!</v>
      </c>
      <c r="BC63" s="49" t="e">
        <f>(#REF!-#REF!)</f>
        <v>#REF!</v>
      </c>
      <c r="BD63" s="49" t="e">
        <f>(#REF!-#REF!)</f>
        <v>#REF!</v>
      </c>
      <c r="BE63" s="49" t="e">
        <f>(#REF!-#REF!)</f>
        <v>#REF!</v>
      </c>
      <c r="BH63">
        <v>1</v>
      </c>
      <c r="BI63" s="54" t="s">
        <v>84</v>
      </c>
      <c r="BJ63" s="49" t="e">
        <f>(#REF!-#REF!)</f>
        <v>#REF!</v>
      </c>
      <c r="BK63" s="49" t="e">
        <f>(#REF!-#REF!)</f>
        <v>#REF!</v>
      </c>
      <c r="BL63" s="49" t="e">
        <f>(#REF!-#REF!)</f>
        <v>#REF!</v>
      </c>
      <c r="BM63" s="49" t="e">
        <f>(#REF!-#REF!)</f>
        <v>#REF!</v>
      </c>
      <c r="BN63" s="49" t="e">
        <f>(#REF!-#REF!)</f>
        <v>#REF!</v>
      </c>
      <c r="BO63" s="49" t="e">
        <f>(#REF!-#REF!)</f>
        <v>#REF!</v>
      </c>
      <c r="BP63" s="49" t="e">
        <f>(#REF!-#REF!)</f>
        <v>#REF!</v>
      </c>
      <c r="BQ63" s="49" t="e">
        <f>(#REF!-#REF!)</f>
        <v>#REF!</v>
      </c>
      <c r="BR63" s="49" t="e">
        <f>(#REF!-#REF!)</f>
        <v>#REF!</v>
      </c>
      <c r="BS63" s="49" t="e">
        <f>(#REF!-#REF!)</f>
        <v>#REF!</v>
      </c>
      <c r="BV63">
        <v>1</v>
      </c>
      <c r="BW63" s="54" t="s">
        <v>84</v>
      </c>
      <c r="BX63" s="49"/>
      <c r="BY63" s="49"/>
      <c r="BZ63" s="49"/>
      <c r="CA63" s="49"/>
      <c r="CB63" s="49"/>
      <c r="CC63" s="49"/>
      <c r="CD63" s="49"/>
      <c r="CE63" s="49"/>
      <c r="CF63" s="49"/>
      <c r="CG63" s="49"/>
    </row>
    <row r="64" x14ac:dyDescent="0.2">
      <c r="AT64">
        <v>2</v>
      </c>
      <c r="AU64" s="54" t="s">
        <v>85</v>
      </c>
      <c r="AV64" s="49" t="e">
        <f>(#REF!-#REF!)</f>
        <v>#REF!</v>
      </c>
      <c r="AW64" s="49" t="e">
        <f>(#REF!-#REF!)</f>
        <v>#REF!</v>
      </c>
      <c r="AX64" s="49" t="e">
        <f>(#REF!-#REF!)</f>
        <v>#REF!</v>
      </c>
      <c r="AY64" s="49" t="e">
        <f>(#REF!-#REF!)</f>
        <v>#REF!</v>
      </c>
      <c r="AZ64" s="58" t="e">
        <f>(#REF!-#REF!)</f>
        <v>#REF!</v>
      </c>
      <c r="BA64" s="49" t="e">
        <f>(#REF!-#REF!)</f>
        <v>#REF!</v>
      </c>
      <c r="BB64" s="58" t="e">
        <f>(#REF!-#REF!)</f>
        <v>#REF!</v>
      </c>
      <c r="BC64" s="49" t="e">
        <f>(#REF!-#REF!)</f>
        <v>#REF!</v>
      </c>
      <c r="BD64" s="49" t="e">
        <f>(#REF!-#REF!)</f>
        <v>#REF!</v>
      </c>
      <c r="BE64" s="49" t="e">
        <f>(#REF!-#REF!)</f>
        <v>#REF!</v>
      </c>
      <c r="BH64">
        <v>2</v>
      </c>
      <c r="BI64" s="54" t="s">
        <v>85</v>
      </c>
      <c r="BJ64" s="49" t="e">
        <f>(#REF!-#REF!)</f>
        <v>#REF!</v>
      </c>
      <c r="BK64" s="49" t="e">
        <f>(#REF!-#REF!)</f>
        <v>#REF!</v>
      </c>
      <c r="BL64" s="49" t="e">
        <f>(#REF!-#REF!)</f>
        <v>#REF!</v>
      </c>
      <c r="BM64" s="49" t="e">
        <f>(#REF!-#REF!)</f>
        <v>#REF!</v>
      </c>
      <c r="BN64" s="49" t="e">
        <f>(#REF!-#REF!)</f>
        <v>#REF!</v>
      </c>
      <c r="BO64" s="49" t="e">
        <f>(#REF!-#REF!)</f>
        <v>#REF!</v>
      </c>
      <c r="BP64" s="49" t="e">
        <f>(#REF!-#REF!)</f>
        <v>#REF!</v>
      </c>
      <c r="BQ64" s="49" t="e">
        <f>(#REF!-#REF!)</f>
        <v>#REF!</v>
      </c>
      <c r="BR64" s="49" t="e">
        <f>(#REF!-#REF!)</f>
        <v>#REF!</v>
      </c>
      <c r="BS64" s="49" t="e">
        <f>(#REF!-#REF!)</f>
        <v>#REF!</v>
      </c>
      <c r="BV64">
        <v>2</v>
      </c>
      <c r="BW64" s="54" t="s">
        <v>85</v>
      </c>
      <c r="BX64" s="53" t="e">
        <f>#REF!-#REF!</f>
        <v>#REF!</v>
      </c>
      <c r="BY64" s="49" t="e">
        <f>#REF!-#REF!</f>
        <v>#REF!</v>
      </c>
      <c r="BZ64" s="49" t="e">
        <f>#REF!-#REF!</f>
        <v>#REF!</v>
      </c>
      <c r="CA64" s="49" t="e">
        <f>#REF!-#REF!</f>
        <v>#REF!</v>
      </c>
      <c r="CB64" s="49" t="e">
        <f>#REF!-#REF!</f>
        <v>#REF!</v>
      </c>
      <c r="CC64" s="53" t="e">
        <f>#REF!-#REF!</f>
        <v>#REF!</v>
      </c>
      <c r="CD64" s="49" t="e">
        <f>#REF!-#REF!</f>
        <v>#REF!</v>
      </c>
      <c r="CE64" s="49" t="e">
        <f>#REF!-#REF!</f>
        <v>#REF!</v>
      </c>
      <c r="CF64" s="49" t="e">
        <f>#REF!-#REF!</f>
        <v>#REF!</v>
      </c>
      <c r="CG64" s="53" t="e">
        <f>#REF!-#REF!</f>
        <v>#REF!</v>
      </c>
    </row>
    <row r="65" x14ac:dyDescent="0.2">
      <c r="AT65">
        <v>3</v>
      </c>
      <c r="AU65" s="54" t="s">
        <v>86</v>
      </c>
      <c r="AV65" s="49" t="e">
        <f>(#REF!-#REF!)</f>
        <v>#REF!</v>
      </c>
      <c r="AW65" s="49" t="e">
        <f>(#REF!-#REF!)</f>
        <v>#REF!</v>
      </c>
      <c r="AX65" s="49" t="e">
        <f>(#REF!-#REF!)</f>
        <v>#REF!</v>
      </c>
      <c r="AY65" s="49" t="e">
        <f>(#REF!-#REF!)</f>
        <v>#REF!</v>
      </c>
      <c r="AZ65" s="57" t="e">
        <f>(#REF!-#REF!)</f>
        <v>#REF!</v>
      </c>
      <c r="BA65" s="49" t="e">
        <f>(#REF!-#REF!)</f>
        <v>#REF!</v>
      </c>
      <c r="BB65" s="57" t="e">
        <f>(#REF!-#REF!)</f>
        <v>#REF!</v>
      </c>
      <c r="BC65" s="49" t="e">
        <f>(#REF!-#REF!)</f>
        <v>#REF!</v>
      </c>
      <c r="BD65" s="49" t="e">
        <f>(#REF!-#REF!)</f>
        <v>#REF!</v>
      </c>
      <c r="BE65" s="49" t="e">
        <f>(#REF!-#REF!)</f>
        <v>#REF!</v>
      </c>
      <c r="BH65">
        <v>3</v>
      </c>
      <c r="BI65" s="54" t="s">
        <v>86</v>
      </c>
      <c r="BJ65" s="49" t="e">
        <f>(#REF!-#REF!)</f>
        <v>#REF!</v>
      </c>
      <c r="BK65" s="49" t="e">
        <f>(#REF!-#REF!)</f>
        <v>#REF!</v>
      </c>
      <c r="BL65" s="49" t="e">
        <f>(#REF!-#REF!)</f>
        <v>#REF!</v>
      </c>
      <c r="BM65" s="49" t="e">
        <f>(#REF!-#REF!)</f>
        <v>#REF!</v>
      </c>
      <c r="BN65" s="49" t="e">
        <f>(#REF!-#REF!)</f>
        <v>#REF!</v>
      </c>
      <c r="BO65" s="49" t="e">
        <f>(#REF!-#REF!)</f>
        <v>#REF!</v>
      </c>
      <c r="BP65" s="49" t="e">
        <f>(#REF!-#REF!)</f>
        <v>#REF!</v>
      </c>
      <c r="BQ65" s="49" t="e">
        <f>(#REF!-#REF!)</f>
        <v>#REF!</v>
      </c>
      <c r="BR65" s="49" t="e">
        <f>(#REF!-#REF!)</f>
        <v>#REF!</v>
      </c>
      <c r="BS65" s="49" t="e">
        <f>(#REF!-#REF!)</f>
        <v>#REF!</v>
      </c>
      <c r="BV65">
        <v>3</v>
      </c>
      <c r="BW65" s="54" t="s">
        <v>86</v>
      </c>
      <c r="BX65" s="49" t="e">
        <f>#REF!-#REF!</f>
        <v>#REF!</v>
      </c>
      <c r="BY65" s="49" t="e">
        <f>#REF!-#REF!</f>
        <v>#REF!</v>
      </c>
      <c r="BZ65" s="49" t="e">
        <f>#REF!-#REF!</f>
        <v>#REF!</v>
      </c>
      <c r="CA65" s="49" t="e">
        <f>#REF!-#REF!</f>
        <v>#REF!</v>
      </c>
      <c r="CB65" s="49" t="e">
        <f>#REF!-#REF!</f>
        <v>#REF!</v>
      </c>
      <c r="CC65" s="49" t="e">
        <f>#REF!-#REF!</f>
        <v>#REF!</v>
      </c>
      <c r="CD65" s="49" t="e">
        <f>#REF!-#REF!</f>
        <v>#REF!</v>
      </c>
      <c r="CE65" s="49" t="e">
        <f>#REF!-#REF!</f>
        <v>#REF!</v>
      </c>
      <c r="CF65" s="49" t="e">
        <f>#REF!-#REF!</f>
        <v>#REF!</v>
      </c>
      <c r="CG65" s="49" t="e">
        <f>#REF!-#REF!</f>
        <v>#REF!</v>
      </c>
    </row>
    <row r="66" x14ac:dyDescent="0.2">
      <c r="AT66">
        <v>4</v>
      </c>
      <c r="AU66" s="54" t="s">
        <v>87</v>
      </c>
      <c r="AV66" s="57" t="e">
        <f>(#REF!-#REF!)</f>
        <v>#REF!</v>
      </c>
      <c r="AW66" s="57" t="e">
        <f>(#REF!-#REF!)</f>
        <v>#REF!</v>
      </c>
      <c r="AX66" s="49" t="e">
        <f>(#REF!-#REF!)</f>
        <v>#REF!</v>
      </c>
      <c r="AY66" s="49" t="e">
        <f>(#REF!-#REF!)</f>
        <v>#REF!</v>
      </c>
      <c r="AZ66" s="49" t="e">
        <f>(#REF!-#REF!)</f>
        <v>#REF!</v>
      </c>
      <c r="BA66" s="49" t="e">
        <f>(#REF!-#REF!)</f>
        <v>#REF!</v>
      </c>
      <c r="BB66" s="49" t="e">
        <f>(#REF!-#REF!)</f>
        <v>#REF!</v>
      </c>
      <c r="BC66" s="49" t="e">
        <f>(#REF!-#REF!)</f>
        <v>#REF!</v>
      </c>
      <c r="BD66" s="49" t="e">
        <f>(#REF!-#REF!)</f>
        <v>#REF!</v>
      </c>
      <c r="BE66" s="49" t="e">
        <f>(#REF!-#REF!)</f>
        <v>#REF!</v>
      </c>
      <c r="BH66">
        <v>4</v>
      </c>
      <c r="BI66" s="54" t="s">
        <v>87</v>
      </c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V66">
        <v>4</v>
      </c>
      <c r="BW66" s="54" t="s">
        <v>87</v>
      </c>
      <c r="BX66" s="49"/>
      <c r="BY66" s="49"/>
      <c r="BZ66" s="49"/>
      <c r="CA66" s="49"/>
      <c r="CB66" s="49"/>
      <c r="CC66" s="49"/>
      <c r="CD66" s="49"/>
      <c r="CE66" s="49"/>
      <c r="CF66" s="49"/>
      <c r="CG66" s="49"/>
    </row>
    <row r="67" x14ac:dyDescent="0.2">
      <c r="AT67">
        <v>5</v>
      </c>
      <c r="AU67" s="54" t="s">
        <v>88</v>
      </c>
      <c r="AV67" s="58" t="e">
        <f>(#REF!-#REF!)</f>
        <v>#REF!</v>
      </c>
      <c r="AW67" s="58" t="e">
        <f>(#REF!-#REF!)</f>
        <v>#REF!</v>
      </c>
      <c r="AX67" s="49" t="e">
        <f>(#REF!-#REF!)</f>
        <v>#REF!</v>
      </c>
      <c r="AY67" s="49" t="e">
        <f>(#REF!-#REF!)</f>
        <v>#REF!</v>
      </c>
      <c r="AZ67" s="49" t="e">
        <f>(#REF!-#REF!)</f>
        <v>#REF!</v>
      </c>
      <c r="BA67" s="49" t="e">
        <f>(#REF!-#REF!)</f>
        <v>#REF!</v>
      </c>
      <c r="BB67" s="49" t="e">
        <f>(#REF!-#REF!)</f>
        <v>#REF!</v>
      </c>
      <c r="BC67" s="49" t="e">
        <f>(#REF!-#REF!)</f>
        <v>#REF!</v>
      </c>
      <c r="BD67" s="49" t="e">
        <f>(#REF!-#REF!)</f>
        <v>#REF!</v>
      </c>
      <c r="BE67" s="49" t="e">
        <f>(#REF!-#REF!)</f>
        <v>#REF!</v>
      </c>
      <c r="BH67">
        <v>5</v>
      </c>
      <c r="BI67" s="54" t="s">
        <v>88</v>
      </c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V67">
        <v>5</v>
      </c>
      <c r="BW67" s="54" t="s">
        <v>88</v>
      </c>
      <c r="BX67" s="53" t="e">
        <f>#REF!-#REF!</f>
        <v>#REF!</v>
      </c>
      <c r="BY67" s="49" t="e">
        <f>#REF!-#REF!</f>
        <v>#REF!</v>
      </c>
      <c r="BZ67" s="49" t="e">
        <f>#REF!-#REF!</f>
        <v>#REF!</v>
      </c>
      <c r="CA67" s="49" t="e">
        <f>#REF!-#REF!</f>
        <v>#REF!</v>
      </c>
      <c r="CB67" s="49" t="e">
        <f>#REF!-#REF!</f>
        <v>#REF!</v>
      </c>
      <c r="CC67" s="49" t="e">
        <f>#REF!-#REF!</f>
        <v>#REF!</v>
      </c>
      <c r="CD67" s="49" t="e">
        <f>#REF!-#REF!</f>
        <v>#REF!</v>
      </c>
      <c r="CE67" s="49" t="e">
        <f>#REF!-#REF!</f>
        <v>#REF!</v>
      </c>
      <c r="CF67" s="49" t="e">
        <f>#REF!-#REF!</f>
        <v>#REF!</v>
      </c>
      <c r="CG67" s="53" t="e">
        <f>#REF!-#REF!</f>
        <v>#REF!</v>
      </c>
    </row>
    <row r="68" x14ac:dyDescent="0.2">
      <c r="AT68">
        <v>6</v>
      </c>
      <c r="AU68" s="54" t="s">
        <v>89</v>
      </c>
      <c r="AV68" s="57" t="e">
        <f>(#REF!-#REF!)</f>
        <v>#REF!</v>
      </c>
      <c r="AW68" s="57" t="e">
        <f>(#REF!-#REF!)</f>
        <v>#REF!</v>
      </c>
      <c r="AX68" s="49" t="e">
        <f>(#REF!-#REF!)</f>
        <v>#REF!</v>
      </c>
      <c r="AY68" s="49" t="e">
        <f>(#REF!-#REF!)</f>
        <v>#REF!</v>
      </c>
      <c r="AZ68" s="49" t="e">
        <f>(#REF!-#REF!)</f>
        <v>#REF!</v>
      </c>
      <c r="BA68" s="49" t="e">
        <f>(#REF!-#REF!)</f>
        <v>#REF!</v>
      </c>
      <c r="BB68" s="49" t="e">
        <f>(#REF!-#REF!)</f>
        <v>#REF!</v>
      </c>
      <c r="BC68" s="49" t="e">
        <f>(#REF!-#REF!)</f>
        <v>#REF!</v>
      </c>
      <c r="BD68" s="49" t="e">
        <f>(#REF!-#REF!)</f>
        <v>#REF!</v>
      </c>
      <c r="BE68" s="49" t="e">
        <f>(#REF!-#REF!)</f>
        <v>#REF!</v>
      </c>
      <c r="BH68">
        <v>6</v>
      </c>
      <c r="BI68" s="54" t="s">
        <v>89</v>
      </c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V68">
        <v>6</v>
      </c>
      <c r="BW68" s="54" t="s">
        <v>89</v>
      </c>
      <c r="BX68" s="49" t="e">
        <f>#REF!-#REF!</f>
        <v>#REF!</v>
      </c>
      <c r="BY68" s="49" t="e">
        <f>#REF!-#REF!</f>
        <v>#REF!</v>
      </c>
      <c r="BZ68" s="49" t="e">
        <f>#REF!-#REF!</f>
        <v>#REF!</v>
      </c>
      <c r="CA68" s="49" t="e">
        <f>#REF!-#REF!</f>
        <v>#REF!</v>
      </c>
      <c r="CB68" s="49" t="e">
        <f>#REF!-#REF!</f>
        <v>#REF!</v>
      </c>
      <c r="CC68" s="49" t="e">
        <f>#REF!-#REF!</f>
        <v>#REF!</v>
      </c>
      <c r="CD68" s="49" t="e">
        <f>#REF!-#REF!</f>
        <v>#REF!</v>
      </c>
      <c r="CE68" s="49" t="e">
        <f>#REF!-#REF!</f>
        <v>#REF!</v>
      </c>
      <c r="CF68" s="49" t="e">
        <f>#REF!-#REF!</f>
        <v>#REF!</v>
      </c>
      <c r="CG68" s="49" t="e">
        <f>#REF!-#REF!</f>
        <v>#REF!</v>
      </c>
    </row>
    <row r="69" x14ac:dyDescent="0.2">
      <c r="AT69">
        <v>7</v>
      </c>
      <c r="AU69" s="54" t="s">
        <v>90</v>
      </c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H69">
        <v>7</v>
      </c>
      <c r="BI69" s="54" t="s">
        <v>90</v>
      </c>
      <c r="BJ69" s="49" t="e">
        <f>(#REF!-#REF!)</f>
        <v>#REF!</v>
      </c>
      <c r="BK69" s="49" t="e">
        <f>(#REF!-#REF!)</f>
        <v>#REF!</v>
      </c>
      <c r="BL69" s="49" t="e">
        <f>(#REF!-#REF!)</f>
        <v>#REF!</v>
      </c>
      <c r="BM69" s="49" t="e">
        <f>(#REF!-#REF!)</f>
        <v>#REF!</v>
      </c>
      <c r="BN69" s="49" t="e">
        <f>(#REF!-#REF!)</f>
        <v>#REF!</v>
      </c>
      <c r="BO69" s="49" t="e">
        <f>(#REF!-#REF!)</f>
        <v>#REF!</v>
      </c>
      <c r="BP69" s="49" t="e">
        <f>(#REF!-#REF!)</f>
        <v>#REF!</v>
      </c>
      <c r="BQ69" s="49" t="e">
        <f>(#REF!-#REF!)</f>
        <v>#REF!</v>
      </c>
      <c r="BR69" s="49" t="e">
        <f>(#REF!-#REF!)</f>
        <v>#REF!</v>
      </c>
      <c r="BS69" s="49" t="e">
        <f>(#REF!-#REF!)</f>
        <v>#REF!</v>
      </c>
      <c r="BV69">
        <v>7</v>
      </c>
      <c r="BW69" s="54" t="s">
        <v>90</v>
      </c>
      <c r="BX69" s="49"/>
      <c r="BY69" s="49"/>
      <c r="BZ69" s="49"/>
      <c r="CA69" s="49"/>
      <c r="CB69" s="49"/>
      <c r="CC69" s="49"/>
      <c r="CD69" s="49"/>
      <c r="CE69" s="49"/>
      <c r="CF69" s="49"/>
      <c r="CG69" s="49"/>
    </row>
    <row r="70" x14ac:dyDescent="0.2">
      <c r="AT70">
        <v>8</v>
      </c>
      <c r="AU70" s="54" t="s">
        <v>91</v>
      </c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H70">
        <v>8</v>
      </c>
      <c r="BI70" s="54" t="s">
        <v>91</v>
      </c>
      <c r="BJ70" s="49" t="e">
        <f>(#REF!-#REF!)</f>
        <v>#REF!</v>
      </c>
      <c r="BK70" s="49" t="e">
        <f>(#REF!-#REF!)</f>
        <v>#REF!</v>
      </c>
      <c r="BL70" s="49" t="e">
        <f>(#REF!-#REF!)</f>
        <v>#REF!</v>
      </c>
      <c r="BM70" s="49" t="e">
        <f>(#REF!-#REF!)</f>
        <v>#REF!</v>
      </c>
      <c r="BN70" s="49" t="e">
        <f>(#REF!-#REF!)</f>
        <v>#REF!</v>
      </c>
      <c r="BO70" s="49" t="e">
        <f>(#REF!-#REF!)</f>
        <v>#REF!</v>
      </c>
      <c r="BP70" s="49" t="e">
        <f>(#REF!-#REF!)</f>
        <v>#REF!</v>
      </c>
      <c r="BQ70" s="49" t="e">
        <f>(#REF!-#REF!)</f>
        <v>#REF!</v>
      </c>
      <c r="BR70" s="49" t="e">
        <f>(#REF!-#REF!)</f>
        <v>#REF!</v>
      </c>
      <c r="BS70" s="49" t="e">
        <f>(#REF!-#REF!)</f>
        <v>#REF!</v>
      </c>
      <c r="BV70">
        <v>8</v>
      </c>
      <c r="BW70" s="54" t="s">
        <v>91</v>
      </c>
      <c r="BX70" s="53" t="e">
        <f>#REF!-#REF!</f>
        <v>#REF!</v>
      </c>
      <c r="BY70" s="49" t="e">
        <f>#REF!-#REF!</f>
        <v>#REF!</v>
      </c>
      <c r="BZ70" s="49" t="e">
        <f>#REF!-#REF!</f>
        <v>#REF!</v>
      </c>
      <c r="CA70" s="49" t="e">
        <f>#REF!-#REF!</f>
        <v>#REF!</v>
      </c>
      <c r="CB70" s="49" t="e">
        <f>#REF!-#REF!</f>
        <v>#REF!</v>
      </c>
      <c r="CC70" s="53" t="e">
        <f>#REF!-#REF!</f>
        <v>#REF!</v>
      </c>
      <c r="CD70" s="53" t="e">
        <f>#REF!-#REF!</f>
        <v>#REF!</v>
      </c>
      <c r="CE70" s="49" t="e">
        <f>#REF!-#REF!</f>
        <v>#REF!</v>
      </c>
      <c r="CF70" s="49" t="e">
        <f>#REF!-#REF!</f>
        <v>#REF!</v>
      </c>
      <c r="CG70" s="53" t="e">
        <f>#REF!-#REF!</f>
        <v>#REF!</v>
      </c>
    </row>
    <row r="71" x14ac:dyDescent="0.2">
      <c r="AT71">
        <v>9</v>
      </c>
      <c r="AU71" s="54" t="s">
        <v>92</v>
      </c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H71">
        <v>9</v>
      </c>
      <c r="BI71" s="54" t="s">
        <v>92</v>
      </c>
      <c r="BJ71" s="49" t="e">
        <f>(#REF!-#REF!)</f>
        <v>#REF!</v>
      </c>
      <c r="BK71" s="49" t="e">
        <f>(#REF!-#REF!)</f>
        <v>#REF!</v>
      </c>
      <c r="BL71" s="49" t="e">
        <f>(#REF!-#REF!)</f>
        <v>#REF!</v>
      </c>
      <c r="BM71" s="49" t="e">
        <f>(#REF!-#REF!)</f>
        <v>#REF!</v>
      </c>
      <c r="BN71" s="49" t="e">
        <f>(#REF!-#REF!)</f>
        <v>#REF!</v>
      </c>
      <c r="BO71" s="49" t="e">
        <f>(#REF!-#REF!)</f>
        <v>#REF!</v>
      </c>
      <c r="BP71" s="49" t="e">
        <f>(#REF!-#REF!)</f>
        <v>#REF!</v>
      </c>
      <c r="BQ71" s="49" t="e">
        <f>(#REF!-#REF!)</f>
        <v>#REF!</v>
      </c>
      <c r="BR71" s="49" t="e">
        <f>(#REF!-#REF!)</f>
        <v>#REF!</v>
      </c>
      <c r="BS71" s="49" t="e">
        <f>(#REF!-#REF!)</f>
        <v>#REF!</v>
      </c>
      <c r="BV71">
        <v>9</v>
      </c>
      <c r="BW71" s="54" t="s">
        <v>92</v>
      </c>
      <c r="BX71" s="49" t="e">
        <f>#REF!-#REF!</f>
        <v>#REF!</v>
      </c>
      <c r="BY71" s="49" t="e">
        <f>#REF!-#REF!</f>
        <v>#REF!</v>
      </c>
      <c r="BZ71" s="49" t="e">
        <f>#REF!-#REF!</f>
        <v>#REF!</v>
      </c>
      <c r="CA71" s="49" t="e">
        <f>#REF!-#REF!</f>
        <v>#REF!</v>
      </c>
      <c r="CB71" s="49" t="e">
        <f>#REF!-#REF!</f>
        <v>#REF!</v>
      </c>
      <c r="CC71" s="49" t="e">
        <f>#REF!-#REF!</f>
        <v>#REF!</v>
      </c>
      <c r="CD71" s="49" t="e">
        <f>#REF!-#REF!</f>
        <v>#REF!</v>
      </c>
      <c r="CE71" s="49" t="e">
        <f>#REF!-#REF!</f>
        <v>#REF!</v>
      </c>
      <c r="CF71" s="49" t="e">
        <f>#REF!-#REF!</f>
        <v>#REF!</v>
      </c>
      <c r="CG71" s="49" t="e">
        <f>#REF!-#REF!</f>
        <v>#REF!</v>
      </c>
    </row>
    <row r="72" x14ac:dyDescent="0.2">
      <c r="AT72">
        <v>10</v>
      </c>
      <c r="AU72" s="54" t="s">
        <v>93</v>
      </c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H72">
        <v>10</v>
      </c>
      <c r="BI72" s="54" t="s">
        <v>93</v>
      </c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V72">
        <v>10</v>
      </c>
      <c r="BW72" s="54" t="s">
        <v>93</v>
      </c>
      <c r="BX72" s="49"/>
      <c r="BY72" s="49"/>
      <c r="BZ72" s="49"/>
      <c r="CA72" s="49"/>
      <c r="CB72" s="49"/>
      <c r="CC72" s="49"/>
      <c r="CD72" s="49"/>
      <c r="CE72" s="49"/>
      <c r="CF72" s="49"/>
      <c r="CG72" s="49"/>
    </row>
    <row r="73" x14ac:dyDescent="0.2">
      <c r="AT73">
        <v>11</v>
      </c>
      <c r="AU73" s="54" t="s">
        <v>94</v>
      </c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H73">
        <v>11</v>
      </c>
      <c r="BI73" s="54" t="s">
        <v>94</v>
      </c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V73">
        <v>11</v>
      </c>
      <c r="BW73" s="54" t="s">
        <v>94</v>
      </c>
      <c r="BX73" s="53" t="e">
        <f>#REF!-#REF!</f>
        <v>#REF!</v>
      </c>
      <c r="BY73" s="53" t="e">
        <f>#REF!-#REF!</f>
        <v>#REF!</v>
      </c>
      <c r="BZ73" s="49" t="e">
        <f>#REF!-#REF!</f>
        <v>#REF!</v>
      </c>
      <c r="CA73" s="49" t="e">
        <f>#REF!-#REF!</f>
        <v>#REF!</v>
      </c>
      <c r="CB73" s="49" t="e">
        <f>#REF!-#REF!</f>
        <v>#REF!</v>
      </c>
      <c r="CC73" s="49" t="e">
        <f>#REF!-#REF!</f>
        <v>#REF!</v>
      </c>
      <c r="CD73" s="49" t="e">
        <f>#REF!-#REF!</f>
        <v>#REF!</v>
      </c>
      <c r="CE73" s="49" t="e">
        <f>#REF!-#REF!</f>
        <v>#REF!</v>
      </c>
      <c r="CF73" s="49" t="e">
        <f>#REF!-#REF!</f>
        <v>#REF!</v>
      </c>
      <c r="CG73" s="53" t="e">
        <f>#REF!-#REF!</f>
        <v>#REF!</v>
      </c>
    </row>
    <row r="74" x14ac:dyDescent="0.2">
      <c r="AT74">
        <v>12</v>
      </c>
      <c r="AU74" s="54" t="s">
        <v>95</v>
      </c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H74">
        <v>12</v>
      </c>
      <c r="BI74" s="54" t="s">
        <v>95</v>
      </c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V74">
        <v>12</v>
      </c>
      <c r="BW74" s="54" t="s">
        <v>95</v>
      </c>
      <c r="BX74" s="49" t="e">
        <f>#REF!-#REF!</f>
        <v>#REF!</v>
      </c>
      <c r="BY74" s="49" t="e">
        <f>#REF!-#REF!</f>
        <v>#REF!</v>
      </c>
      <c r="BZ74" s="49" t="e">
        <f>#REF!-#REF!</f>
        <v>#REF!</v>
      </c>
      <c r="CA74" s="49" t="e">
        <f>#REF!-#REF!</f>
        <v>#REF!</v>
      </c>
      <c r="CB74" s="49" t="e">
        <f>#REF!-#REF!</f>
        <v>#REF!</v>
      </c>
      <c r="CC74" s="49" t="e">
        <f>#REF!-#REF!</f>
        <v>#REF!</v>
      </c>
      <c r="CD74" s="49" t="e">
        <f>#REF!-#REF!</f>
        <v>#REF!</v>
      </c>
      <c r="CE74" s="49" t="e">
        <f>#REF!-#REF!</f>
        <v>#REF!</v>
      </c>
      <c r="CF74" s="49" t="e">
        <f>#REF!-#REF!</f>
        <v>#REF!</v>
      </c>
      <c r="CG74" s="49" t="e">
        <f>#REF!-#REF!</f>
        <v>#REF!</v>
      </c>
    </row>
    <row r="76" x14ac:dyDescent="0.2">
      <c r="AT76">
        <v>1</v>
      </c>
      <c r="AU76" s="54" t="s">
        <v>84</v>
      </c>
      <c r="AV76" s="49" t="e">
        <f>AV63-$BE63</f>
        <v>#REF!</v>
      </c>
      <c r="AW76" s="49" t="e">
        <f t="shared" ref="AW76:BD76" si="24">AW63-$BE63</f>
        <v>#REF!</v>
      </c>
      <c r="AX76" s="49" t="e">
        <f t="shared" si="24"/>
        <v>#REF!</v>
      </c>
      <c r="AY76" s="49" t="e">
        <f t="shared" si="24"/>
        <v>#REF!</v>
      </c>
      <c r="AZ76" s="49" t="e">
        <f t="shared" si="24"/>
        <v>#REF!</v>
      </c>
      <c r="BA76" s="49" t="e">
        <f t="shared" si="24"/>
        <v>#REF!</v>
      </c>
      <c r="BB76" s="55" t="e">
        <f t="shared" si="24"/>
        <v>#REF!</v>
      </c>
      <c r="BC76" s="49" t="e">
        <f t="shared" si="24"/>
        <v>#REF!</v>
      </c>
      <c r="BD76" s="49" t="e">
        <f t="shared" si="24"/>
        <v>#REF!</v>
      </c>
      <c r="BE76" s="49"/>
      <c r="BH76">
        <v>1</v>
      </c>
      <c r="BI76" s="54" t="s">
        <v>84</v>
      </c>
      <c r="BJ76" s="55" t="e">
        <f>BJ63-$BS63</f>
        <v>#REF!</v>
      </c>
      <c r="BK76" s="55" t="e">
        <f t="shared" ref="BK76:BR76" si="25">BK63-$BS63</f>
        <v>#REF!</v>
      </c>
      <c r="BL76" s="49" t="e">
        <f t="shared" si="25"/>
        <v>#REF!</v>
      </c>
      <c r="BM76" s="49" t="e">
        <f t="shared" si="25"/>
        <v>#REF!</v>
      </c>
      <c r="BN76" s="49" t="e">
        <f t="shared" si="25"/>
        <v>#REF!</v>
      </c>
      <c r="BO76" s="55" t="e">
        <f t="shared" si="25"/>
        <v>#REF!</v>
      </c>
      <c r="BP76" s="49" t="e">
        <f t="shared" si="25"/>
        <v>#REF!</v>
      </c>
      <c r="BQ76" s="49" t="e">
        <f t="shared" si="25"/>
        <v>#REF!</v>
      </c>
      <c r="BR76" s="49" t="e">
        <f t="shared" si="25"/>
        <v>#REF!</v>
      </c>
      <c r="BS76" s="49"/>
      <c r="BV76">
        <v>1</v>
      </c>
      <c r="BW76" s="54" t="s">
        <v>84</v>
      </c>
      <c r="BX76" s="55"/>
      <c r="BY76" s="55"/>
      <c r="BZ76" s="49"/>
      <c r="CA76" s="49"/>
      <c r="CB76" s="49"/>
      <c r="CC76" s="55"/>
      <c r="CD76" s="49"/>
      <c r="CE76" s="49"/>
      <c r="CF76" s="49"/>
      <c r="CG76" s="49"/>
    </row>
    <row r="77" x14ac:dyDescent="0.2">
      <c r="AT77">
        <v>2</v>
      </c>
      <c r="AU77" s="54" t="s">
        <v>85</v>
      </c>
      <c r="AV77" s="49" t="e">
        <f t="shared" ref="AV77:BD77" si="26">AV64-$BE64</f>
        <v>#REF!</v>
      </c>
      <c r="AW77" s="49" t="e">
        <f t="shared" si="26"/>
        <v>#REF!</v>
      </c>
      <c r="AX77" s="49" t="e">
        <f t="shared" si="26"/>
        <v>#REF!</v>
      </c>
      <c r="AY77" s="49" t="e">
        <f t="shared" si="26"/>
        <v>#REF!</v>
      </c>
      <c r="AZ77" s="49" t="e">
        <f t="shared" si="26"/>
        <v>#REF!</v>
      </c>
      <c r="BA77" s="49" t="e">
        <f t="shared" si="26"/>
        <v>#REF!</v>
      </c>
      <c r="BB77" s="55" t="e">
        <f t="shared" si="26"/>
        <v>#REF!</v>
      </c>
      <c r="BC77" s="49" t="e">
        <f t="shared" si="26"/>
        <v>#REF!</v>
      </c>
      <c r="BD77" s="49" t="e">
        <f t="shared" si="26"/>
        <v>#REF!</v>
      </c>
      <c r="BE77" s="49"/>
      <c r="BH77">
        <v>2</v>
      </c>
      <c r="BI77" s="54" t="s">
        <v>85</v>
      </c>
      <c r="BJ77" s="55" t="e">
        <f t="shared" ref="BJ77:BR77" si="27">BJ64-$BS64</f>
        <v>#REF!</v>
      </c>
      <c r="BK77" s="55" t="e">
        <f t="shared" si="27"/>
        <v>#REF!</v>
      </c>
      <c r="BL77" s="49" t="e">
        <f t="shared" si="27"/>
        <v>#REF!</v>
      </c>
      <c r="BM77" s="49" t="e">
        <f t="shared" si="27"/>
        <v>#REF!</v>
      </c>
      <c r="BN77" s="55" t="e">
        <f t="shared" si="27"/>
        <v>#REF!</v>
      </c>
      <c r="BO77" s="55" t="e">
        <f t="shared" si="27"/>
        <v>#REF!</v>
      </c>
      <c r="BP77" s="49" t="e">
        <f t="shared" si="27"/>
        <v>#REF!</v>
      </c>
      <c r="BQ77" s="49" t="e">
        <f t="shared" si="27"/>
        <v>#REF!</v>
      </c>
      <c r="BR77" s="49" t="e">
        <f t="shared" si="27"/>
        <v>#REF!</v>
      </c>
      <c r="BS77" s="49"/>
      <c r="BV77">
        <v>2</v>
      </c>
      <c r="BW77" s="54" t="s">
        <v>85</v>
      </c>
      <c r="BX77" s="55" t="e">
        <f>BX64-$CG64</f>
        <v>#REF!</v>
      </c>
      <c r="BY77" s="49" t="e">
        <f t="shared" ref="BY77:CF77" si="28">BY64-$CG64</f>
        <v>#REF!</v>
      </c>
      <c r="BZ77" s="49" t="e">
        <f t="shared" si="28"/>
        <v>#REF!</v>
      </c>
      <c r="CA77" s="49" t="e">
        <f t="shared" si="28"/>
        <v>#REF!</v>
      </c>
      <c r="CB77" s="49" t="e">
        <f t="shared" si="28"/>
        <v>#REF!</v>
      </c>
      <c r="CC77" s="55" t="e">
        <f t="shared" si="28"/>
        <v>#REF!</v>
      </c>
      <c r="CD77" s="49" t="e">
        <f t="shared" si="28"/>
        <v>#REF!</v>
      </c>
      <c r="CE77" s="49" t="e">
        <f t="shared" si="28"/>
        <v>#REF!</v>
      </c>
      <c r="CF77" s="49" t="e">
        <f t="shared" si="28"/>
        <v>#REF!</v>
      </c>
      <c r="CG77" s="49"/>
    </row>
    <row r="78" x14ac:dyDescent="0.2">
      <c r="AT78">
        <v>3</v>
      </c>
      <c r="AU78" s="54" t="s">
        <v>86</v>
      </c>
      <c r="AV78" s="49" t="e">
        <f t="shared" ref="AV78:BD78" si="29">AV65-$BE65</f>
        <v>#REF!</v>
      </c>
      <c r="AW78" s="49" t="e">
        <f t="shared" si="29"/>
        <v>#REF!</v>
      </c>
      <c r="AX78" s="49" t="e">
        <f t="shared" si="29"/>
        <v>#REF!</v>
      </c>
      <c r="AY78" s="49" t="e">
        <f t="shared" si="29"/>
        <v>#REF!</v>
      </c>
      <c r="AZ78" s="49" t="e">
        <f t="shared" si="29"/>
        <v>#REF!</v>
      </c>
      <c r="BA78" s="49" t="e">
        <f t="shared" si="29"/>
        <v>#REF!</v>
      </c>
      <c r="BB78" s="55" t="e">
        <f t="shared" si="29"/>
        <v>#REF!</v>
      </c>
      <c r="BC78" s="49" t="e">
        <f t="shared" si="29"/>
        <v>#REF!</v>
      </c>
      <c r="BD78" s="49" t="e">
        <f t="shared" si="29"/>
        <v>#REF!</v>
      </c>
      <c r="BE78" s="49"/>
      <c r="BH78">
        <v>3</v>
      </c>
      <c r="BI78" s="54" t="s">
        <v>86</v>
      </c>
      <c r="BJ78" s="55" t="e">
        <f t="shared" ref="BJ78:BR78" si="30">BJ65-$BS65</f>
        <v>#REF!</v>
      </c>
      <c r="BK78" s="55" t="e">
        <f t="shared" si="30"/>
        <v>#REF!</v>
      </c>
      <c r="BL78" s="49" t="e">
        <f t="shared" si="30"/>
        <v>#REF!</v>
      </c>
      <c r="BM78" s="49" t="e">
        <f t="shared" si="30"/>
        <v>#REF!</v>
      </c>
      <c r="BN78" s="55" t="e">
        <f t="shared" si="30"/>
        <v>#REF!</v>
      </c>
      <c r="BO78" s="49" t="e">
        <f t="shared" si="30"/>
        <v>#REF!</v>
      </c>
      <c r="BP78" s="49" t="e">
        <f t="shared" si="30"/>
        <v>#REF!</v>
      </c>
      <c r="BQ78" s="49" t="e">
        <f t="shared" si="30"/>
        <v>#REF!</v>
      </c>
      <c r="BR78" s="49" t="e">
        <f t="shared" si="30"/>
        <v>#REF!</v>
      </c>
      <c r="BS78" s="49"/>
      <c r="BV78">
        <v>3</v>
      </c>
      <c r="BW78" s="54" t="s">
        <v>86</v>
      </c>
      <c r="BX78" s="55" t="e">
        <f>BX65-$CG65</f>
        <v>#REF!</v>
      </c>
      <c r="BY78" s="49" t="e">
        <f t="shared" ref="BY78:CF78" si="31">BY65-$CG65</f>
        <v>#REF!</v>
      </c>
      <c r="BZ78" s="49" t="e">
        <f t="shared" si="31"/>
        <v>#REF!</v>
      </c>
      <c r="CA78" s="49" t="e">
        <f t="shared" si="31"/>
        <v>#REF!</v>
      </c>
      <c r="CB78" s="55" t="e">
        <f t="shared" si="31"/>
        <v>#REF!</v>
      </c>
      <c r="CC78" s="55" t="e">
        <f t="shared" si="31"/>
        <v>#REF!</v>
      </c>
      <c r="CD78" s="49" t="e">
        <f t="shared" si="31"/>
        <v>#REF!</v>
      </c>
      <c r="CE78" s="49" t="e">
        <f t="shared" si="31"/>
        <v>#REF!</v>
      </c>
      <c r="CF78" s="49" t="e">
        <f t="shared" si="31"/>
        <v>#REF!</v>
      </c>
      <c r="CG78" s="49"/>
    </row>
    <row r="79" x14ac:dyDescent="0.2">
      <c r="AT79">
        <v>4</v>
      </c>
      <c r="AU79" s="54" t="s">
        <v>87</v>
      </c>
      <c r="AV79" s="55" t="e">
        <f t="shared" ref="AV79:BD79" si="32">AV66-$BE66</f>
        <v>#REF!</v>
      </c>
      <c r="AW79" s="55" t="e">
        <f t="shared" si="32"/>
        <v>#REF!</v>
      </c>
      <c r="AX79" s="49" t="e">
        <f t="shared" si="32"/>
        <v>#REF!</v>
      </c>
      <c r="AY79" s="49" t="e">
        <f t="shared" si="32"/>
        <v>#REF!</v>
      </c>
      <c r="AZ79" s="49" t="e">
        <f t="shared" si="32"/>
        <v>#REF!</v>
      </c>
      <c r="BA79" s="49" t="e">
        <f t="shared" si="32"/>
        <v>#REF!</v>
      </c>
      <c r="BB79" s="49" t="e">
        <f t="shared" si="32"/>
        <v>#REF!</v>
      </c>
      <c r="BC79" s="49" t="e">
        <f t="shared" si="32"/>
        <v>#REF!</v>
      </c>
      <c r="BD79" s="49" t="e">
        <f t="shared" si="32"/>
        <v>#REF!</v>
      </c>
      <c r="BE79" s="49"/>
      <c r="BH79">
        <v>4</v>
      </c>
      <c r="BI79" s="54" t="s">
        <v>87</v>
      </c>
      <c r="BJ79" s="49"/>
      <c r="BK79" s="55"/>
      <c r="BL79" s="49"/>
      <c r="BM79" s="49"/>
      <c r="BN79" s="49"/>
      <c r="BO79" s="49"/>
      <c r="BP79" s="55"/>
      <c r="BQ79" s="49"/>
      <c r="BR79" s="49"/>
      <c r="BS79" s="49"/>
      <c r="BV79">
        <v>4</v>
      </c>
      <c r="BW79" s="54" t="s">
        <v>87</v>
      </c>
      <c r="BX79" s="49"/>
      <c r="BY79" s="55"/>
      <c r="BZ79" s="49"/>
      <c r="CA79" s="49"/>
      <c r="CB79" s="49"/>
      <c r="CC79" s="49"/>
      <c r="CD79" s="55"/>
      <c r="CE79" s="49"/>
      <c r="CF79" s="49"/>
      <c r="CG79" s="49"/>
    </row>
    <row r="80" x14ac:dyDescent="0.2">
      <c r="AT80">
        <v>5</v>
      </c>
      <c r="AU80" s="54" t="s">
        <v>88</v>
      </c>
      <c r="AV80" s="55" t="e">
        <f t="shared" ref="AV80:BD80" si="33">AV67-$BE67</f>
        <v>#REF!</v>
      </c>
      <c r="AW80" s="55" t="e">
        <f t="shared" si="33"/>
        <v>#REF!</v>
      </c>
      <c r="AX80" s="49" t="e">
        <f t="shared" si="33"/>
        <v>#REF!</v>
      </c>
      <c r="AY80" s="49" t="e">
        <f t="shared" si="33"/>
        <v>#REF!</v>
      </c>
      <c r="AZ80" s="49" t="e">
        <f t="shared" si="33"/>
        <v>#REF!</v>
      </c>
      <c r="BA80" s="49" t="e">
        <f t="shared" si="33"/>
        <v>#REF!</v>
      </c>
      <c r="BB80" s="49" t="e">
        <f t="shared" si="33"/>
        <v>#REF!</v>
      </c>
      <c r="BC80" s="49" t="e">
        <f t="shared" si="33"/>
        <v>#REF!</v>
      </c>
      <c r="BD80" s="49" t="e">
        <f t="shared" si="33"/>
        <v>#REF!</v>
      </c>
      <c r="BE80" s="49"/>
      <c r="BH80">
        <v>5</v>
      </c>
      <c r="BI80" s="54" t="s">
        <v>88</v>
      </c>
      <c r="BJ80" s="55"/>
      <c r="BK80" s="55"/>
      <c r="BL80" s="49"/>
      <c r="BM80" s="49"/>
      <c r="BN80" s="49"/>
      <c r="BO80" s="55"/>
      <c r="BP80" s="55"/>
      <c r="BQ80" s="49"/>
      <c r="BR80" s="49"/>
      <c r="BS80" s="49"/>
      <c r="BV80">
        <v>5</v>
      </c>
      <c r="BW80" s="54" t="s">
        <v>88</v>
      </c>
      <c r="BX80" s="55" t="e">
        <f>BX67-$CG67</f>
        <v>#REF!</v>
      </c>
      <c r="BY80" s="49" t="e">
        <f t="shared" ref="BY80:CF80" si="34">BY67-$CG67</f>
        <v>#REF!</v>
      </c>
      <c r="BZ80" s="49" t="e">
        <f t="shared" si="34"/>
        <v>#REF!</v>
      </c>
      <c r="CA80" s="49" t="e">
        <f t="shared" si="34"/>
        <v>#REF!</v>
      </c>
      <c r="CB80" s="49" t="e">
        <f t="shared" si="34"/>
        <v>#REF!</v>
      </c>
      <c r="CC80" s="49" t="e">
        <f t="shared" si="34"/>
        <v>#REF!</v>
      </c>
      <c r="CD80" s="49" t="e">
        <f t="shared" si="34"/>
        <v>#REF!</v>
      </c>
      <c r="CE80" s="49" t="e">
        <f t="shared" si="34"/>
        <v>#REF!</v>
      </c>
      <c r="CF80" s="49" t="e">
        <f t="shared" si="34"/>
        <v>#REF!</v>
      </c>
      <c r="CG80" s="49"/>
    </row>
    <row r="81" x14ac:dyDescent="0.2">
      <c r="AT81">
        <v>6</v>
      </c>
      <c r="AU81" s="54" t="s">
        <v>89</v>
      </c>
      <c r="AV81" s="55" t="e">
        <f t="shared" ref="AV81:BD81" si="35">AV68-$BE68</f>
        <v>#REF!</v>
      </c>
      <c r="AW81" s="55" t="e">
        <f t="shared" si="35"/>
        <v>#REF!</v>
      </c>
      <c r="AX81" s="49" t="e">
        <f t="shared" si="35"/>
        <v>#REF!</v>
      </c>
      <c r="AY81" s="49" t="e">
        <f t="shared" si="35"/>
        <v>#REF!</v>
      </c>
      <c r="AZ81" s="49" t="e">
        <f t="shared" si="35"/>
        <v>#REF!</v>
      </c>
      <c r="BA81" s="49" t="e">
        <f t="shared" si="35"/>
        <v>#REF!</v>
      </c>
      <c r="BB81" s="49" t="e">
        <f t="shared" si="35"/>
        <v>#REF!</v>
      </c>
      <c r="BC81" s="49" t="e">
        <f t="shared" si="35"/>
        <v>#REF!</v>
      </c>
      <c r="BD81" s="49" t="e">
        <f t="shared" si="35"/>
        <v>#REF!</v>
      </c>
      <c r="BE81" s="49"/>
      <c r="BH81">
        <v>6</v>
      </c>
      <c r="BI81" s="54" t="s">
        <v>89</v>
      </c>
      <c r="BJ81" s="55"/>
      <c r="BK81" s="55"/>
      <c r="BL81" s="49"/>
      <c r="BM81" s="49"/>
      <c r="BN81" s="49"/>
      <c r="BO81" s="55"/>
      <c r="BP81" s="55"/>
      <c r="BQ81" s="49"/>
      <c r="BR81" s="49"/>
      <c r="BS81" s="49"/>
      <c r="BV81">
        <v>6</v>
      </c>
      <c r="BW81" s="54" t="s">
        <v>89</v>
      </c>
      <c r="BX81" s="55" t="e">
        <f>BX68-$CG68</f>
        <v>#REF!</v>
      </c>
      <c r="BY81" s="49" t="e">
        <f t="shared" ref="BY81:CF81" si="36">BY68-$CG68</f>
        <v>#REF!</v>
      </c>
      <c r="BZ81" s="49" t="e">
        <f t="shared" si="36"/>
        <v>#REF!</v>
      </c>
      <c r="CA81" s="49" t="e">
        <f t="shared" si="36"/>
        <v>#REF!</v>
      </c>
      <c r="CB81" s="49" t="e">
        <f t="shared" si="36"/>
        <v>#REF!</v>
      </c>
      <c r="CC81" s="49" t="e">
        <f t="shared" si="36"/>
        <v>#REF!</v>
      </c>
      <c r="CD81" s="49" t="e">
        <f t="shared" si="36"/>
        <v>#REF!</v>
      </c>
      <c r="CE81" s="49" t="e">
        <f t="shared" si="36"/>
        <v>#REF!</v>
      </c>
      <c r="CF81" s="49" t="e">
        <f t="shared" si="36"/>
        <v>#REF!</v>
      </c>
      <c r="CG81" s="49"/>
    </row>
    <row r="82" x14ac:dyDescent="0.2">
      <c r="AT82">
        <v>7</v>
      </c>
      <c r="AU82" s="54" t="s">
        <v>90</v>
      </c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H82">
        <v>7</v>
      </c>
      <c r="BI82" s="54" t="s">
        <v>90</v>
      </c>
      <c r="BJ82" s="55" t="e">
        <f>BJ69-$BS69</f>
        <v>#REF!</v>
      </c>
      <c r="BK82" s="55" t="e">
        <f t="shared" ref="BK82:BR82" si="37">BK69-$BS69</f>
        <v>#REF!</v>
      </c>
      <c r="BL82" s="49" t="e">
        <f t="shared" si="37"/>
        <v>#REF!</v>
      </c>
      <c r="BM82" s="49" t="e">
        <f t="shared" si="37"/>
        <v>#REF!</v>
      </c>
      <c r="BN82" s="49" t="e">
        <f t="shared" si="37"/>
        <v>#REF!</v>
      </c>
      <c r="BO82" s="49" t="e">
        <f t="shared" si="37"/>
        <v>#REF!</v>
      </c>
      <c r="BP82" s="55" t="e">
        <f t="shared" si="37"/>
        <v>#REF!</v>
      </c>
      <c r="BQ82" s="49" t="e">
        <f t="shared" si="37"/>
        <v>#REF!</v>
      </c>
      <c r="BR82" s="49" t="e">
        <f t="shared" si="37"/>
        <v>#REF!</v>
      </c>
      <c r="BS82" s="49"/>
      <c r="BV82">
        <v>7</v>
      </c>
      <c r="BW82" s="54" t="s">
        <v>90</v>
      </c>
      <c r="BX82" s="55"/>
      <c r="BY82" s="55"/>
      <c r="BZ82" s="49"/>
      <c r="CA82" s="49"/>
      <c r="CB82" s="49"/>
      <c r="CC82" s="49"/>
      <c r="CD82" s="55"/>
      <c r="CE82" s="49"/>
      <c r="CF82" s="49"/>
      <c r="CG82" s="49"/>
    </row>
    <row r="83" x14ac:dyDescent="0.2">
      <c r="AT83">
        <v>8</v>
      </c>
      <c r="AU83" s="54" t="s">
        <v>91</v>
      </c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H83">
        <v>8</v>
      </c>
      <c r="BI83" s="54" t="s">
        <v>91</v>
      </c>
      <c r="BJ83" s="55" t="e">
        <f t="shared" ref="BJ83:BR83" si="38">BJ70-$BS70</f>
        <v>#REF!</v>
      </c>
      <c r="BK83" s="55" t="e">
        <f t="shared" si="38"/>
        <v>#REF!</v>
      </c>
      <c r="BL83" s="49" t="e">
        <f t="shared" si="38"/>
        <v>#REF!</v>
      </c>
      <c r="BM83" s="49" t="e">
        <f t="shared" si="38"/>
        <v>#REF!</v>
      </c>
      <c r="BN83" s="49" t="e">
        <f t="shared" si="38"/>
        <v>#REF!</v>
      </c>
      <c r="BO83" s="49" t="e">
        <f t="shared" si="38"/>
        <v>#REF!</v>
      </c>
      <c r="BP83" s="55" t="e">
        <f t="shared" si="38"/>
        <v>#REF!</v>
      </c>
      <c r="BQ83" s="49" t="e">
        <f t="shared" si="38"/>
        <v>#REF!</v>
      </c>
      <c r="BR83" s="49" t="e">
        <f t="shared" si="38"/>
        <v>#REF!</v>
      </c>
      <c r="BS83" s="49"/>
      <c r="BV83">
        <v>8</v>
      </c>
      <c r="BW83" s="54" t="s">
        <v>91</v>
      </c>
      <c r="BX83" s="55" t="e">
        <f>BX70-$CG70</f>
        <v>#REF!</v>
      </c>
      <c r="BY83" s="49" t="e">
        <f t="shared" ref="BY83:CF83" si="39">BY70-$CG70</f>
        <v>#REF!</v>
      </c>
      <c r="BZ83" s="49" t="e">
        <f t="shared" si="39"/>
        <v>#REF!</v>
      </c>
      <c r="CA83" s="49" t="e">
        <f t="shared" si="39"/>
        <v>#REF!</v>
      </c>
      <c r="CB83" s="49" t="e">
        <f t="shared" si="39"/>
        <v>#REF!</v>
      </c>
      <c r="CC83" s="55" t="e">
        <f t="shared" si="39"/>
        <v>#REF!</v>
      </c>
      <c r="CD83" s="55" t="e">
        <f t="shared" si="39"/>
        <v>#REF!</v>
      </c>
      <c r="CE83" s="49" t="e">
        <f t="shared" si="39"/>
        <v>#REF!</v>
      </c>
      <c r="CF83" s="49" t="e">
        <f t="shared" si="39"/>
        <v>#REF!</v>
      </c>
      <c r="CG83" s="49"/>
    </row>
    <row r="84" x14ac:dyDescent="0.2">
      <c r="AT84">
        <v>9</v>
      </c>
      <c r="AU84" s="54" t="s">
        <v>92</v>
      </c>
      <c r="AV84" s="49"/>
      <c r="AW84" s="49"/>
      <c r="AX84" s="49"/>
      <c r="AY84" s="49"/>
      <c r="AZ84" s="49"/>
      <c r="BA84" s="55"/>
      <c r="BB84" s="49"/>
      <c r="BC84" s="49"/>
      <c r="BD84" s="49"/>
      <c r="BE84" s="49"/>
      <c r="BH84">
        <v>9</v>
      </c>
      <c r="BI84" s="54" t="s">
        <v>92</v>
      </c>
      <c r="BJ84" s="55" t="e">
        <f t="shared" ref="BJ84:BR84" si="40">BJ71-$BS71</f>
        <v>#REF!</v>
      </c>
      <c r="BK84" s="55" t="e">
        <f t="shared" si="40"/>
        <v>#REF!</v>
      </c>
      <c r="BL84" s="49" t="e">
        <f t="shared" si="40"/>
        <v>#REF!</v>
      </c>
      <c r="BM84" s="49" t="e">
        <f t="shared" si="40"/>
        <v>#REF!</v>
      </c>
      <c r="BN84" s="49" t="e">
        <f t="shared" si="40"/>
        <v>#REF!</v>
      </c>
      <c r="BO84" s="49" t="e">
        <f t="shared" si="40"/>
        <v>#REF!</v>
      </c>
      <c r="BP84" s="55" t="e">
        <f t="shared" si="40"/>
        <v>#REF!</v>
      </c>
      <c r="BQ84" s="49" t="e">
        <f t="shared" si="40"/>
        <v>#REF!</v>
      </c>
      <c r="BR84" s="49" t="e">
        <f t="shared" si="40"/>
        <v>#REF!</v>
      </c>
      <c r="BS84" s="49"/>
      <c r="BV84">
        <v>9</v>
      </c>
      <c r="BW84" s="54" t="s">
        <v>92</v>
      </c>
      <c r="BX84" s="55" t="e">
        <f>BX71-$CG71</f>
        <v>#REF!</v>
      </c>
      <c r="BY84" s="49" t="e">
        <f t="shared" ref="BY84:CF84" si="41">BY71-$CG71</f>
        <v>#REF!</v>
      </c>
      <c r="BZ84" s="49" t="e">
        <f t="shared" si="41"/>
        <v>#REF!</v>
      </c>
      <c r="CA84" s="49" t="e">
        <f t="shared" si="41"/>
        <v>#REF!</v>
      </c>
      <c r="CB84" s="49" t="e">
        <f t="shared" si="41"/>
        <v>#REF!</v>
      </c>
      <c r="CC84" s="55" t="e">
        <f t="shared" si="41"/>
        <v>#REF!</v>
      </c>
      <c r="CD84" s="49" t="e">
        <f t="shared" si="41"/>
        <v>#REF!</v>
      </c>
      <c r="CE84" s="49" t="e">
        <f t="shared" si="41"/>
        <v>#REF!</v>
      </c>
      <c r="CF84" s="49" t="e">
        <f t="shared" si="41"/>
        <v>#REF!</v>
      </c>
      <c r="CG84" s="49"/>
    </row>
    <row r="85" x14ac:dyDescent="0.2">
      <c r="AT85">
        <v>10</v>
      </c>
      <c r="AU85" s="54" t="s">
        <v>93</v>
      </c>
      <c r="AV85" s="49"/>
      <c r="AW85" s="55"/>
      <c r="AX85" s="49"/>
      <c r="AY85" s="49"/>
      <c r="AZ85" s="49"/>
      <c r="BA85" s="49"/>
      <c r="BB85" s="55"/>
      <c r="BC85" s="49"/>
      <c r="BD85" s="49"/>
      <c r="BE85" s="49"/>
      <c r="BH85">
        <v>10</v>
      </c>
      <c r="BI85" s="54" t="s">
        <v>93</v>
      </c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V85">
        <v>10</v>
      </c>
      <c r="BW85" s="54" t="s">
        <v>93</v>
      </c>
      <c r="BX85" s="49"/>
      <c r="BY85" s="55"/>
      <c r="BZ85" s="49"/>
      <c r="CA85" s="49"/>
      <c r="CB85" s="49"/>
      <c r="CC85" s="49"/>
      <c r="CD85" s="55"/>
      <c r="CE85" s="49"/>
      <c r="CF85" s="49"/>
      <c r="CG85" s="49"/>
    </row>
    <row r="86" x14ac:dyDescent="0.2">
      <c r="AT86">
        <v>11</v>
      </c>
      <c r="AU86" s="54" t="s">
        <v>94</v>
      </c>
      <c r="AV86" s="55"/>
      <c r="AW86" s="55"/>
      <c r="AX86" s="49"/>
      <c r="AY86" s="49"/>
      <c r="AZ86" s="49"/>
      <c r="BA86" s="55"/>
      <c r="BB86" s="55"/>
      <c r="BC86" s="49"/>
      <c r="BD86" s="49"/>
      <c r="BE86" s="49"/>
      <c r="BH86">
        <v>11</v>
      </c>
      <c r="BI86" s="54" t="s">
        <v>94</v>
      </c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V86">
        <v>11</v>
      </c>
      <c r="BW86" s="54" t="s">
        <v>94</v>
      </c>
      <c r="BX86" s="55" t="e">
        <f>BX73-$CG73</f>
        <v>#REF!</v>
      </c>
      <c r="BY86" s="49" t="e">
        <f t="shared" ref="BY86:CF86" si="42">BY73-$CG73</f>
        <v>#REF!</v>
      </c>
      <c r="BZ86" s="49" t="e">
        <f t="shared" si="42"/>
        <v>#REF!</v>
      </c>
      <c r="CA86" s="49" t="e">
        <f t="shared" si="42"/>
        <v>#REF!</v>
      </c>
      <c r="CB86" s="49" t="e">
        <f t="shared" si="42"/>
        <v>#REF!</v>
      </c>
      <c r="CC86" s="49" t="e">
        <f t="shared" si="42"/>
        <v>#REF!</v>
      </c>
      <c r="CD86" s="49" t="e">
        <f t="shared" si="42"/>
        <v>#REF!</v>
      </c>
      <c r="CE86" s="49" t="e">
        <f t="shared" si="42"/>
        <v>#REF!</v>
      </c>
      <c r="CF86" s="49" t="e">
        <f t="shared" si="42"/>
        <v>#REF!</v>
      </c>
      <c r="CG86" s="49"/>
    </row>
    <row r="87" x14ac:dyDescent="0.2">
      <c r="AT87">
        <v>12</v>
      </c>
      <c r="AU87" s="54" t="s">
        <v>95</v>
      </c>
      <c r="AV87" s="55"/>
      <c r="AW87" s="55"/>
      <c r="AX87" s="49"/>
      <c r="AY87" s="49"/>
      <c r="AZ87" s="49"/>
      <c r="BA87" s="55"/>
      <c r="BB87" s="55"/>
      <c r="BC87" s="49"/>
      <c r="BD87" s="49"/>
      <c r="BE87" s="49"/>
      <c r="BH87">
        <v>12</v>
      </c>
      <c r="BI87" s="54" t="s">
        <v>95</v>
      </c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V87">
        <v>12</v>
      </c>
      <c r="BW87" s="54" t="s">
        <v>95</v>
      </c>
      <c r="BX87" s="55" t="e">
        <f>BX74-$CG74</f>
        <v>#REF!</v>
      </c>
      <c r="BY87" s="55" t="e">
        <f t="shared" ref="BY87:CF87" si="43">BY74-$CG74</f>
        <v>#REF!</v>
      </c>
      <c r="BZ87" s="49" t="e">
        <f t="shared" si="43"/>
        <v>#REF!</v>
      </c>
      <c r="CA87" s="49" t="e">
        <f t="shared" si="43"/>
        <v>#REF!</v>
      </c>
      <c r="CB87" s="49" t="e">
        <f t="shared" si="43"/>
        <v>#REF!</v>
      </c>
      <c r="CC87" s="49" t="e">
        <f t="shared" si="43"/>
        <v>#REF!</v>
      </c>
      <c r="CD87" s="49" t="e">
        <f t="shared" si="43"/>
        <v>#REF!</v>
      </c>
      <c r="CE87" s="49" t="e">
        <f t="shared" si="43"/>
        <v>#REF!</v>
      </c>
      <c r="CF87" s="49" t="e">
        <f t="shared" si="43"/>
        <v>#REF!</v>
      </c>
      <c r="CG87" s="49"/>
    </row>
  </sheetData>
  <mergeCells count="12">
    <mergeCell ref="B35:G35"/>
    <mergeCell ref="K35:P35"/>
    <mergeCell ref="A1:S1"/>
    <mergeCell ref="A33:S33"/>
    <mergeCell ref="B3:G3"/>
    <mergeCell ref="H3:M3"/>
    <mergeCell ref="N3:S3"/>
    <mergeCell ref="AF3:AK3"/>
    <mergeCell ref="AL3:AQ3"/>
    <mergeCell ref="AR3:AW3"/>
    <mergeCell ref="T3:Y3"/>
    <mergeCell ref="Z3:A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8EDF-6BFB-884E-A536-E8BC1B1890C7}">
  <dimension ref="A1:AW55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5.28515625" bestFit="true" customWidth="true"/>
    <col min="4" max="4" width="7.1640625" bestFit="true" customWidth="true"/>
    <col min="5" max="5" width="6" bestFit="true" customWidth="true"/>
    <col min="6" max="6" width="7.1640625" bestFit="true" customWidth="true"/>
    <col min="7" max="7" width="5.33203125" bestFit="true" customWidth="true"/>
    <col min="8" max="8" width="6" customWidth="true"/>
    <col min="10" max="10" width="7.1640625" customWidth="true"/>
    <col min="11" max="11" width="5.28515625" bestFit="true" customWidth="true"/>
    <col min="13" max="13" width="6" bestFit="true" customWidth="true"/>
    <col min="16" max="16" width="5.33203125" bestFit="true" customWidth="true"/>
    <col min="17" max="19" width="6" customWidth="true"/>
    <col min="20" max="20" width="7.140625" customWidth="true"/>
    <col min="21" max="21" width="6" customWidth="true"/>
    <col min="22" max="22" width="6.5" bestFit="true" customWidth="true"/>
    <col min="23" max="25" width="6" customWidth="true"/>
    <col min="28" max="28" width="7.1640625" customWidth="true"/>
    <col min="29" max="31" width="6" customWidth="true"/>
    <col min="34" max="34" width="6.5" customWidth="true"/>
    <col min="35" max="37" width="6" customWidth="true"/>
    <col min="40" max="40" width="6.5" customWidth="true"/>
    <col min="41" max="43" width="6" customWidth="true"/>
    <col min="46" max="46" width="6.5" customWidth="true"/>
    <col min="47" max="49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9" max="9" width="6" customWidth="true"/>
    <col min="14" max="14" width="6" bestFit="true" customWidth="true"/>
    <col min="15" max="15" width="6" bestFit="true" customWidth="true"/>
    <col min="26" max="26" width="6" customWidth="true"/>
    <col min="27" max="27" width="6" customWidth="true"/>
    <col min="32" max="32" width="6" customWidth="true"/>
    <col min="33" max="33" width="6" customWidth="true"/>
    <col min="38" max="38" width="6" customWidth="true"/>
    <col min="39" max="39" width="6" customWidth="true"/>
    <col min="44" max="44" width="6" customWidth="true"/>
    <col min="45" max="45" width="6" customWidth="true"/>
    <col min="12" max="12" width="5.28515625" bestFit="true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0.38348503458453947</v>
      </c>
      <c r="D6" s="8"/>
      <c r="E6" s="8"/>
      <c r="F6" s="8"/>
      <c r="G6" s="8"/>
      <c r="H6" s="7">
        <v>1.4194811448136433</v>
      </c>
      <c r="I6" s="8">
        <v>0.43935074107928351</v>
      </c>
      <c r="J6" s="8"/>
      <c r="K6" s="8"/>
      <c r="L6" s="8"/>
      <c r="M6" s="18"/>
      <c r="N6" s="7">
        <v>2.0078994087643465</v>
      </c>
      <c r="O6" s="8">
        <v>0.30438784506760175</v>
      </c>
      <c r="P6" s="8"/>
      <c r="Q6" s="8"/>
      <c r="R6" s="8"/>
      <c r="S6" s="18"/>
      <c r="T6" s="7">
        <v>6.4742382740877655</v>
      </c>
      <c r="U6" s="8">
        <v>0.48423043627920764</v>
      </c>
      <c r="V6" s="8"/>
      <c r="W6" s="8"/>
      <c r="X6" s="8"/>
      <c r="Y6" s="18"/>
      <c r="Z6" s="7">
        <v>2.4337107793920425</v>
      </c>
      <c r="AA6" s="8">
        <v>0.31617539345261786</v>
      </c>
      <c r="AB6" s="8"/>
      <c r="AC6" s="8"/>
      <c r="AD6" s="8"/>
      <c r="AE6" s="18"/>
      <c r="AF6" s="7">
        <v>2.0516160788728701</v>
      </c>
      <c r="AG6" s="8">
        <v>0.27676677113093756</v>
      </c>
      <c r="AH6" s="8"/>
      <c r="AI6" s="8"/>
      <c r="AJ6" s="8"/>
      <c r="AK6" s="18"/>
      <c r="AL6" s="7">
        <v>3.325341017321723</v>
      </c>
      <c r="AM6" s="8">
        <v>0.35715483889157895</v>
      </c>
      <c r="AN6" s="8"/>
      <c r="AO6" s="8"/>
      <c r="AP6" s="8"/>
      <c r="AQ6" s="18"/>
      <c r="AR6" s="7">
        <v>4.1312532890274118</v>
      </c>
      <c r="AS6" s="8">
        <v>0.49322455737121873</v>
      </c>
      <c r="AT6" s="8"/>
      <c r="AU6" s="8"/>
      <c r="AV6" s="8"/>
      <c r="AW6" s="18"/>
    </row>
    <row r="7" x14ac:dyDescent="0.2">
      <c r="A7" s="1" t="s">
        <v>8</v>
      </c>
      <c r="B7" s="7">
        <v>6.1908906867255142</v>
      </c>
      <c r="C7" s="8">
        <v>0.26037761613373728</v>
      </c>
      <c r="D7" s="8"/>
      <c r="E7" s="8"/>
      <c r="F7" s="8"/>
      <c r="G7" s="8"/>
      <c r="H7" s="7">
        <v>1.9932573088538248</v>
      </c>
      <c r="I7" s="8">
        <v>0.21367702487206419</v>
      </c>
      <c r="J7" s="8"/>
      <c r="K7" s="8"/>
      <c r="L7" s="8"/>
      <c r="M7" s="18"/>
      <c r="N7" s="7">
        <v>-0.34974745559250286</v>
      </c>
      <c r="O7" s="8">
        <v>0.34097050749614044</v>
      </c>
      <c r="P7" s="8"/>
      <c r="Q7" s="8"/>
      <c r="R7" s="8"/>
      <c r="S7" s="18"/>
      <c r="T7" s="7">
        <v>8.7123088691084263</v>
      </c>
      <c r="U7" s="8">
        <v>0.35516434353000392</v>
      </c>
      <c r="V7" s="8"/>
      <c r="W7" s="8"/>
      <c r="X7" s="8"/>
      <c r="Y7" s="18"/>
      <c r="Z7" s="7">
        <v>4.1174032083680787</v>
      </c>
      <c r="AA7" s="8">
        <v>0.1958823841507123</v>
      </c>
      <c r="AB7" s="8"/>
      <c r="AC7" s="8"/>
      <c r="AD7" s="8"/>
      <c r="AE7" s="18"/>
      <c r="AF7" s="7">
        <v>7.6031332920423935</v>
      </c>
      <c r="AG7" s="8">
        <v>0.24351993978601189</v>
      </c>
      <c r="AH7" s="8"/>
      <c r="AI7" s="8"/>
      <c r="AJ7" s="8"/>
      <c r="AK7" s="18"/>
      <c r="AL7" s="7">
        <v>5.7071720589934092</v>
      </c>
      <c r="AM7" s="8">
        <v>0.2445564714241566</v>
      </c>
      <c r="AN7" s="8"/>
      <c r="AO7" s="8"/>
      <c r="AP7" s="8"/>
      <c r="AQ7" s="18"/>
      <c r="AR7" s="7">
        <v>5.1556613361207981</v>
      </c>
      <c r="AS7" s="8">
        <v>0.29275564645104246</v>
      </c>
      <c r="AT7" s="8"/>
      <c r="AU7" s="8"/>
      <c r="AV7" s="8"/>
      <c r="AW7" s="18"/>
    </row>
    <row r="8" x14ac:dyDescent="0.2">
      <c r="A8" s="1" t="s">
        <v>9</v>
      </c>
      <c r="B8" s="7">
        <v>-0.10894548309937219</v>
      </c>
      <c r="C8" s="8">
        <v>0.17221946470581845</v>
      </c>
      <c r="D8" s="8"/>
      <c r="E8" s="8"/>
      <c r="F8" s="8"/>
      <c r="G8" s="8"/>
      <c r="H8" s="7">
        <v>0.35754156727072284</v>
      </c>
      <c r="I8" s="8">
        <v>0.23481205295684382</v>
      </c>
      <c r="J8" s="8"/>
      <c r="K8" s="8"/>
      <c r="L8" s="8"/>
      <c r="M8" s="18"/>
      <c r="N8" s="7">
        <v>-1.0713659287747854</v>
      </c>
      <c r="O8" s="8">
        <v>0.071549761256071334</v>
      </c>
      <c r="P8" s="8"/>
      <c r="Q8" s="8"/>
      <c r="R8" s="8"/>
      <c r="S8" s="18"/>
      <c r="T8" s="7">
        <v>0.63228072204125207</v>
      </c>
      <c r="U8" s="8">
        <v>0.27530718668033838</v>
      </c>
      <c r="V8" s="8"/>
      <c r="W8" s="8"/>
      <c r="X8" s="8"/>
      <c r="Y8" s="18"/>
      <c r="Z8" s="7">
        <v>-0.70993073789229055</v>
      </c>
      <c r="AA8" s="8">
        <v>0.10223602633505366</v>
      </c>
      <c r="AB8" s="8"/>
      <c r="AC8" s="8"/>
      <c r="AD8" s="8"/>
      <c r="AE8" s="18"/>
      <c r="AF8" s="7">
        <v>-0.24149422847288063</v>
      </c>
      <c r="AG8" s="8">
        <v>0.20031595323648527</v>
      </c>
      <c r="AH8" s="8"/>
      <c r="AI8" s="8"/>
      <c r="AJ8" s="8"/>
      <c r="AK8" s="18"/>
      <c r="AL8" s="7">
        <v>-0.28167657787759937</v>
      </c>
      <c r="AM8" s="8">
        <v>0.15156282024365283</v>
      </c>
      <c r="AN8" s="8"/>
      <c r="AO8" s="8"/>
      <c r="AP8" s="8"/>
      <c r="AQ8" s="18"/>
      <c r="AR8" s="7">
        <v>0.86500496147164341</v>
      </c>
      <c r="AS8" s="8">
        <v>0.18271213723948798</v>
      </c>
      <c r="AT8" s="8"/>
      <c r="AU8" s="8"/>
      <c r="AV8" s="8"/>
      <c r="AW8" s="18"/>
    </row>
    <row r="9" x14ac:dyDescent="0.2">
      <c r="A9" s="1" t="s">
        <v>10</v>
      </c>
      <c r="B9" s="7">
        <v>-1.1540379860401393</v>
      </c>
      <c r="C9" s="8">
        <v>0.052247416289081042</v>
      </c>
      <c r="D9" s="8"/>
      <c r="E9" s="8"/>
      <c r="F9" s="8"/>
      <c r="G9" s="8"/>
      <c r="H9" s="7">
        <v>-0.52465109875150517</v>
      </c>
      <c r="I9" s="8">
        <v>0.16477934604852279</v>
      </c>
      <c r="J9" s="8"/>
      <c r="K9" s="8"/>
      <c r="L9" s="8"/>
      <c r="M9" s="18"/>
      <c r="N9" s="7">
        <v>-2.4673694141830795</v>
      </c>
      <c r="O9" s="8">
        <v>-0.11575398245175055</v>
      </c>
      <c r="P9" s="8"/>
      <c r="Q9" s="8"/>
      <c r="R9" s="8"/>
      <c r="S9" s="18"/>
      <c r="T9" s="7">
        <v>-0.38702662423742012</v>
      </c>
      <c r="U9" s="8">
        <v>0.11934948150742528</v>
      </c>
      <c r="V9" s="8"/>
      <c r="W9" s="8"/>
      <c r="X9" s="8"/>
      <c r="Y9" s="18"/>
      <c r="Z9" s="7">
        <v>-1.5545226718614302</v>
      </c>
      <c r="AA9" s="8">
        <v>0.006564032266033297</v>
      </c>
      <c r="AB9" s="8"/>
      <c r="AC9" s="8"/>
      <c r="AD9" s="8"/>
      <c r="AE9" s="18"/>
      <c r="AF9" s="7">
        <v>-0.58106424946981616</v>
      </c>
      <c r="AG9" s="8">
        <v>0.10757748510228093</v>
      </c>
      <c r="AH9" s="8"/>
      <c r="AI9" s="8"/>
      <c r="AJ9" s="8"/>
      <c r="AK9" s="18"/>
      <c r="AL9" s="7">
        <v>-1.3348375918044484</v>
      </c>
      <c r="AM9" s="8">
        <v>0.014107278064671123</v>
      </c>
      <c r="AN9" s="8"/>
      <c r="AO9" s="8"/>
      <c r="AP9" s="8"/>
      <c r="AQ9" s="18"/>
      <c r="AR9" s="7">
        <v>-0.97965891516764025</v>
      </c>
      <c r="AS9" s="8">
        <v>0.076069535576999386</v>
      </c>
      <c r="AT9" s="8"/>
      <c r="AU9" s="8"/>
      <c r="AV9" s="8"/>
      <c r="AW9" s="18"/>
    </row>
    <row r="10" x14ac:dyDescent="0.2">
      <c r="A10" s="1" t="s">
        <v>11</v>
      </c>
      <c r="B10" s="7">
        <v>-4.16154760521413</v>
      </c>
      <c r="C10" s="8">
        <v>-0.34075393662078463</v>
      </c>
      <c r="D10" s="8"/>
      <c r="E10" s="8"/>
      <c r="F10" s="8"/>
      <c r="G10" s="8"/>
      <c r="H10" s="7">
        <v>-4.2743130757260221</v>
      </c>
      <c r="I10" s="8">
        <v>-0.39155378432723237</v>
      </c>
      <c r="J10" s="8"/>
      <c r="K10" s="8"/>
      <c r="L10" s="8"/>
      <c r="M10" s="18"/>
      <c r="N10" s="7">
        <v>0.33435040363620355</v>
      </c>
      <c r="O10" s="8">
        <v>-0.23607189355384561</v>
      </c>
      <c r="P10" s="8"/>
      <c r="Q10" s="8"/>
      <c r="R10" s="8"/>
      <c r="S10" s="18"/>
      <c r="T10" s="7">
        <v>-12.70503871661837</v>
      </c>
      <c r="U10" s="8">
        <v>-0.53662918178380603</v>
      </c>
      <c r="V10" s="8"/>
      <c r="W10" s="8"/>
      <c r="X10" s="8"/>
      <c r="Y10" s="18"/>
      <c r="Z10" s="7">
        <v>-0.14086063586452868</v>
      </c>
      <c r="AA10" s="8">
        <v>-0.21051728707334288</v>
      </c>
      <c r="AB10" s="8"/>
      <c r="AC10" s="8"/>
      <c r="AD10" s="8"/>
      <c r="AE10" s="18"/>
      <c r="AF10" s="7">
        <v>-6.3673013295369589</v>
      </c>
      <c r="AG10" s="8">
        <v>-0.37421476877596216</v>
      </c>
      <c r="AH10" s="8"/>
      <c r="AI10" s="8"/>
      <c r="AJ10" s="8"/>
      <c r="AK10" s="18"/>
      <c r="AL10" s="7">
        <v>-4.0107560217831173</v>
      </c>
      <c r="AM10" s="8">
        <v>-0.31699929029747975</v>
      </c>
      <c r="AN10" s="8"/>
      <c r="AO10" s="8"/>
      <c r="AP10" s="8"/>
      <c r="AQ10" s="18"/>
      <c r="AR10" s="7">
        <v>-2.090888648900127</v>
      </c>
      <c r="AS10" s="8">
        <v>-0.35532771496083126</v>
      </c>
      <c r="AT10" s="8"/>
      <c r="AU10" s="8"/>
      <c r="AV10" s="8"/>
      <c r="AW10" s="18"/>
    </row>
    <row r="11" x14ac:dyDescent="0.2">
      <c r="A11" s="1" t="s">
        <v>12</v>
      </c>
      <c r="B11" s="7">
        <v>3.5213518713000216</v>
      </c>
      <c r="C11" s="8">
        <v>0.11750077468978981</v>
      </c>
      <c r="D11" s="8"/>
      <c r="E11" s="8"/>
      <c r="F11" s="8"/>
      <c r="G11" s="8"/>
      <c r="H11" s="7">
        <v>6.7383275374133831</v>
      </c>
      <c r="I11" s="8">
        <v>0.24392513006614089</v>
      </c>
      <c r="J11" s="8"/>
      <c r="K11" s="8"/>
      <c r="L11" s="8"/>
      <c r="M11" s="18"/>
      <c r="N11" s="7">
        <v>1.8622542025231879</v>
      </c>
      <c r="O11" s="8">
        <v>-0.051554848616472762</v>
      </c>
      <c r="P11" s="8"/>
      <c r="Q11" s="8"/>
      <c r="R11" s="8"/>
      <c r="S11" s="18"/>
      <c r="T11" s="7">
        <v>3.662719944948027</v>
      </c>
      <c r="U11" s="8">
        <v>0.23205179715014879</v>
      </c>
      <c r="V11" s="8"/>
      <c r="W11" s="8"/>
      <c r="X11" s="8"/>
      <c r="Y11" s="18"/>
      <c r="Z11" s="7">
        <v>3.2204304251336384</v>
      </c>
      <c r="AA11" s="8">
        <v>0.037574375513872368</v>
      </c>
      <c r="AB11" s="8"/>
      <c r="AC11" s="8"/>
      <c r="AD11" s="8"/>
      <c r="AE11" s="18"/>
      <c r="AF11" s="7">
        <v>8.1975070551546558</v>
      </c>
      <c r="AG11" s="8">
        <v>0.21261546050698396</v>
      </c>
      <c r="AH11" s="8"/>
      <c r="AI11" s="8"/>
      <c r="AJ11" s="8"/>
      <c r="AK11" s="18"/>
      <c r="AL11" s="7">
        <v>3.8473417965007557</v>
      </c>
      <c r="AM11" s="8">
        <v>0.07651881583022202</v>
      </c>
      <c r="AN11" s="8"/>
      <c r="AO11" s="8"/>
      <c r="AP11" s="8"/>
      <c r="AQ11" s="18"/>
      <c r="AR11" s="7">
        <v>0.14677055073688966</v>
      </c>
      <c r="AS11" s="8">
        <v>0.13042917488594769</v>
      </c>
      <c r="AT11" s="8"/>
      <c r="AU11" s="8"/>
      <c r="AV11" s="8"/>
      <c r="AW11" s="18"/>
    </row>
    <row r="12" x14ac:dyDescent="0.2">
      <c r="A12" s="1" t="s">
        <v>13</v>
      </c>
      <c r="B12" s="7">
        <v>-1.8764631321439991</v>
      </c>
      <c r="C12" s="8">
        <v>0.68817375671731784</v>
      </c>
      <c r="D12" s="8"/>
      <c r="E12" s="8"/>
      <c r="F12" s="8"/>
      <c r="G12" s="8"/>
      <c r="H12" s="7">
        <v>1.2331812083100469</v>
      </c>
      <c r="I12" s="8">
        <v>1.0779443946600995</v>
      </c>
      <c r="J12" s="8"/>
      <c r="K12" s="8"/>
      <c r="L12" s="8"/>
      <c r="M12" s="18"/>
      <c r="N12" s="7">
        <v>0.19138655648921232</v>
      </c>
      <c r="O12" s="8">
        <v>0.047232693894669719</v>
      </c>
      <c r="P12" s="8"/>
      <c r="Q12" s="8"/>
      <c r="R12" s="8"/>
      <c r="S12" s="18"/>
      <c r="T12" s="7">
        <v>-0.18692029206952634</v>
      </c>
      <c r="U12" s="8">
        <v>0.15273744673468176</v>
      </c>
      <c r="V12" s="8"/>
      <c r="W12" s="8"/>
      <c r="X12" s="8"/>
      <c r="Y12" s="18"/>
      <c r="Z12" s="7">
        <v>-1.2472175842607651</v>
      </c>
      <c r="AA12" s="8">
        <v>1.0630793964551362</v>
      </c>
      <c r="AB12" s="8"/>
      <c r="AC12" s="8"/>
      <c r="AD12" s="8"/>
      <c r="AE12" s="18"/>
      <c r="AF12" s="7">
        <v>-4.5913967838728222</v>
      </c>
      <c r="AG12" s="8">
        <v>0.81248324541262174</v>
      </c>
      <c r="AH12" s="8"/>
      <c r="AI12" s="8"/>
      <c r="AJ12" s="8"/>
      <c r="AK12" s="18"/>
      <c r="AL12" s="7">
        <v>-0.70427313638492806</v>
      </c>
      <c r="AM12" s="8">
        <v>0.63603369886533934</v>
      </c>
      <c r="AN12" s="8"/>
      <c r="AO12" s="8"/>
      <c r="AP12" s="8"/>
      <c r="AQ12" s="18"/>
      <c r="AR12" s="7">
        <v>-0.6171060992920252</v>
      </c>
      <c r="AS12" s="8">
        <v>0.69037787731706202</v>
      </c>
      <c r="AT12" s="8"/>
      <c r="AU12" s="8"/>
      <c r="AV12" s="8"/>
      <c r="AW12" s="18"/>
    </row>
    <row r="13" x14ac:dyDescent="0.2">
      <c r="A13" s="1" t="s">
        <v>14</v>
      </c>
      <c r="B13" s="7">
        <v>-2.1398840957279304</v>
      </c>
      <c r="C13" s="8">
        <v>-0.043409940223724297</v>
      </c>
      <c r="D13" s="8"/>
      <c r="E13" s="8"/>
      <c r="F13" s="8"/>
      <c r="G13" s="8"/>
      <c r="H13" s="7">
        <v>-2.1198563898608374</v>
      </c>
      <c r="I13" s="8">
        <v>-0.0588757483810807</v>
      </c>
      <c r="J13" s="8"/>
      <c r="K13" s="8"/>
      <c r="L13" s="8"/>
      <c r="M13" s="18"/>
      <c r="N13" s="7">
        <v>-0.75732794454394214</v>
      </c>
      <c r="O13" s="8">
        <v>-0.013702160898408665</v>
      </c>
      <c r="P13" s="8"/>
      <c r="Q13" s="8"/>
      <c r="R13" s="8"/>
      <c r="S13" s="18"/>
      <c r="T13" s="7">
        <v>-0.33487832968527464</v>
      </c>
      <c r="U13" s="8">
        <v>-0.012844303131232599</v>
      </c>
      <c r="V13" s="8"/>
      <c r="W13" s="8"/>
      <c r="X13" s="8"/>
      <c r="Y13" s="18"/>
      <c r="Z13" s="7">
        <v>-3.0629931533995474</v>
      </c>
      <c r="AA13" s="8">
        <v>-0.06382095384026773</v>
      </c>
      <c r="AB13" s="8"/>
      <c r="AC13" s="8"/>
      <c r="AD13" s="8"/>
      <c r="AE13" s="18"/>
      <c r="AF13" s="7">
        <v>-1.7123818832129298</v>
      </c>
      <c r="AG13" s="8">
        <v>-0.037190050174038022</v>
      </c>
      <c r="AH13" s="8"/>
      <c r="AI13" s="8"/>
      <c r="AJ13" s="8"/>
      <c r="AK13" s="18"/>
      <c r="AL13" s="7">
        <v>-2.3810135784035915</v>
      </c>
      <c r="AM13" s="8">
        <v>-0.042732821886802982</v>
      </c>
      <c r="AN13" s="8"/>
      <c r="AO13" s="8"/>
      <c r="AP13" s="8"/>
      <c r="AQ13" s="18"/>
      <c r="AR13" s="7">
        <v>-2.3325806433587899</v>
      </c>
      <c r="AS13" s="8">
        <v>-0.050678483759915294</v>
      </c>
      <c r="AT13" s="8"/>
      <c r="AU13" s="8"/>
      <c r="AV13" s="8"/>
      <c r="AW13" s="18"/>
    </row>
    <row r="14" x14ac:dyDescent="0.2">
      <c r="A14" s="1" t="s">
        <v>15</v>
      </c>
      <c r="B14" s="7">
        <v>-4.2449324654805265</v>
      </c>
      <c r="C14" s="8">
        <v>-1.2898401862757725</v>
      </c>
      <c r="D14" s="8"/>
      <c r="E14" s="8"/>
      <c r="F14" s="8"/>
      <c r="G14" s="8"/>
      <c r="H14" s="7">
        <v>-4.8229682023232563</v>
      </c>
      <c r="I14" s="8">
        <v>-1.924059156974641</v>
      </c>
      <c r="J14" s="8"/>
      <c r="K14" s="8"/>
      <c r="L14" s="8"/>
      <c r="M14" s="18"/>
      <c r="N14" s="7">
        <v>0.24992017168140035</v>
      </c>
      <c r="O14" s="8">
        <v>-0.34705792219400572</v>
      </c>
      <c r="P14" s="8"/>
      <c r="Q14" s="8"/>
      <c r="R14" s="8"/>
      <c r="S14" s="18"/>
      <c r="T14" s="7">
        <v>-5.8676838475748667</v>
      </c>
      <c r="U14" s="8">
        <v>-1.0693672069667646</v>
      </c>
      <c r="V14" s="8"/>
      <c r="W14" s="8"/>
      <c r="X14" s="8"/>
      <c r="Y14" s="18"/>
      <c r="Z14" s="7">
        <v>-3.056019629615196</v>
      </c>
      <c r="AA14" s="8">
        <v>-1.4471733672598215</v>
      </c>
      <c r="AB14" s="8"/>
      <c r="AC14" s="8"/>
      <c r="AD14" s="8"/>
      <c r="AE14" s="18"/>
      <c r="AF14" s="7">
        <v>-4.358617951504538</v>
      </c>
      <c r="AG14" s="8">
        <v>-1.4418740362253202</v>
      </c>
      <c r="AH14" s="8"/>
      <c r="AI14" s="8"/>
      <c r="AJ14" s="8"/>
      <c r="AK14" s="18"/>
      <c r="AL14" s="7">
        <v>-4.167297966562189</v>
      </c>
      <c r="AM14" s="8">
        <v>-1.1202018111353371</v>
      </c>
      <c r="AN14" s="8"/>
      <c r="AO14" s="8"/>
      <c r="AP14" s="8"/>
      <c r="AQ14" s="18"/>
      <c r="AR14" s="7">
        <v>-4.2784558306381459</v>
      </c>
      <c r="AS14" s="8">
        <v>-1.4595627301210155</v>
      </c>
      <c r="AT14" s="8"/>
      <c r="AU14" s="8"/>
      <c r="AV14" s="8"/>
      <c r="AW14" s="18"/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54.520241809688095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65.02875555632734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18.263400470576663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79.937329165103591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35.246212286126571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34.849465537835115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59.572606476205124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67.871205781190383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0.37232116933727677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2.6092863925914687</v>
      </c>
      <c r="I17" s="14">
        <f t="shared" si="7"/>
        <v>0.52814276019036155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1.0324023873543002</v>
      </c>
      <c r="O17" s="14">
        <f t="shared" si="7"/>
        <v>0.17020601840125799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4.3292328467078809</v>
      </c>
      <c r="U17" s="14">
        <f t="shared" si="7"/>
        <v>0.35988924047105947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0.38299796026207145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3.967168094682207</v>
      </c>
      <c r="AG17" s="14">
        <f t="shared" si="7"/>
        <v>0.41219646888147499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2.8621899717368624</v>
      </c>
      <c r="AM17" s="14">
        <f t="shared" si="7"/>
        <v>0.32916463013293273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2.2885978083014953</v>
      </c>
      <c r="AS17" s="14">
        <f t="shared" si="7"/>
        <v>0.41491646721391612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0.8152565124575899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3.7702800209381828</v>
      </c>
      <c r="I18" s="14">
        <f t="shared" ref="I18:S18" si="9">SUM(I6:I8)</f>
        <v>0.88672691320774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0.58678602439701799</v>
      </c>
      <c r="O18" s="14">
        <f t="shared" si="9"/>
        <v>0.71654974701575591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15.818827865237429</v>
      </c>
      <c r="U18" s="14">
        <f t="shared" ref="U18:AE18" si="10">SUM(U6:U8)</f>
        <v>1.1160400894128184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5.8411832498678296</v>
      </c>
      <c r="AA18" s="14">
        <f t="shared" si="10"/>
        <v>0.61194553927816187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9.413255142442388</v>
      </c>
      <c r="AG18" s="14">
        <f t="shared" ref="AG18:AQ18" si="11">SUM(AG6:AG8)</f>
        <v>0.72051632234784802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8.7508364984375273</v>
      </c>
      <c r="AM18" s="14">
        <f t="shared" si="11"/>
        <v>0.75228098210317318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10.151919586619838</v>
      </c>
      <c r="AS18" s="14">
        <f t="shared" ref="AS18:AW18" si="12">SUM(AS6:AS8)</f>
        <v>0.96762645448224038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W19" si="13">SUM(C9:C10,C12:C15)</f>
        <v>-0.93073493004497232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-10.508607558351596</v>
      </c>
      <c r="I19" s="14">
        <f t="shared" si="13"/>
        <v>-1.1275894989751376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-2.4490402269202063</v>
      </c>
      <c r="O19" s="14">
        <f t="shared" si="13"/>
        <v>-0.66463898396858856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-1.3465942697230706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-9.0616136750014888</v>
      </c>
      <c r="AA19" s="14">
        <f t="shared" si="13"/>
        <v>-0.64712226596971423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-17.610762197597055</v>
      </c>
      <c r="AG19" s="14">
        <f t="shared" si="13"/>
        <v>-0.93038954842979005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-12.598178294938286</v>
      </c>
      <c r="AM19" s="14">
        <f t="shared" si="13"/>
        <v>-0.82686436416721709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-10.298690137356733</v>
      </c>
      <c r="AS19" s="14">
        <f t="shared" si="13"/>
        <v>-1.0963729965407469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W20" si="14">C11</f>
        <v>0.11547841758738631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6.7383275374133769</v>
      </c>
      <c r="I20" s="16">
        <f t="shared" si="14"/>
        <v>0.24086258576739744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-5.1910763047160247E-2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3.6627199449480328</v>
      </c>
      <c r="U20" s="16">
        <f t="shared" si="14"/>
        <v>0.2305541803102506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3.2204304251336371</v>
      </c>
      <c r="AA20" s="16">
        <f t="shared" si="14"/>
        <v>3.5176726691556713E-2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8.1975070551546647</v>
      </c>
      <c r="AG20" s="16">
        <f t="shared" si="14"/>
        <v>0.20987322608194969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3.8473417965007526</v>
      </c>
      <c r="AM20" s="16">
        <f t="shared" si="14"/>
        <v>7.45833820640458E-2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0.12874654205850736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5">ABS(C6)</f>
        <v>0.38291647177743499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1.4194811448136391</v>
      </c>
      <c r="I22">
        <f t="shared" si="15"/>
        <v>0.43813968842381595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2.0078994087643465</v>
      </c>
      <c r="O22">
        <f t="shared" si="15"/>
        <v>0.30483016207745461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0.48462931806892845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2.4337107793920483</v>
      </c>
      <c r="AA22">
        <f t="shared" si="15"/>
        <v>0.31492231520949232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2.0516160788728741</v>
      </c>
      <c r="AG22">
        <f t="shared" si="15"/>
        <v>0.27648986320675684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3.325341017321723</v>
      </c>
      <c r="AM22">
        <f t="shared" si="15"/>
        <v>0.35657768500786008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4.1312532890274092</v>
      </c>
      <c r="AS22">
        <f t="shared" si="15"/>
        <v>0.49246207062597669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hidden="true" x14ac:dyDescent="0.2">
      <c r="B23">
        <f t="shared" ref="B23:Q30" si="16">ABS(B7)</f>
        <v>6.1908906867255027</v>
      </c>
      <c r="C23">
        <f t="shared" si="16"/>
        <v>0.2590428574783088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1.9932573088538235</v>
      </c>
      <c r="I23">
        <f t="shared" si="16"/>
        <v>0.21278936708602297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0.34974745559254172</v>
      </c>
      <c r="O23">
        <f t="shared" si="16"/>
        <v>0.33895906499404188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8.7123088691084156</v>
      </c>
      <c r="U23">
        <f t="shared" si="15"/>
        <v>0.35405385418752594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4.1174032083680725</v>
      </c>
      <c r="AA23">
        <f t="shared" si="15"/>
        <v>0.19439383150894676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7.6031332920423926</v>
      </c>
      <c r="AG23">
        <f t="shared" si="15"/>
        <v>0.24244871974353244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5.7071720589934039</v>
      </c>
      <c r="AM23">
        <f t="shared" si="15"/>
        <v>0.24311087736008824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5.1556613361207866</v>
      </c>
      <c r="AS23">
        <f t="shared" si="15"/>
        <v>0.29142262528746088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hidden="true" x14ac:dyDescent="0.2">
      <c r="B24">
        <f t="shared" si="16"/>
        <v>0.10894548309937219</v>
      </c>
      <c r="C24">
        <f t="shared" si="15"/>
        <v>0.17329718320184617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0.35754156727072006</v>
      </c>
      <c r="I24">
        <f t="shared" si="15"/>
        <v>0.23579785769790107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7.2760519944259486E-2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0.63228072204125207</v>
      </c>
      <c r="U24">
        <f t="shared" si="15"/>
        <v>0.27735691715636407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0.709930737892291</v>
      </c>
      <c r="AA24">
        <f t="shared" si="15"/>
        <v>0.10262939255972284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0.24149422847287924</v>
      </c>
      <c r="AG24">
        <f t="shared" si="15"/>
        <v>0.20157773939755871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0.28167657787759937</v>
      </c>
      <c r="AM24">
        <f t="shared" si="15"/>
        <v>0.15259241973522489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0.86500496147164241</v>
      </c>
      <c r="AS24">
        <f t="shared" si="15"/>
        <v>0.18374175856880276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hidden="true" x14ac:dyDescent="0.2">
      <c r="B25">
        <f t="shared" si="16"/>
        <v>1.1540379860401364</v>
      </c>
      <c r="C25">
        <f t="shared" si="15"/>
        <v>5.0126423446536852E-2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0.52465109875150795</v>
      </c>
      <c r="I25">
        <f t="shared" si="15"/>
        <v>0.16209613269042075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0.11697705503860689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0.38702662423742151</v>
      </c>
      <c r="U25">
        <f t="shared" si="15"/>
        <v>0.11784660757461779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1.5545226718614358</v>
      </c>
      <c r="AA25">
        <f t="shared" si="15"/>
        <v>4.0030931261449826E-3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0.10524486392950674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1.3348375918044511</v>
      </c>
      <c r="AM25">
        <f t="shared" si="15"/>
        <v>1.2083427621252703E-2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7.3932289168845283E-2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hidden="true" x14ac:dyDescent="0.2">
      <c r="B26">
        <f t="shared" si="16"/>
        <v>4.16154760521413</v>
      </c>
      <c r="C26">
        <f t="shared" si="15"/>
        <v>0.34075393661852427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4.2743130757260248</v>
      </c>
      <c r="I26">
        <f t="shared" si="15"/>
        <v>0.39155378432474514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0.33435040363620494</v>
      </c>
      <c r="O26">
        <f t="shared" si="15"/>
        <v>0.23607189355223493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12.705038716618381</v>
      </c>
      <c r="U26">
        <f t="shared" si="15"/>
        <v>0.53662918177993513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0.14086063586452938</v>
      </c>
      <c r="AA26">
        <f t="shared" si="15"/>
        <v>0.21051728707208198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6.3673013295369563</v>
      </c>
      <c r="AG26">
        <f t="shared" si="15"/>
        <v>0.37421476877401821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4.0107560217831111</v>
      </c>
      <c r="AM26">
        <f t="shared" si="15"/>
        <v>0.31699929029526031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2.0908886489001297</v>
      </c>
      <c r="AS26">
        <f t="shared" si="15"/>
        <v>0.35532771495810977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hidden="true" x14ac:dyDescent="0.2">
      <c r="B27">
        <f t="shared" si="16"/>
        <v>3.5213518713000269</v>
      </c>
      <c r="C27">
        <f t="shared" si="15"/>
        <v>0.11547841758738631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6.7383275374133769</v>
      </c>
      <c r="I27">
        <f t="shared" si="15"/>
        <v>0.24086258576739744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5.1910763047160247E-2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3.6627199449480328</v>
      </c>
      <c r="U27">
        <f t="shared" si="15"/>
        <v>0.2305541803102506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3.2204304251336371</v>
      </c>
      <c r="AA27">
        <f t="shared" si="15"/>
        <v>3.5176726691556713E-2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8.1975070551546647</v>
      </c>
      <c r="AG27">
        <f t="shared" si="15"/>
        <v>0.20987322608194969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3.8473417965007526</v>
      </c>
      <c r="AM27">
        <f t="shared" si="17"/>
        <v>7.45833820640458E-2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0.12874654205850736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hidden="true" x14ac:dyDescent="0.2">
      <c r="B28">
        <f t="shared" si="16"/>
        <v>1.8764631321440073</v>
      </c>
      <c r="C28">
        <f t="shared" si="16"/>
        <v>0.69458390852623442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1.2331812083100302</v>
      </c>
      <c r="I28">
        <f t="shared" si="16"/>
        <v>1.0869567891910685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0.1913865564892113</v>
      </c>
      <c r="O28">
        <f t="shared" si="16"/>
        <v>4.937733578990848E-2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0.18692029206952598</v>
      </c>
      <c r="U28">
        <f t="shared" si="18"/>
        <v>0.15506070482208012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1.2472175842607791</v>
      </c>
      <c r="AA28">
        <f t="shared" si="18"/>
        <v>1.0723654620834602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4.5913967838728169</v>
      </c>
      <c r="AG28">
        <f t="shared" si="18"/>
        <v>0.8192496976073369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0.70427313638494193</v>
      </c>
      <c r="AM28">
        <f t="shared" si="18"/>
        <v>0.6422930438097264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0.6171060992920252</v>
      </c>
      <c r="AS28">
        <f t="shared" si="18"/>
        <v>0.69681881675302992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hidden="true" x14ac:dyDescent="0.2">
      <c r="B29">
        <f t="shared" si="16"/>
        <v>2.139884095727929</v>
      </c>
      <c r="C29">
        <f t="shared" si="18"/>
        <v>4.3409940223655512E-2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5.8875748381014698E-2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0.75732794454394181</v>
      </c>
      <c r="O29">
        <f t="shared" si="18"/>
        <v>1.3702160898331362E-2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0.33487832968527431</v>
      </c>
      <c r="U29">
        <f t="shared" si="18"/>
        <v>1.2844303131211501E-2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3.0629931533995443</v>
      </c>
      <c r="AA29">
        <f t="shared" si="18"/>
        <v>6.3820953840169892E-2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1.7123818832129296</v>
      </c>
      <c r="AG29">
        <f t="shared" si="18"/>
        <v>3.719005017408139E-2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2.3810135784035893</v>
      </c>
      <c r="AM29">
        <f t="shared" si="18"/>
        <v>4.2732821886717634E-2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2.3325806433587886</v>
      </c>
      <c r="AS29">
        <f t="shared" si="18"/>
        <v>5.0678483759750016E-2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hidden="true" x14ac:dyDescent="0.2">
      <c r="B30">
        <f t="shared" si="16"/>
        <v>4.2449324654805283</v>
      </c>
      <c r="C30">
        <f t="shared" si="18"/>
        <v>1.2912813851755638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4.822968202323259</v>
      </c>
      <c r="I30">
        <f t="shared" si="18"/>
        <v>1.9262128881508669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0.24992017168140027</v>
      </c>
      <c r="O30">
        <f t="shared" si="18"/>
        <v>0.34726521026932389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5.8676838475748685</v>
      </c>
      <c r="U30">
        <f t="shared" si="18"/>
        <v>1.070028097208622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3.0560196296151991</v>
      </c>
      <c r="AA30">
        <f t="shared" si="18"/>
        <v>1.4491525802670675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1.4434792910185341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4.1672979665621908</v>
      </c>
      <c r="AM30">
        <f t="shared" si="18"/>
        <v>1.1215087234162182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4.2784558306381442</v>
      </c>
      <c r="AS30">
        <f t="shared" si="18"/>
        <v>1.4611179037447624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15.059912794608387</v>
      </c>
      <c r="C38" s="8">
        <v>1.2653595377254105</v>
      </c>
      <c r="D38" s="8"/>
      <c r="E38" s="8"/>
      <c r="F38" s="8"/>
      <c r="G38" s="8"/>
      <c r="H38" s="8"/>
      <c r="I38" s="8"/>
      <c r="J38" t="s">
        <v>29</v>
      </c>
      <c r="K38" s="7">
        <v>30.584599705529669</v>
      </c>
      <c r="L38" s="8">
        <v>3.0824911545204614</v>
      </c>
      <c r="M38" s="8"/>
      <c r="N38" s="8"/>
      <c r="O38" s="8"/>
      <c r="P38" s="18"/>
    </row>
    <row r="39" x14ac:dyDescent="0.2">
      <c r="A39" s="1" t="s">
        <v>8</v>
      </c>
      <c r="B39" s="7">
        <v>17.521675887500511</v>
      </c>
      <c r="C39" s="8">
        <v>1.8890959143989916</v>
      </c>
      <c r="D39" s="8"/>
      <c r="E39" s="8"/>
      <c r="F39" s="8"/>
      <c r="G39" s="8"/>
      <c r="H39" s="8"/>
      <c r="I39" s="8"/>
      <c r="J39" t="s">
        <v>30</v>
      </c>
      <c r="K39" s="7">
        <v>-28.007634616996381</v>
      </c>
      <c r="L39" s="8">
        <v>0.17530595358964951</v>
      </c>
      <c r="M39" s="8"/>
      <c r="N39" s="8"/>
      <c r="O39" s="8"/>
      <c r="P39" s="18"/>
    </row>
    <row r="40" x14ac:dyDescent="0.2">
      <c r="A40" s="1" t="s">
        <v>9</v>
      </c>
      <c r="B40" s="7">
        <v>6.5175480401387098</v>
      </c>
      <c r="C40" s="8">
        <v>0.33492640375764604</v>
      </c>
      <c r="D40" s="8"/>
      <c r="E40" s="8"/>
      <c r="F40" s="8"/>
      <c r="G40" s="8"/>
      <c r="H40" s="8"/>
      <c r="I40" s="8"/>
      <c r="J40" t="s">
        <v>31</v>
      </c>
      <c r="K40" s="7">
        <v>7.9515770342906578</v>
      </c>
      <c r="L40" s="8">
        <v>0.92379880584432805</v>
      </c>
      <c r="M40" s="8"/>
      <c r="N40" s="8"/>
      <c r="O40" s="8"/>
      <c r="P40" s="18"/>
    </row>
    <row r="41" x14ac:dyDescent="0.2">
      <c r="A41" s="1" t="s">
        <v>10</v>
      </c>
      <c r="B41" s="7">
        <v>7.8775874662082357</v>
      </c>
      <c r="C41" s="8">
        <v>0.50782216724516716</v>
      </c>
      <c r="D41" s="8"/>
      <c r="E41" s="8"/>
      <c r="F41" s="8"/>
      <c r="G41" s="8"/>
      <c r="H41" s="8"/>
      <c r="I41" s="8"/>
      <c r="K41" s="7">
        <v>13.827706397167461</v>
      </c>
      <c r="L41" s="8">
        <v>0.5230249377104812</v>
      </c>
      <c r="M41" s="8"/>
      <c r="N41" s="8"/>
      <c r="O41" s="8"/>
      <c r="P41" s="18"/>
    </row>
    <row r="42" x14ac:dyDescent="0.2">
      <c r="A42" s="1" t="s">
        <v>11</v>
      </c>
      <c r="B42" s="7">
        <v>13.192057256648948</v>
      </c>
      <c r="C42" s="8">
        <v>-0.091760931798585965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-2.7755575615628914e-15</v>
      </c>
      <c r="D43" s="8"/>
      <c r="E43" s="8"/>
      <c r="H43" s="8"/>
      <c r="I43" s="8"/>
    </row>
    <row r="44" x14ac:dyDescent="0.2">
      <c r="A44" s="1" t="s">
        <v>13</v>
      </c>
      <c r="B44" s="7">
        <v>-4.7057416329998381</v>
      </c>
      <c r="C44" s="8">
        <v>0.13206672237722761</v>
      </c>
      <c r="D44" s="8"/>
      <c r="E44" s="8"/>
      <c r="F44" s="8"/>
      <c r="G44" s="8"/>
      <c r="H44" s="8"/>
      <c r="I44" s="8"/>
    </row>
    <row r="45" x14ac:dyDescent="0.2">
      <c r="A45" s="1" t="s">
        <v>14</v>
      </c>
      <c r="B45" s="7">
        <v>-6.4903134130231299</v>
      </c>
      <c r="C45" s="8">
        <v>0.19469727434630046</v>
      </c>
      <c r="D45" s="8"/>
      <c r="E45" s="8"/>
      <c r="F45" s="8"/>
      <c r="G45" s="8"/>
      <c r="H45" s="8"/>
      <c r="I45" s="8"/>
    </row>
    <row r="46" x14ac:dyDescent="0.2">
      <c r="A46" s="1" t="s">
        <v>15</v>
      </c>
      <c r="B46" s="7">
        <v>3.0905324810791224</v>
      </c>
      <c r="C46" s="8">
        <v>-13.613804071141129</v>
      </c>
      <c r="D46" s="8"/>
      <c r="E46" s="8"/>
      <c r="F46" s="8"/>
      <c r="G46" s="8"/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16.252400934879141</v>
      </c>
      <c r="C48" s="14">
        <v>1.3515352820291426</v>
      </c>
      <c r="D48" s="14"/>
      <c r="E48" s="14"/>
      <c r="F48" s="14"/>
      <c r="G48" s="14"/>
      <c r="H48" s="14"/>
      <c r="I48" s="14"/>
    </row>
    <row r="49" x14ac:dyDescent="0.2">
      <c r="A49" s="13" t="s">
        <v>19</v>
      </c>
      <c r="B49" s="14">
        <v>4.5034784570364472</v>
      </c>
      <c r="C49" s="14">
        <v>0.56556978712368478</v>
      </c>
      <c r="D49" s="14"/>
      <c r="E49" s="14"/>
      <c r="F49" s="14"/>
      <c r="G49" s="14"/>
      <c r="H49" s="14"/>
      <c r="I49" s="14"/>
    </row>
    <row r="50" ht="17" thickBot="true" x14ac:dyDescent="0.25">
      <c r="A50" s="15" t="s">
        <v>20</v>
      </c>
      <c r="B50" s="24">
        <v>0</v>
      </c>
      <c r="C50" s="16">
        <v>-1.3877787807814457e-15</v>
      </c>
      <c r="D50" s="16"/>
      <c r="E50" s="16"/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13.033045574082601</v>
      </c>
      <c r="C52" s="14">
        <f t="shared" ref="C52:G52" si="19">AVERAGE(C38:C40)</f>
        <v>1.1587293849396829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x14ac:dyDescent="0.2">
      <c r="A53" s="13" t="s">
        <v>19</v>
      </c>
      <c r="B53" s="14">
        <f>AVERAGE(B41,B42,B44,B45,B46)</f>
        <v>2.5928244315827227</v>
      </c>
      <c r="C53" s="14">
        <f t="shared" ref="C53:G53" si="20">AVERAGE(C41,C42,C44,C45,C46)</f>
        <v>-2.571847713506985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</sheetData>
  <mergeCells count="12">
    <mergeCell ref="A1:S1"/>
    <mergeCell ref="B3:G3"/>
    <mergeCell ref="H3:M3"/>
    <mergeCell ref="N3:S3"/>
    <mergeCell ref="T3:Y3"/>
    <mergeCell ref="AF3:AK3"/>
    <mergeCell ref="AL3:AQ3"/>
    <mergeCell ref="AR3:AW3"/>
    <mergeCell ref="A33:S33"/>
    <mergeCell ref="B35:G35"/>
    <mergeCell ref="K35:P35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F82ED-8811-5545-B4D7-2622214B0C04}">
  <dimension ref="A1:AW55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5.28515625" bestFit="true" customWidth="true"/>
    <col min="4" max="4" width="7.1640625" bestFit="true" customWidth="true"/>
    <col min="5" max="5" width="6" bestFit="true" customWidth="true"/>
    <col min="6" max="6" width="7.1640625" bestFit="true" customWidth="true"/>
    <col min="7" max="7" width="5.33203125" bestFit="true" customWidth="true"/>
    <col min="8" max="8" width="6" customWidth="true"/>
    <col min="10" max="10" width="7.1640625" customWidth="true"/>
    <col min="11" max="11" width="5.28515625" bestFit="true" customWidth="true"/>
    <col min="13" max="13" width="6" bestFit="true" customWidth="true"/>
    <col min="16" max="16" width="5.33203125" bestFit="true" customWidth="true"/>
    <col min="17" max="19" width="6" customWidth="true"/>
    <col min="20" max="20" width="7.140625" customWidth="true"/>
    <col min="21" max="21" width="6" customWidth="true"/>
    <col min="22" max="22" width="6.5" bestFit="true" customWidth="true"/>
    <col min="23" max="25" width="6" customWidth="true"/>
    <col min="28" max="28" width="7.1640625" customWidth="true"/>
    <col min="29" max="31" width="6" customWidth="true"/>
    <col min="34" max="34" width="6.5" customWidth="true"/>
    <col min="35" max="37" width="6" customWidth="true"/>
    <col min="40" max="40" width="6.5" customWidth="true"/>
    <col min="41" max="43" width="6" customWidth="true"/>
    <col min="46" max="46" width="6.5" customWidth="true"/>
    <col min="47" max="49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9" max="9" width="6" customWidth="true"/>
    <col min="14" max="14" width="6" bestFit="true" customWidth="true"/>
    <col min="15" max="15" width="6" bestFit="true" customWidth="true"/>
    <col min="26" max="26" width="6" customWidth="true"/>
    <col min="27" max="27" width="6" customWidth="true"/>
    <col min="32" max="32" width="6" customWidth="true"/>
    <col min="33" max="33" width="6" customWidth="true"/>
    <col min="38" max="38" width="6" customWidth="true"/>
    <col min="39" max="39" width="6" customWidth="true"/>
    <col min="44" max="44" width="6" customWidth="true"/>
    <col min="45" max="45" width="6" customWidth="true"/>
    <col min="12" max="12" width="5.28515625" bestFit="true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0.43186122467701699</v>
      </c>
      <c r="D6" s="8"/>
      <c r="E6" s="8"/>
      <c r="F6" s="8"/>
      <c r="G6" s="8"/>
      <c r="H6" s="7">
        <v>1.4194811448136433</v>
      </c>
      <c r="I6" s="8">
        <v>0.4959778379085702</v>
      </c>
      <c r="J6" s="8"/>
      <c r="K6" s="8"/>
      <c r="L6" s="8"/>
      <c r="M6" s="18"/>
      <c r="N6" s="7">
        <v>2.0078994087643465</v>
      </c>
      <c r="O6" s="8">
        <v>0.33483914562442085</v>
      </c>
      <c r="P6" s="8"/>
      <c r="Q6" s="8"/>
      <c r="R6" s="8"/>
      <c r="S6" s="18"/>
      <c r="T6" s="7">
        <v>6.4742382740877655</v>
      </c>
      <c r="U6" s="8">
        <v>0.54259955531186854</v>
      </c>
      <c r="V6" s="8"/>
      <c r="W6" s="8"/>
      <c r="X6" s="8"/>
      <c r="Y6" s="18"/>
      <c r="Z6" s="7">
        <v>2.4337107793920425</v>
      </c>
      <c r="AA6" s="8">
        <v>0.357952447226971</v>
      </c>
      <c r="AB6" s="8"/>
      <c r="AC6" s="8"/>
      <c r="AD6" s="8"/>
      <c r="AE6" s="18"/>
      <c r="AF6" s="7">
        <v>2.0516160788728701</v>
      </c>
      <c r="AG6" s="8">
        <v>0.31454998127607764</v>
      </c>
      <c r="AH6" s="8"/>
      <c r="AI6" s="8"/>
      <c r="AJ6" s="8"/>
      <c r="AK6" s="18"/>
      <c r="AL6" s="7">
        <v>3.325341017321723</v>
      </c>
      <c r="AM6" s="8">
        <v>0.40564817554483223</v>
      </c>
      <c r="AN6" s="8"/>
      <c r="AO6" s="8"/>
      <c r="AP6" s="8"/>
      <c r="AQ6" s="18"/>
      <c r="AR6" s="7">
        <v>4.1312532890274118</v>
      </c>
      <c r="AS6" s="8">
        <v>0.55108040167854355</v>
      </c>
      <c r="AT6" s="8"/>
      <c r="AU6" s="8"/>
      <c r="AV6" s="8"/>
      <c r="AW6" s="18"/>
    </row>
    <row r="7" x14ac:dyDescent="0.2">
      <c r="A7" s="1" t="s">
        <v>8</v>
      </c>
      <c r="B7" s="7">
        <v>6.1908906867255142</v>
      </c>
      <c r="C7" s="8">
        <v>0.33234585557574903</v>
      </c>
      <c r="D7" s="8"/>
      <c r="E7" s="8"/>
      <c r="F7" s="8"/>
      <c r="G7" s="8"/>
      <c r="H7" s="7">
        <v>1.9932573088538248</v>
      </c>
      <c r="I7" s="8">
        <v>0.25808300447898458</v>
      </c>
      <c r="J7" s="8"/>
      <c r="K7" s="8"/>
      <c r="L7" s="8"/>
      <c r="M7" s="18"/>
      <c r="N7" s="7">
        <v>-0.34974745559250286</v>
      </c>
      <c r="O7" s="8">
        <v>0.46527224033018</v>
      </c>
      <c r="P7" s="8"/>
      <c r="Q7" s="8"/>
      <c r="R7" s="8"/>
      <c r="S7" s="18"/>
      <c r="T7" s="7">
        <v>8.7123088691084263</v>
      </c>
      <c r="U7" s="8">
        <v>0.44554203574813345</v>
      </c>
      <c r="V7" s="8"/>
      <c r="W7" s="8"/>
      <c r="X7" s="8"/>
      <c r="Y7" s="18"/>
      <c r="Z7" s="7">
        <v>4.1174032083680787</v>
      </c>
      <c r="AA7" s="8">
        <v>0.25542320532632273</v>
      </c>
      <c r="AB7" s="8"/>
      <c r="AC7" s="8"/>
      <c r="AD7" s="8"/>
      <c r="AE7" s="18"/>
      <c r="AF7" s="7">
        <v>7.6031332920423935</v>
      </c>
      <c r="AG7" s="8">
        <v>0.31109062747222138</v>
      </c>
      <c r="AH7" s="8"/>
      <c r="AI7" s="8"/>
      <c r="AJ7" s="8"/>
      <c r="AK7" s="18"/>
      <c r="AL7" s="7">
        <v>5.7071720589934092</v>
      </c>
      <c r="AM7" s="8">
        <v>0.31978453284322095</v>
      </c>
      <c r="AN7" s="8"/>
      <c r="AO7" s="8"/>
      <c r="AP7" s="8"/>
      <c r="AQ7" s="18"/>
      <c r="AR7" s="7">
        <v>5.1556613361207981</v>
      </c>
      <c r="AS7" s="8">
        <v>0.36278033301580698</v>
      </c>
      <c r="AT7" s="8"/>
      <c r="AU7" s="8"/>
      <c r="AV7" s="8"/>
      <c r="AW7" s="18"/>
    </row>
    <row r="8" x14ac:dyDescent="0.2">
      <c r="A8" s="1" t="s">
        <v>9</v>
      </c>
      <c r="B8" s="7">
        <v>-0.10894548309937219</v>
      </c>
      <c r="C8" s="8">
        <v>0.11591595127787352</v>
      </c>
      <c r="D8" s="8"/>
      <c r="E8" s="8"/>
      <c r="F8" s="8"/>
      <c r="G8" s="8"/>
      <c r="H8" s="7">
        <v>0.35754156727072284</v>
      </c>
      <c r="I8" s="8">
        <v>0.17950778283511323</v>
      </c>
      <c r="J8" s="8"/>
      <c r="K8" s="8"/>
      <c r="L8" s="8"/>
      <c r="M8" s="18"/>
      <c r="N8" s="7">
        <v>-1.0713659287747854</v>
      </c>
      <c r="O8" s="8">
        <v>0.01421586307244903</v>
      </c>
      <c r="P8" s="8"/>
      <c r="Q8" s="8"/>
      <c r="R8" s="8"/>
      <c r="S8" s="18"/>
      <c r="T8" s="7">
        <v>0.63228072204125207</v>
      </c>
      <c r="U8" s="8">
        <v>0.19502464720260476</v>
      </c>
      <c r="V8" s="8"/>
      <c r="W8" s="8"/>
      <c r="X8" s="8"/>
      <c r="Y8" s="18"/>
      <c r="Z8" s="7">
        <v>-0.70993073789229055</v>
      </c>
      <c r="AA8" s="8">
        <v>0.06169289646700063</v>
      </c>
      <c r="AB8" s="8"/>
      <c r="AC8" s="8"/>
      <c r="AD8" s="8"/>
      <c r="AE8" s="18"/>
      <c r="AF8" s="7">
        <v>-0.24149422847288063</v>
      </c>
      <c r="AG8" s="8">
        <v>0.1375945392670489</v>
      </c>
      <c r="AH8" s="8"/>
      <c r="AI8" s="8"/>
      <c r="AJ8" s="8"/>
      <c r="AK8" s="18"/>
      <c r="AL8" s="7">
        <v>-0.28167657787759937</v>
      </c>
      <c r="AM8" s="8">
        <v>0.096460604466981098</v>
      </c>
      <c r="AN8" s="8"/>
      <c r="AO8" s="8"/>
      <c r="AP8" s="8"/>
      <c r="AQ8" s="18"/>
      <c r="AR8" s="7">
        <v>0.86500496147164341</v>
      </c>
      <c r="AS8" s="8">
        <v>0.12970336689021728</v>
      </c>
      <c r="AT8" s="8"/>
      <c r="AU8" s="8"/>
      <c r="AV8" s="8"/>
      <c r="AW8" s="18"/>
    </row>
    <row r="9" x14ac:dyDescent="0.2">
      <c r="A9" s="1" t="s">
        <v>10</v>
      </c>
      <c r="B9" s="7">
        <v>-1.1540379860401393</v>
      </c>
      <c r="C9" s="8">
        <v>0.054867617840729556</v>
      </c>
      <c r="D9" s="8"/>
      <c r="E9" s="8"/>
      <c r="F9" s="8"/>
      <c r="G9" s="8"/>
      <c r="H9" s="7">
        <v>-0.52465109875150517</v>
      </c>
      <c r="I9" s="8">
        <v>0.17919279194545026</v>
      </c>
      <c r="J9" s="8"/>
      <c r="K9" s="8"/>
      <c r="L9" s="8"/>
      <c r="M9" s="18"/>
      <c r="N9" s="7">
        <v>-2.4673694141830795</v>
      </c>
      <c r="O9" s="8">
        <v>-0.13644251791764139</v>
      </c>
      <c r="P9" s="8"/>
      <c r="Q9" s="8"/>
      <c r="R9" s="8"/>
      <c r="S9" s="18"/>
      <c r="T9" s="7">
        <v>-0.38702662423742012</v>
      </c>
      <c r="U9" s="8">
        <v>0.12756872561890137</v>
      </c>
      <c r="V9" s="8"/>
      <c r="W9" s="8"/>
      <c r="X9" s="8"/>
      <c r="Y9" s="18"/>
      <c r="Z9" s="7">
        <v>-1.5545226718614302</v>
      </c>
      <c r="AA9" s="8">
        <v>0.0054854236200441164</v>
      </c>
      <c r="AB9" s="8"/>
      <c r="AC9" s="8"/>
      <c r="AD9" s="8"/>
      <c r="AE9" s="18"/>
      <c r="AF9" s="7">
        <v>-0.58106424946981616</v>
      </c>
      <c r="AG9" s="8">
        <v>0.11739590769286844</v>
      </c>
      <c r="AH9" s="8"/>
      <c r="AI9" s="8"/>
      <c r="AJ9" s="8"/>
      <c r="AK9" s="18"/>
      <c r="AL9" s="7">
        <v>-1.3348375918044484</v>
      </c>
      <c r="AM9" s="8">
        <v>0.014244420115286545</v>
      </c>
      <c r="AN9" s="8"/>
      <c r="AO9" s="8"/>
      <c r="AP9" s="8"/>
      <c r="AQ9" s="18"/>
      <c r="AR9" s="7">
        <v>-0.97965891516764025</v>
      </c>
      <c r="AS9" s="8">
        <v>0.076934060658889913</v>
      </c>
      <c r="AT9" s="8"/>
      <c r="AU9" s="8"/>
      <c r="AV9" s="8"/>
      <c r="AW9" s="18"/>
    </row>
    <row r="10" x14ac:dyDescent="0.2">
      <c r="A10" s="1" t="s">
        <v>11</v>
      </c>
      <c r="B10" s="7">
        <v>-4.16154760521413</v>
      </c>
      <c r="C10" s="8">
        <v>-0.40591595142463294</v>
      </c>
      <c r="D10" s="8"/>
      <c r="E10" s="8"/>
      <c r="F10" s="8"/>
      <c r="G10" s="8"/>
      <c r="H10" s="7">
        <v>-4.2743130757260221</v>
      </c>
      <c r="I10" s="8">
        <v>-0.46346992031843715</v>
      </c>
      <c r="J10" s="8"/>
      <c r="K10" s="8"/>
      <c r="L10" s="8"/>
      <c r="M10" s="18"/>
      <c r="N10" s="7">
        <v>0.33435040363620355</v>
      </c>
      <c r="O10" s="8">
        <v>-0.28696989630066461</v>
      </c>
      <c r="P10" s="8"/>
      <c r="Q10" s="8"/>
      <c r="R10" s="8"/>
      <c r="S10" s="18"/>
      <c r="T10" s="7">
        <v>-12.70503871661837</v>
      </c>
      <c r="U10" s="8">
        <v>-0.64102166354671652</v>
      </c>
      <c r="V10" s="8"/>
      <c r="W10" s="8"/>
      <c r="X10" s="8"/>
      <c r="Y10" s="18"/>
      <c r="Z10" s="7">
        <v>-0.14086063586452868</v>
      </c>
      <c r="AA10" s="8">
        <v>-0.2495474640294584</v>
      </c>
      <c r="AB10" s="8"/>
      <c r="AC10" s="8"/>
      <c r="AD10" s="8"/>
      <c r="AE10" s="18"/>
      <c r="AF10" s="7">
        <v>-6.3673013295369589</v>
      </c>
      <c r="AG10" s="8">
        <v>-0.44511462326836393</v>
      </c>
      <c r="AH10" s="8"/>
      <c r="AI10" s="8"/>
      <c r="AJ10" s="8"/>
      <c r="AK10" s="18"/>
      <c r="AL10" s="7">
        <v>-4.0107560217831173</v>
      </c>
      <c r="AM10" s="8">
        <v>-0.37781609274822758</v>
      </c>
      <c r="AN10" s="8"/>
      <c r="AO10" s="8"/>
      <c r="AP10" s="8"/>
      <c r="AQ10" s="18"/>
      <c r="AR10" s="7">
        <v>-2.090888648900127</v>
      </c>
      <c r="AS10" s="8">
        <v>-0.42349366207526107</v>
      </c>
      <c r="AT10" s="8"/>
      <c r="AU10" s="8"/>
      <c r="AV10" s="8"/>
      <c r="AW10" s="18"/>
    </row>
    <row r="11" x14ac:dyDescent="0.2">
      <c r="A11" s="1" t="s">
        <v>12</v>
      </c>
      <c r="B11" s="7">
        <v>3.5213518713000216</v>
      </c>
      <c r="C11" s="8">
        <v>0.12777418738268587</v>
      </c>
      <c r="D11" s="8"/>
      <c r="E11" s="8"/>
      <c r="F11" s="8"/>
      <c r="G11" s="8"/>
      <c r="H11" s="7">
        <v>6.7383275374133831</v>
      </c>
      <c r="I11" s="8">
        <v>0.26480649201867656</v>
      </c>
      <c r="J11" s="8"/>
      <c r="K11" s="8"/>
      <c r="L11" s="8"/>
      <c r="M11" s="18"/>
      <c r="N11" s="7">
        <v>1.8622542025231879</v>
      </c>
      <c r="O11" s="8">
        <v>-0.061935376569318981</v>
      </c>
      <c r="P11" s="8"/>
      <c r="Q11" s="8"/>
      <c r="R11" s="8"/>
      <c r="S11" s="18"/>
      <c r="T11" s="7">
        <v>3.662719944948027</v>
      </c>
      <c r="U11" s="8">
        <v>0.25161773010187427</v>
      </c>
      <c r="V11" s="8"/>
      <c r="W11" s="8"/>
      <c r="X11" s="8"/>
      <c r="Y11" s="18"/>
      <c r="Z11" s="7">
        <v>3.2204304251336384</v>
      </c>
      <c r="AA11" s="8">
        <v>0.04168662987256589</v>
      </c>
      <c r="AB11" s="8"/>
      <c r="AC11" s="8"/>
      <c r="AD11" s="8"/>
      <c r="AE11" s="18"/>
      <c r="AF11" s="7">
        <v>8.1975070551546558</v>
      </c>
      <c r="AG11" s="8">
        <v>0.232891940494237</v>
      </c>
      <c r="AH11" s="8"/>
      <c r="AI11" s="8"/>
      <c r="AJ11" s="8"/>
      <c r="AK11" s="18"/>
      <c r="AL11" s="7">
        <v>3.8473417965007557</v>
      </c>
      <c r="AM11" s="8">
        <v>0.083929444915044685</v>
      </c>
      <c r="AN11" s="8"/>
      <c r="AO11" s="8"/>
      <c r="AP11" s="8"/>
      <c r="AQ11" s="18"/>
      <c r="AR11" s="7">
        <v>0.14677055073688966</v>
      </c>
      <c r="AS11" s="8">
        <v>0.13696631134871157</v>
      </c>
      <c r="AT11" s="8"/>
      <c r="AU11" s="8"/>
      <c r="AV11" s="8"/>
      <c r="AW11" s="18"/>
    </row>
    <row r="12" x14ac:dyDescent="0.2">
      <c r="A12" s="1" t="s">
        <v>13</v>
      </c>
      <c r="B12" s="7">
        <v>-1.8764631321439991</v>
      </c>
      <c r="C12" s="8">
        <v>0.64928915514102692</v>
      </c>
      <c r="D12" s="8"/>
      <c r="E12" s="8"/>
      <c r="F12" s="8"/>
      <c r="G12" s="8"/>
      <c r="H12" s="7">
        <v>1.2331812083100469</v>
      </c>
      <c r="I12" s="8">
        <v>1.0283629492324518</v>
      </c>
      <c r="J12" s="8"/>
      <c r="K12" s="8"/>
      <c r="L12" s="8"/>
      <c r="M12" s="18"/>
      <c r="N12" s="7">
        <v>0.19138655648921232</v>
      </c>
      <c r="O12" s="8">
        <v>0.030717856003300691</v>
      </c>
      <c r="P12" s="8"/>
      <c r="Q12" s="8"/>
      <c r="R12" s="8"/>
      <c r="S12" s="18"/>
      <c r="T12" s="7">
        <v>-0.18692029206952634</v>
      </c>
      <c r="U12" s="8">
        <v>0.14553686060568208</v>
      </c>
      <c r="V12" s="8"/>
      <c r="W12" s="8"/>
      <c r="X12" s="8"/>
      <c r="Y12" s="18"/>
      <c r="Z12" s="7">
        <v>-1.2472175842607651</v>
      </c>
      <c r="AA12" s="8">
        <v>1.0033965180249749</v>
      </c>
      <c r="AB12" s="8"/>
      <c r="AC12" s="8"/>
      <c r="AD12" s="8"/>
      <c r="AE12" s="18"/>
      <c r="AF12" s="7">
        <v>-4.5913967838728222</v>
      </c>
      <c r="AG12" s="8">
        <v>0.78053949398011047</v>
      </c>
      <c r="AH12" s="8"/>
      <c r="AI12" s="8"/>
      <c r="AJ12" s="8"/>
      <c r="AK12" s="18"/>
      <c r="AL12" s="7">
        <v>-0.70427313638492806</v>
      </c>
      <c r="AM12" s="8">
        <v>0.59582707577204119</v>
      </c>
      <c r="AN12" s="8"/>
      <c r="AO12" s="8"/>
      <c r="AP12" s="8"/>
      <c r="AQ12" s="18"/>
      <c r="AR12" s="7">
        <v>-0.6171060992920252</v>
      </c>
      <c r="AS12" s="8">
        <v>0.64744113684096427</v>
      </c>
      <c r="AT12" s="8"/>
      <c r="AU12" s="8"/>
      <c r="AV12" s="8"/>
      <c r="AW12" s="18"/>
    </row>
    <row r="13" x14ac:dyDescent="0.2">
      <c r="A13" s="1" t="s">
        <v>14</v>
      </c>
      <c r="B13" s="7">
        <v>-2.1398840957279304</v>
      </c>
      <c r="C13" s="8">
        <v>-0.022673538456081901</v>
      </c>
      <c r="D13" s="8"/>
      <c r="E13" s="8"/>
      <c r="F13" s="8"/>
      <c r="G13" s="8"/>
      <c r="H13" s="7">
        <v>-2.1198563898608374</v>
      </c>
      <c r="I13" s="8">
        <v>-0.029408858808521211</v>
      </c>
      <c r="J13" s="8"/>
      <c r="K13" s="8"/>
      <c r="L13" s="8"/>
      <c r="M13" s="18"/>
      <c r="N13" s="7">
        <v>-0.75732794454394214</v>
      </c>
      <c r="O13" s="8">
        <v>-0.0096402732916344037</v>
      </c>
      <c r="P13" s="8"/>
      <c r="Q13" s="8"/>
      <c r="R13" s="8"/>
      <c r="S13" s="18"/>
      <c r="T13" s="7">
        <v>-0.33487832968527464</v>
      </c>
      <c r="U13" s="8">
        <v>-0.0026272959959615198</v>
      </c>
      <c r="V13" s="8"/>
      <c r="W13" s="8"/>
      <c r="X13" s="8"/>
      <c r="Y13" s="18"/>
      <c r="Z13" s="7">
        <v>-3.0629931533995474</v>
      </c>
      <c r="AA13" s="8">
        <v>-0.036042805054599308</v>
      </c>
      <c r="AB13" s="8"/>
      <c r="AC13" s="8"/>
      <c r="AD13" s="8"/>
      <c r="AE13" s="18"/>
      <c r="AF13" s="7">
        <v>-1.7123818832129298</v>
      </c>
      <c r="AG13" s="8">
        <v>-0.017065214645918363</v>
      </c>
      <c r="AH13" s="8"/>
      <c r="AI13" s="8"/>
      <c r="AJ13" s="8"/>
      <c r="AK13" s="18"/>
      <c r="AL13" s="7">
        <v>-2.3810135784035915</v>
      </c>
      <c r="AM13" s="8">
        <v>-0.023014558192042608</v>
      </c>
      <c r="AN13" s="8"/>
      <c r="AO13" s="8"/>
      <c r="AP13" s="8"/>
      <c r="AQ13" s="18"/>
      <c r="AR13" s="7">
        <v>-2.3325806433587899</v>
      </c>
      <c r="AS13" s="8">
        <v>-0.027351913643083738</v>
      </c>
      <c r="AT13" s="8"/>
      <c r="AU13" s="8"/>
      <c r="AV13" s="8"/>
      <c r="AW13" s="18"/>
    </row>
    <row r="14" x14ac:dyDescent="0.2">
      <c r="A14" s="1" t="s">
        <v>15</v>
      </c>
      <c r="B14" s="7">
        <v>-4.2449324654805265</v>
      </c>
      <c r="C14" s="8">
        <v>-1.2834645020143638</v>
      </c>
      <c r="D14" s="8"/>
      <c r="E14" s="8"/>
      <c r="F14" s="8"/>
      <c r="G14" s="8"/>
      <c r="H14" s="7">
        <v>-4.8229682023232563</v>
      </c>
      <c r="I14" s="8">
        <v>-1.9130520792922896</v>
      </c>
      <c r="J14" s="8"/>
      <c r="K14" s="8"/>
      <c r="L14" s="8"/>
      <c r="M14" s="18"/>
      <c r="N14" s="7">
        <v>0.24992017168140035</v>
      </c>
      <c r="O14" s="8">
        <v>-0.35005704095108947</v>
      </c>
      <c r="P14" s="8"/>
      <c r="Q14" s="8"/>
      <c r="R14" s="8"/>
      <c r="S14" s="18"/>
      <c r="T14" s="7">
        <v>-5.8676838475748667</v>
      </c>
      <c r="U14" s="8">
        <v>-1.0642405950463851</v>
      </c>
      <c r="V14" s="8"/>
      <c r="W14" s="8"/>
      <c r="X14" s="8"/>
      <c r="Y14" s="18"/>
      <c r="Z14" s="7">
        <v>-3.056019629615196</v>
      </c>
      <c r="AA14" s="8">
        <v>-1.4400468514538272</v>
      </c>
      <c r="AB14" s="8"/>
      <c r="AC14" s="8"/>
      <c r="AD14" s="8"/>
      <c r="AE14" s="18"/>
      <c r="AF14" s="7">
        <v>-4.358617951504538</v>
      </c>
      <c r="AG14" s="8">
        <v>-1.4318826522682799</v>
      </c>
      <c r="AH14" s="8"/>
      <c r="AI14" s="8"/>
      <c r="AJ14" s="8"/>
      <c r="AK14" s="18"/>
      <c r="AL14" s="7">
        <v>-4.167297966562189</v>
      </c>
      <c r="AM14" s="8">
        <v>-1.1150636027171357</v>
      </c>
      <c r="AN14" s="8"/>
      <c r="AO14" s="8"/>
      <c r="AP14" s="8"/>
      <c r="AQ14" s="18"/>
      <c r="AR14" s="7">
        <v>-4.2784558306381459</v>
      </c>
      <c r="AS14" s="8">
        <v>-1.4540600347147923</v>
      </c>
      <c r="AT14" s="8"/>
      <c r="AU14" s="8"/>
      <c r="AV14" s="8"/>
      <c r="AW14" s="18"/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59.713245948693228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66.997362355842853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18.564936513567154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85.1741585309219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38.390195038888834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39.761329995219938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64.852871793384523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71.383755090757134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0.38060400008676715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2.6092863925914687</v>
      </c>
      <c r="I17" s="14">
        <f t="shared" si="7"/>
        <v>0.53486201957450552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1.0324023873543002</v>
      </c>
      <c r="O17" s="14">
        <f t="shared" si="7"/>
        <v>0.18800424783254266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4.3292328467078809</v>
      </c>
      <c r="U17" s="14">
        <f t="shared" si="7"/>
        <v>0.37959838595069417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0.38367496485474084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3.967168094682207</v>
      </c>
      <c r="AG17" s="14">
        <f t="shared" si="7"/>
        <v>0.42106679963029342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2.8621899717368624</v>
      </c>
      <c r="AM17" s="14">
        <f t="shared" si="7"/>
        <v>0.33699913580921403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2.2885978083014953</v>
      </c>
      <c r="AS17" s="14">
        <f t="shared" si="7"/>
        <v>0.42347240492060134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0.87934629345025717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3.7702800209381828</v>
      </c>
      <c r="I18" s="14">
        <f t="shared" ref="I18:S18" si="9">SUM(I6:I8)</f>
        <v>0.9325928377696312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0.58678602439701799</v>
      </c>
      <c r="O18" s="14">
        <f t="shared" si="9"/>
        <v>0.81388113782079297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15.818827865237429</v>
      </c>
      <c r="U18" s="14">
        <f t="shared" ref="U18:AE18" si="10">SUM(U6:U8)</f>
        <v>1.1838555126408703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5.8411832498678296</v>
      </c>
      <c r="AA18" s="14">
        <f t="shared" si="10"/>
        <v>0.67326985123434224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9.413255142442388</v>
      </c>
      <c r="AG18" s="14">
        <f t="shared" ref="AG18:AQ18" si="11">SUM(AG6:AG8)</f>
        <v>0.76297908475560272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8.7508364984375273</v>
      </c>
      <c r="AM18" s="14">
        <f t="shared" si="11"/>
        <v>0.8210116032472865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10.151919586619838</v>
      </c>
      <c r="AS18" s="14">
        <f t="shared" ref="AS18:AW18" si="12">SUM(AS6:AS8)</f>
        <v>1.0425903092945061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W19" si="13">SUM(C9:C10,C12:C15)</f>
        <v>-1.0057552125990938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-10.508607558351596</v>
      </c>
      <c r="I19" s="14">
        <f t="shared" si="13"/>
        <v>-1.195310981280902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-2.4490402269202063</v>
      </c>
      <c r="O19" s="14">
        <f t="shared" si="13"/>
        <v>-0.75175886736620101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-1.4344983211751856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-9.0616136750014888</v>
      </c>
      <c r="AA19" s="14">
        <f t="shared" si="13"/>
        <v>-0.71331281432554294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-17.610762197597055</v>
      </c>
      <c r="AG19" s="14">
        <f t="shared" si="13"/>
        <v>-0.99400141013579368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-12.598178294938286</v>
      </c>
      <c r="AM19" s="14">
        <f t="shared" si="13"/>
        <v>-0.90364696055156579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-10.298690137356733</v>
      </c>
      <c r="AS19" s="14">
        <f t="shared" si="13"/>
        <v>-1.1784213435888136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W20" si="14">C11</f>
        <v>0.12640891914883437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6.7383275374133769</v>
      </c>
      <c r="I20" s="16">
        <f t="shared" si="14"/>
        <v>0.26271814351126255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-6.2122270454584724E-2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3.6627199449480328</v>
      </c>
      <c r="U20" s="16">
        <f t="shared" si="14"/>
        <v>0.25064280853431853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3.2204304251336371</v>
      </c>
      <c r="AA20" s="16">
        <f t="shared" si="14"/>
        <v>4.0042963091200222E-2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8.1975070551546647</v>
      </c>
      <c r="AG20" s="16">
        <f t="shared" si="14"/>
        <v>0.23102232538019032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3.8473417965007526</v>
      </c>
      <c r="AM20" s="16">
        <f t="shared" si="14"/>
        <v>8.2635357304279219E-2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0.13583103429430868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5">ABS(C6)</f>
        <v>0.43147779228777555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1.4194811448136391</v>
      </c>
      <c r="I22">
        <f t="shared" si="15"/>
        <v>0.4950787031356414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2.0078994087643465</v>
      </c>
      <c r="O22">
        <f t="shared" si="15"/>
        <v>0.33526894335555724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0.54290472729272465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2.4337107793920483</v>
      </c>
      <c r="AA22">
        <f t="shared" si="15"/>
        <v>0.35708476984599585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2.0516160788728741</v>
      </c>
      <c r="AG22">
        <f t="shared" si="15"/>
        <v>0.3143603407172284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3.325341017321723</v>
      </c>
      <c r="AM22">
        <f t="shared" si="15"/>
        <v>0.40527245286225871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4.1312532890274092</v>
      </c>
      <c r="AS22">
        <f t="shared" si="15"/>
        <v>0.55054157942757354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hidden="true" x14ac:dyDescent="0.2">
      <c r="B23">
        <f t="shared" ref="B23:Q30" si="16">ABS(B7)</f>
        <v>6.1908906867255027</v>
      </c>
      <c r="C23">
        <f t="shared" si="16"/>
        <v>0.33123618689340806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1.9932573088538235</v>
      </c>
      <c r="I23">
        <f t="shared" si="16"/>
        <v>0.25736234828850657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0.34974745559254172</v>
      </c>
      <c r="O23">
        <f t="shared" si="16"/>
        <v>0.4635750584617182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8.7123088691084156</v>
      </c>
      <c r="U23">
        <f t="shared" si="15"/>
        <v>0.44454402369234619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4.1174032083680725</v>
      </c>
      <c r="AA23">
        <f t="shared" si="15"/>
        <v>0.25424054148467967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7.6031332920423926</v>
      </c>
      <c r="AG23">
        <f t="shared" si="15"/>
        <v>0.31018823300765358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5.7071720589934039</v>
      </c>
      <c r="AM23">
        <f t="shared" si="15"/>
        <v>0.31859385017832009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5.1556613361207866</v>
      </c>
      <c r="AS23">
        <f t="shared" si="15"/>
        <v>0.36166227102615267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hidden="true" x14ac:dyDescent="0.2">
      <c r="B24">
        <f t="shared" si="16"/>
        <v>0.10894548309937219</v>
      </c>
      <c r="C24">
        <f t="shared" si="15"/>
        <v>0.11663231426907346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0.35754156727072006</v>
      </c>
      <c r="I24">
        <f t="shared" si="15"/>
        <v>0.18015178634548326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1.5037136003517512E-2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0.63228072204125207</v>
      </c>
      <c r="U24">
        <f t="shared" si="15"/>
        <v>0.19640676165579937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0.709930737892291</v>
      </c>
      <c r="AA24">
        <f t="shared" si="15"/>
        <v>6.1944539903666627E-2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0.24149422847287924</v>
      </c>
      <c r="AG24">
        <f t="shared" si="15"/>
        <v>0.13843051103072077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0.28167657787759937</v>
      </c>
      <c r="AM24">
        <f t="shared" si="15"/>
        <v>9.7145300206707808E-2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0.86500496147164241</v>
      </c>
      <c r="AS24">
        <f t="shared" si="15"/>
        <v>0.13038645884077982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hidden="true" x14ac:dyDescent="0.2">
      <c r="B25">
        <f t="shared" si="16"/>
        <v>1.1540379860401364</v>
      </c>
      <c r="C25">
        <f t="shared" si="15"/>
        <v>5.3460228973440348E-2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0.52465109875150795</v>
      </c>
      <c r="I25">
        <f t="shared" si="15"/>
        <v>0.17734439062442769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0.13714252605409924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0.38702662423742151</v>
      </c>
      <c r="U25">
        <f t="shared" si="15"/>
        <v>0.12660271244693266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1.5545226718614358</v>
      </c>
      <c r="AA25">
        <f t="shared" si="15"/>
        <v>3.7653527391831934E-3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0.11582890118562364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1.3348375918044511</v>
      </c>
      <c r="AM25">
        <f t="shared" si="15"/>
        <v>1.2912760164291749E-2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7.5511358648277904E-2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hidden="true" x14ac:dyDescent="0.2">
      <c r="B26">
        <f t="shared" si="16"/>
        <v>4.16154760521413</v>
      </c>
      <c r="C26">
        <f t="shared" si="15"/>
        <v>0.40591595142310877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4.2743130757260248</v>
      </c>
      <c r="I26">
        <f t="shared" si="15"/>
        <v>0.46346992031670309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0.33435040363620494</v>
      </c>
      <c r="O26">
        <f t="shared" si="15"/>
        <v>0.28696989629976483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12.705038716618381</v>
      </c>
      <c r="U26">
        <f t="shared" si="15"/>
        <v>0.64102166354413692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0.14086063586452938</v>
      </c>
      <c r="AA26">
        <f t="shared" si="15"/>
        <v>0.24954746402852382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6.3673013295369563</v>
      </c>
      <c r="AG26">
        <f t="shared" si="15"/>
        <v>0.44511462326710521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4.0107560217831111</v>
      </c>
      <c r="AM26">
        <f t="shared" si="15"/>
        <v>0.37781609274671057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2.0908886489001297</v>
      </c>
      <c r="AS26">
        <f t="shared" si="15"/>
        <v>0.42349366207335459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hidden="true" x14ac:dyDescent="0.2">
      <c r="B27">
        <f t="shared" si="16"/>
        <v>3.5213518713000269</v>
      </c>
      <c r="C27">
        <f t="shared" si="15"/>
        <v>0.12640891914883437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6.7383275374133769</v>
      </c>
      <c r="I27">
        <f t="shared" si="15"/>
        <v>0.26271814351126255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6.2122270454584724E-2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3.6627199449480328</v>
      </c>
      <c r="U27">
        <f t="shared" si="15"/>
        <v>0.25064280853431853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3.2204304251336371</v>
      </c>
      <c r="AA27">
        <f t="shared" si="15"/>
        <v>4.0042963091200222E-2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8.1975070551546647</v>
      </c>
      <c r="AG27">
        <f t="shared" si="15"/>
        <v>0.23102232538019032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3.8473417965007526</v>
      </c>
      <c r="AM27">
        <f t="shared" si="17"/>
        <v>8.2635357304279219E-2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0.13583103429430868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hidden="true" x14ac:dyDescent="0.2">
      <c r="B28">
        <f t="shared" si="16"/>
        <v>1.8764631321440073</v>
      </c>
      <c r="C28">
        <f t="shared" si="16"/>
        <v>0.65350255881791897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1.2331812083100302</v>
      </c>
      <c r="I28">
        <f t="shared" si="16"/>
        <v>1.034223716179949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0.1913865564892113</v>
      </c>
      <c r="O28">
        <f t="shared" si="16"/>
        <v>3.2137977425652622E-2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0.18692029206952598</v>
      </c>
      <c r="U28">
        <f t="shared" si="18"/>
        <v>0.14709170315600392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1.2472175842607791</v>
      </c>
      <c r="AA28">
        <f t="shared" si="18"/>
        <v>1.009459174781608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4.5913967838728169</v>
      </c>
      <c r="AG28">
        <f t="shared" si="18"/>
        <v>0.78497028701490323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0.70427313638494193</v>
      </c>
      <c r="AM28">
        <f t="shared" si="18"/>
        <v>0.59993639042560565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0.6171060992920252</v>
      </c>
      <c r="AS28">
        <f t="shared" si="18"/>
        <v>0.65169311990561396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hidden="true" x14ac:dyDescent="0.2">
      <c r="B29">
        <f t="shared" si="16"/>
        <v>2.139884095727929</v>
      </c>
      <c r="C29">
        <f t="shared" si="18"/>
        <v>2.2673538456047596E-2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2.940885880848643E-2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0.75732794454394181</v>
      </c>
      <c r="O29">
        <f t="shared" si="18"/>
        <v>9.6402732915970082E-3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0.33487832968527431</v>
      </c>
      <c r="U29">
        <f t="shared" si="18"/>
        <v>2.6272959959690008E-3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3.0629931533995443</v>
      </c>
      <c r="AA29">
        <f t="shared" si="18"/>
        <v>3.6042805054540494E-2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1.7123818832129296</v>
      </c>
      <c r="AG29">
        <f t="shared" si="18"/>
        <v>1.7065214645975393E-2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2.3810135784035893</v>
      </c>
      <c r="AM29">
        <f t="shared" si="18"/>
        <v>2.3014558191991955E-2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2.3325806433587886</v>
      </c>
      <c r="AS29">
        <f t="shared" si="18"/>
        <v>2.7351913642964173E-2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hidden="true" x14ac:dyDescent="0.2">
      <c r="B30">
        <f t="shared" si="16"/>
        <v>4.2449324654805283</v>
      </c>
      <c r="C30">
        <f t="shared" si="18"/>
        <v>1.2841285105112967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4.822968202323259</v>
      </c>
      <c r="I30">
        <f t="shared" si="18"/>
        <v>1.9140003089600892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0.24992017168140027</v>
      </c>
      <c r="O30">
        <f t="shared" si="18"/>
        <v>0.35014414914639258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5.8676838475748685</v>
      </c>
      <c r="U30">
        <f t="shared" si="18"/>
        <v>1.0645437772380162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3.0560196296151991</v>
      </c>
      <c r="AA30">
        <f t="shared" si="18"/>
        <v>1.4409470727632698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1.4326207604232399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4.1672979665621908</v>
      </c>
      <c r="AM30">
        <f t="shared" si="18"/>
        <v>1.1156654602027607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4.2784558306381442</v>
      </c>
      <c r="AS30">
        <f t="shared" si="18"/>
        <v>1.4547802464263866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15.059912794608387</v>
      </c>
      <c r="C38" s="8">
        <v>1.4274323577320973</v>
      </c>
      <c r="D38" s="8"/>
      <c r="E38" s="8"/>
      <c r="F38" s="8"/>
      <c r="G38" s="8"/>
      <c r="H38" s="8"/>
      <c r="I38" s="8"/>
      <c r="J38" t="s">
        <v>29</v>
      </c>
      <c r="K38" s="7">
        <v>30.584599705529669</v>
      </c>
      <c r="L38" s="8">
        <v>3.572959878759896</v>
      </c>
      <c r="M38" s="8"/>
      <c r="N38" s="8"/>
      <c r="O38" s="8"/>
      <c r="P38" s="18"/>
    </row>
    <row r="39" x14ac:dyDescent="0.2">
      <c r="A39" s="1" t="s">
        <v>8</v>
      </c>
      <c r="B39" s="7">
        <v>17.521675887500511</v>
      </c>
      <c r="C39" s="8">
        <v>2.1481260208909392</v>
      </c>
      <c r="D39" s="8"/>
      <c r="E39" s="8"/>
      <c r="F39" s="8"/>
      <c r="G39" s="8"/>
      <c r="H39" s="8"/>
      <c r="I39" s="8"/>
      <c r="J39" t="s">
        <v>30</v>
      </c>
      <c r="K39" s="7">
        <v>-28.007634616996381</v>
      </c>
      <c r="L39" s="8">
        <v>0.20139410552403036</v>
      </c>
      <c r="M39" s="8"/>
      <c r="N39" s="8"/>
      <c r="O39" s="8"/>
      <c r="P39" s="18"/>
    </row>
    <row r="40" x14ac:dyDescent="0.2">
      <c r="A40" s="1" t="s">
        <v>9</v>
      </c>
      <c r="B40" s="7">
        <v>6.5175480401387098</v>
      </c>
      <c r="C40" s="8">
        <v>0.37784994254184134</v>
      </c>
      <c r="D40" s="8"/>
      <c r="E40" s="8"/>
      <c r="F40" s="8"/>
      <c r="G40" s="8"/>
      <c r="H40" s="8"/>
      <c r="I40" s="8"/>
      <c r="J40" t="s">
        <v>31</v>
      </c>
      <c r="K40" s="7">
        <v>7.9515770342906578</v>
      </c>
      <c r="L40" s="8">
        <v>1.0385408775836658</v>
      </c>
      <c r="M40" s="8"/>
      <c r="N40" s="8"/>
      <c r="O40" s="8"/>
      <c r="P40" s="18"/>
    </row>
    <row r="41" x14ac:dyDescent="0.2">
      <c r="A41" s="1" t="s">
        <v>10</v>
      </c>
      <c r="B41" s="7">
        <v>7.8775874662082357</v>
      </c>
      <c r="C41" s="8">
        <v>0.56763440759801664</v>
      </c>
      <c r="D41" s="8"/>
      <c r="E41" s="8"/>
      <c r="F41" s="8"/>
      <c r="G41" s="8"/>
      <c r="H41" s="8"/>
      <c r="I41" s="8"/>
      <c r="K41" s="7">
        <v>13.827706397167461</v>
      </c>
      <c r="L41" s="8">
        <v>0.62236417679368272</v>
      </c>
      <c r="M41" s="8"/>
      <c r="N41" s="8"/>
      <c r="O41" s="8"/>
      <c r="P41" s="18"/>
    </row>
    <row r="42" x14ac:dyDescent="0.2">
      <c r="A42" s="1" t="s">
        <v>11</v>
      </c>
      <c r="B42" s="7">
        <v>13.192057256648948</v>
      </c>
      <c r="C42" s="8">
        <v>-0.097020706211670138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-4.163336342344337e-15</v>
      </c>
      <c r="D43" s="8"/>
      <c r="E43" s="8"/>
      <c r="H43" s="8"/>
      <c r="I43" s="8"/>
    </row>
    <row r="44" x14ac:dyDescent="0.2">
      <c r="A44" s="1" t="s">
        <v>13</v>
      </c>
      <c r="B44" s="7">
        <v>-4.7057416329998381</v>
      </c>
      <c r="C44" s="8">
        <v>0.13667057382062142</v>
      </c>
      <c r="D44" s="8"/>
      <c r="E44" s="8"/>
      <c r="F44" s="8"/>
      <c r="G44" s="8"/>
      <c r="H44" s="8"/>
      <c r="I44" s="8"/>
    </row>
    <row r="45" x14ac:dyDescent="0.2">
      <c r="A45" s="1" t="s">
        <v>14</v>
      </c>
      <c r="B45" s="7">
        <v>-6.4903134130231299</v>
      </c>
      <c r="C45" s="8">
        <v>0.21939890935582795</v>
      </c>
      <c r="D45" s="8"/>
      <c r="E45" s="8"/>
      <c r="F45" s="8"/>
      <c r="G45" s="8"/>
      <c r="H45" s="8"/>
      <c r="I45" s="8"/>
    </row>
    <row r="46" x14ac:dyDescent="0.2">
      <c r="A46" s="1" t="s">
        <v>15</v>
      </c>
      <c r="B46" s="7">
        <v>3.0905324810791224</v>
      </c>
      <c r="C46" s="8">
        <v>-13.612639195413005</v>
      </c>
      <c r="D46" s="8"/>
      <c r="E46" s="8"/>
      <c r="F46" s="8"/>
      <c r="G46" s="8"/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16.252400934879141</v>
      </c>
      <c r="C48" s="14">
        <v>1.6014360952682298</v>
      </c>
      <c r="D48" s="14"/>
      <c r="E48" s="14"/>
      <c r="F48" s="14"/>
      <c r="G48" s="14"/>
      <c r="H48" s="14"/>
      <c r="I48" s="14"/>
    </row>
    <row r="49" x14ac:dyDescent="0.2">
      <c r="A49" s="13" t="s">
        <v>19</v>
      </c>
      <c r="B49" s="14">
        <v>4.5034784570364472</v>
      </c>
      <c r="C49" s="14">
        <v>0.58108943565989279</v>
      </c>
      <c r="D49" s="14"/>
      <c r="E49" s="14"/>
      <c r="F49" s="14"/>
      <c r="G49" s="14"/>
      <c r="H49" s="14"/>
      <c r="I49" s="14"/>
    </row>
    <row r="50" ht="17" thickBot="true" x14ac:dyDescent="0.25">
      <c r="A50" s="15" t="s">
        <v>20</v>
      </c>
      <c r="B50" s="24">
        <v>0</v>
      </c>
      <c r="C50" s="16">
        <v>-2.7755575615628914e-15</v>
      </c>
      <c r="D50" s="16"/>
      <c r="E50" s="16"/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13.033045574082601</v>
      </c>
      <c r="C52" s="14">
        <f t="shared" ref="C52:G52" si="19">AVERAGE(C38:C40)</f>
        <v>1.3144431108595913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x14ac:dyDescent="0.2">
      <c r="A53" s="13" t="s">
        <v>19</v>
      </c>
      <c r="B53" s="14">
        <f>AVERAGE(B41,B42,B44,B45,B46)</f>
        <v>2.5928244315827227</v>
      </c>
      <c r="C53" s="14">
        <f t="shared" ref="C53:G53" si="20">AVERAGE(C41,C42,C44,C45,C46)</f>
        <v>-2.5557256457005257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9C2B-3CC8-C443-95AC-D1B15515A75A}">
  <dimension ref="A1:AW55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5.28515625" bestFit="true" customWidth="true"/>
    <col min="4" max="4" width="7.1640625" bestFit="true" customWidth="true"/>
    <col min="5" max="5" width="6" bestFit="true" customWidth="true"/>
    <col min="6" max="6" width="7.1640625" bestFit="true" customWidth="true"/>
    <col min="7" max="7" width="5.33203125" bestFit="true" customWidth="true"/>
    <col min="8" max="8" width="6" customWidth="true"/>
    <col min="10" max="10" width="7.1640625" customWidth="true"/>
    <col min="11" max="11" width="5.28515625" bestFit="true" customWidth="true"/>
    <col min="13" max="13" width="6" bestFit="true" customWidth="true"/>
    <col min="16" max="16" width="5.33203125" bestFit="true" customWidth="true"/>
    <col min="17" max="19" width="6" customWidth="true"/>
    <col min="20" max="20" width="7.140625" customWidth="true"/>
    <col min="21" max="21" width="6" customWidth="true"/>
    <col min="22" max="22" width="6.5" bestFit="true" customWidth="true"/>
    <col min="23" max="25" width="6" customWidth="true"/>
    <col min="28" max="28" width="7.1640625" customWidth="true"/>
    <col min="29" max="31" width="6" customWidth="true"/>
    <col min="34" max="34" width="6.5" customWidth="true"/>
    <col min="35" max="37" width="6" customWidth="true"/>
    <col min="40" max="40" width="6.5" customWidth="true"/>
    <col min="41" max="43" width="6" customWidth="true"/>
    <col min="46" max="46" width="6.5" customWidth="true"/>
    <col min="47" max="49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9" max="9" width="6" customWidth="true"/>
    <col min="14" max="14" width="6" bestFit="true" customWidth="true"/>
    <col min="15" max="15" width="6" bestFit="true" customWidth="true"/>
    <col min="26" max="26" width="6" customWidth="true"/>
    <col min="27" max="27" width="6" customWidth="true"/>
    <col min="32" max="32" width="6" customWidth="true"/>
    <col min="33" max="33" width="6" customWidth="true"/>
    <col min="38" max="38" width="6" customWidth="true"/>
    <col min="39" max="39" width="6" customWidth="true"/>
    <col min="44" max="44" width="6" customWidth="true"/>
    <col min="45" max="45" width="6" customWidth="true"/>
    <col min="12" max="12" width="5.28515625" bestFit="true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0.50752750436289829</v>
      </c>
      <c r="D6" s="8"/>
      <c r="E6" s="8"/>
      <c r="F6" s="8"/>
      <c r="G6" s="8"/>
      <c r="H6" s="7">
        <v>1.4194811448136433</v>
      </c>
      <c r="I6" s="8">
        <v>0.59391426842712092</v>
      </c>
      <c r="J6" s="8"/>
      <c r="K6" s="8"/>
      <c r="L6" s="8"/>
      <c r="M6" s="18"/>
      <c r="N6" s="7">
        <v>2.0078994087643465</v>
      </c>
      <c r="O6" s="8">
        <v>0.365324922857168</v>
      </c>
      <c r="P6" s="8"/>
      <c r="Q6" s="8"/>
      <c r="R6" s="8"/>
      <c r="S6" s="18"/>
      <c r="T6" s="7">
        <v>6.4742382740877655</v>
      </c>
      <c r="U6" s="8">
        <v>0.58865060832137517</v>
      </c>
      <c r="V6" s="8"/>
      <c r="W6" s="8"/>
      <c r="X6" s="8"/>
      <c r="Y6" s="18"/>
      <c r="Z6" s="7">
        <v>2.4337107793920425</v>
      </c>
      <c r="AA6" s="8">
        <v>0.45336902883533448</v>
      </c>
      <c r="AB6" s="8"/>
      <c r="AC6" s="8"/>
      <c r="AD6" s="8"/>
      <c r="AE6" s="18"/>
      <c r="AF6" s="7">
        <v>2.0516160788728701</v>
      </c>
      <c r="AG6" s="8">
        <v>0.3678546974715754</v>
      </c>
      <c r="AH6" s="8"/>
      <c r="AI6" s="8"/>
      <c r="AJ6" s="8"/>
      <c r="AK6" s="18"/>
      <c r="AL6" s="7">
        <v>3.325341017321723</v>
      </c>
      <c r="AM6" s="8">
        <v>0.48201611965774316</v>
      </c>
      <c r="AN6" s="8"/>
      <c r="AO6" s="8"/>
      <c r="AP6" s="8"/>
      <c r="AQ6" s="18"/>
      <c r="AR6" s="7">
        <v>4.1312532890274118</v>
      </c>
      <c r="AS6" s="8">
        <v>0.64578409122658975</v>
      </c>
      <c r="AT6" s="8"/>
      <c r="AU6" s="8"/>
      <c r="AV6" s="8"/>
      <c r="AW6" s="18"/>
    </row>
    <row r="7" x14ac:dyDescent="0.2">
      <c r="A7" s="1" t="s">
        <v>8</v>
      </c>
      <c r="B7" s="7">
        <v>6.1908906867255142</v>
      </c>
      <c r="C7" s="8">
        <v>0.41098329276912476</v>
      </c>
      <c r="D7" s="8"/>
      <c r="E7" s="8"/>
      <c r="F7" s="8"/>
      <c r="G7" s="8"/>
      <c r="H7" s="7">
        <v>1.9932573088538248</v>
      </c>
      <c r="I7" s="8">
        <v>0.31953790574697838</v>
      </c>
      <c r="J7" s="8"/>
      <c r="K7" s="8"/>
      <c r="L7" s="8"/>
      <c r="M7" s="18"/>
      <c r="N7" s="7">
        <v>-0.34974745559250286</v>
      </c>
      <c r="O7" s="8">
        <v>0.57574854981314527</v>
      </c>
      <c r="P7" s="8"/>
      <c r="Q7" s="8"/>
      <c r="R7" s="8"/>
      <c r="S7" s="18"/>
      <c r="T7" s="7">
        <v>8.7123088691084263</v>
      </c>
      <c r="U7" s="8">
        <v>0.51266738494916975</v>
      </c>
      <c r="V7" s="8"/>
      <c r="W7" s="8"/>
      <c r="X7" s="8"/>
      <c r="Y7" s="18"/>
      <c r="Z7" s="7">
        <v>4.1174032083680787</v>
      </c>
      <c r="AA7" s="8">
        <v>0.34166557278208948</v>
      </c>
      <c r="AB7" s="8"/>
      <c r="AC7" s="8"/>
      <c r="AD7" s="8"/>
      <c r="AE7" s="18"/>
      <c r="AF7" s="7">
        <v>7.6031332920423935</v>
      </c>
      <c r="AG7" s="8">
        <v>0.37751703428119709</v>
      </c>
      <c r="AH7" s="8"/>
      <c r="AI7" s="8"/>
      <c r="AJ7" s="8"/>
      <c r="AK7" s="18"/>
      <c r="AL7" s="7">
        <v>5.7071720589934092</v>
      </c>
      <c r="AM7" s="8">
        <v>0.40258757243529297</v>
      </c>
      <c r="AN7" s="8"/>
      <c r="AO7" s="8"/>
      <c r="AP7" s="8"/>
      <c r="AQ7" s="18"/>
      <c r="AR7" s="7">
        <v>5.1556613361207981</v>
      </c>
      <c r="AS7" s="8">
        <v>0.44441016711643311</v>
      </c>
      <c r="AT7" s="8"/>
      <c r="AU7" s="8"/>
      <c r="AV7" s="8"/>
      <c r="AW7" s="18"/>
    </row>
    <row r="8" x14ac:dyDescent="0.2">
      <c r="A8" s="1" t="s">
        <v>9</v>
      </c>
      <c r="B8" s="7">
        <v>-0.10894548309937219</v>
      </c>
      <c r="C8" s="8">
        <v>0.23398732492781946</v>
      </c>
      <c r="D8" s="8"/>
      <c r="E8" s="8"/>
      <c r="F8" s="8"/>
      <c r="G8" s="8"/>
      <c r="H8" s="7">
        <v>0.35754156727072284</v>
      </c>
      <c r="I8" s="8">
        <v>0.31327972939302112</v>
      </c>
      <c r="J8" s="8"/>
      <c r="K8" s="8"/>
      <c r="L8" s="8"/>
      <c r="M8" s="18"/>
      <c r="N8" s="7">
        <v>-1.0713659287747854</v>
      </c>
      <c r="O8" s="8">
        <v>0.10010220876567198</v>
      </c>
      <c r="P8" s="8"/>
      <c r="Q8" s="8"/>
      <c r="R8" s="8"/>
      <c r="S8" s="18"/>
      <c r="T8" s="7">
        <v>0.63228072204125207</v>
      </c>
      <c r="U8" s="8">
        <v>0.35710083274895804</v>
      </c>
      <c r="V8" s="8"/>
      <c r="W8" s="8"/>
      <c r="X8" s="8"/>
      <c r="Y8" s="18"/>
      <c r="Z8" s="7">
        <v>-0.70993073789229055</v>
      </c>
      <c r="AA8" s="8">
        <v>0.15078246416763627</v>
      </c>
      <c r="AB8" s="8"/>
      <c r="AC8" s="8"/>
      <c r="AD8" s="8"/>
      <c r="AE8" s="18"/>
      <c r="AF8" s="7">
        <v>-0.24149422847288063</v>
      </c>
      <c r="AG8" s="8">
        <v>0.2743522617194567</v>
      </c>
      <c r="AH8" s="8"/>
      <c r="AI8" s="8"/>
      <c r="AJ8" s="8"/>
      <c r="AK8" s="18"/>
      <c r="AL8" s="7">
        <v>-0.28167657787759937</v>
      </c>
      <c r="AM8" s="8">
        <v>0.20931824557828974</v>
      </c>
      <c r="AN8" s="8"/>
      <c r="AO8" s="8"/>
      <c r="AP8" s="8"/>
      <c r="AQ8" s="18"/>
      <c r="AR8" s="7">
        <v>0.86500496147164341</v>
      </c>
      <c r="AS8" s="8">
        <v>0.24115759161106889</v>
      </c>
      <c r="AT8" s="8"/>
      <c r="AU8" s="8"/>
      <c r="AV8" s="8"/>
      <c r="AW8" s="18"/>
    </row>
    <row r="9" x14ac:dyDescent="0.2">
      <c r="A9" s="1" t="s">
        <v>10</v>
      </c>
      <c r="B9" s="7">
        <v>-1.1540379860401393</v>
      </c>
      <c r="C9" s="8">
        <v>0.0067196821451329103</v>
      </c>
      <c r="D9" s="8"/>
      <c r="E9" s="8"/>
      <c r="F9" s="8"/>
      <c r="G9" s="8"/>
      <c r="H9" s="7">
        <v>-0.52465109875150517</v>
      </c>
      <c r="I9" s="8">
        <v>0.15294424798859441</v>
      </c>
      <c r="J9" s="8"/>
      <c r="K9" s="8"/>
      <c r="L9" s="8"/>
      <c r="M9" s="18"/>
      <c r="N9" s="7">
        <v>-2.4673694141830795</v>
      </c>
      <c r="O9" s="8">
        <v>-0.22617499331186297</v>
      </c>
      <c r="P9" s="8"/>
      <c r="Q9" s="8"/>
      <c r="R9" s="8"/>
      <c r="S9" s="18"/>
      <c r="T9" s="7">
        <v>-0.38702662423742012</v>
      </c>
      <c r="U9" s="8">
        <v>0.051736320600198095</v>
      </c>
      <c r="V9" s="8"/>
      <c r="W9" s="8"/>
      <c r="X9" s="8"/>
      <c r="Y9" s="18"/>
      <c r="Z9" s="7">
        <v>-1.5545226718614302</v>
      </c>
      <c r="AA9" s="8">
        <v>-0.02446300889477563</v>
      </c>
      <c r="AB9" s="8"/>
      <c r="AC9" s="8"/>
      <c r="AD9" s="8"/>
      <c r="AE9" s="18"/>
      <c r="AF9" s="7">
        <v>-0.58106424946981616</v>
      </c>
      <c r="AG9" s="8">
        <v>0.070241124096680374</v>
      </c>
      <c r="AH9" s="8"/>
      <c r="AI9" s="8"/>
      <c r="AJ9" s="8"/>
      <c r="AK9" s="18"/>
      <c r="AL9" s="7">
        <v>-1.3348375918044484</v>
      </c>
      <c r="AM9" s="8">
        <v>-0.033463370819167976</v>
      </c>
      <c r="AN9" s="8"/>
      <c r="AO9" s="8"/>
      <c r="AP9" s="8"/>
      <c r="AQ9" s="18"/>
      <c r="AR9" s="7">
        <v>-0.97965891516764025</v>
      </c>
      <c r="AS9" s="8">
        <v>0.027386104219296811</v>
      </c>
      <c r="AT9" s="8"/>
      <c r="AU9" s="8"/>
      <c r="AV9" s="8"/>
      <c r="AW9" s="18"/>
    </row>
    <row r="10" x14ac:dyDescent="0.2">
      <c r="A10" s="1" t="s">
        <v>11</v>
      </c>
      <c r="B10" s="7">
        <v>-4.16154760521413</v>
      </c>
      <c r="C10" s="8">
        <v>-0.39836809113190619</v>
      </c>
      <c r="D10" s="8"/>
      <c r="E10" s="8"/>
      <c r="F10" s="8"/>
      <c r="G10" s="8"/>
      <c r="H10" s="7">
        <v>-4.2743130757260221</v>
      </c>
      <c r="I10" s="8">
        <v>-0.44219558368070316</v>
      </c>
      <c r="J10" s="8"/>
      <c r="K10" s="8"/>
      <c r="L10" s="8"/>
      <c r="M10" s="18"/>
      <c r="N10" s="7">
        <v>0.33435040363620355</v>
      </c>
      <c r="O10" s="8">
        <v>-0.30529601046091698</v>
      </c>
      <c r="P10" s="8"/>
      <c r="Q10" s="8"/>
      <c r="R10" s="8"/>
      <c r="S10" s="18"/>
      <c r="T10" s="7">
        <v>-12.70503871661837</v>
      </c>
      <c r="U10" s="8">
        <v>-0.64606610659798391</v>
      </c>
      <c r="V10" s="8"/>
      <c r="W10" s="8"/>
      <c r="X10" s="8"/>
      <c r="Y10" s="18"/>
      <c r="Z10" s="7">
        <v>-0.14086063586452868</v>
      </c>
      <c r="AA10" s="8">
        <v>-0.23362453461232019</v>
      </c>
      <c r="AB10" s="8"/>
      <c r="AC10" s="8"/>
      <c r="AD10" s="8"/>
      <c r="AE10" s="18"/>
      <c r="AF10" s="7">
        <v>-6.3673013295369589</v>
      </c>
      <c r="AG10" s="8">
        <v>-0.42865865360144428</v>
      </c>
      <c r="AH10" s="8"/>
      <c r="AI10" s="8"/>
      <c r="AJ10" s="8"/>
      <c r="AK10" s="18"/>
      <c r="AL10" s="7">
        <v>-4.0107560217831173</v>
      </c>
      <c r="AM10" s="8">
        <v>-0.37330513399418275</v>
      </c>
      <c r="AN10" s="8"/>
      <c r="AO10" s="8"/>
      <c r="AP10" s="8"/>
      <c r="AQ10" s="18"/>
      <c r="AR10" s="7">
        <v>-2.090888648900127</v>
      </c>
      <c r="AS10" s="8">
        <v>-0.41818825322794406</v>
      </c>
      <c r="AT10" s="8"/>
      <c r="AU10" s="8"/>
      <c r="AV10" s="8"/>
      <c r="AW10" s="18"/>
    </row>
    <row r="11" x14ac:dyDescent="0.2">
      <c r="A11" s="1" t="s">
        <v>12</v>
      </c>
      <c r="B11" s="7">
        <v>3.5213518713000216</v>
      </c>
      <c r="C11" s="8">
        <v>0.077323221789011604</v>
      </c>
      <c r="D11" s="8"/>
      <c r="E11" s="8"/>
      <c r="F11" s="8"/>
      <c r="G11" s="8"/>
      <c r="H11" s="7">
        <v>6.7383275374133831</v>
      </c>
      <c r="I11" s="8">
        <v>0.21145011805272612</v>
      </c>
      <c r="J11" s="8"/>
      <c r="K11" s="8"/>
      <c r="L11" s="8"/>
      <c r="M11" s="18"/>
      <c r="N11" s="7">
        <v>1.8622542025231879</v>
      </c>
      <c r="O11" s="8">
        <v>-0.1054628897839395</v>
      </c>
      <c r="P11" s="8"/>
      <c r="Q11" s="8"/>
      <c r="R11" s="8"/>
      <c r="S11" s="18"/>
      <c r="T11" s="7">
        <v>3.662719944948027</v>
      </c>
      <c r="U11" s="8">
        <v>0.14716457025517049</v>
      </c>
      <c r="V11" s="8"/>
      <c r="W11" s="8"/>
      <c r="X11" s="8"/>
      <c r="Y11" s="18"/>
      <c r="Z11" s="7">
        <v>3.2204304251336384</v>
      </c>
      <c r="AA11" s="8">
        <v>0.026887117881443934</v>
      </c>
      <c r="AB11" s="8"/>
      <c r="AC11" s="8"/>
      <c r="AD11" s="8"/>
      <c r="AE11" s="18"/>
      <c r="AF11" s="7">
        <v>8.1975070551546558</v>
      </c>
      <c r="AG11" s="8">
        <v>0.17382076429358143</v>
      </c>
      <c r="AH11" s="8"/>
      <c r="AI11" s="8"/>
      <c r="AJ11" s="8"/>
      <c r="AK11" s="18"/>
      <c r="AL11" s="7">
        <v>3.8473417965007557</v>
      </c>
      <c r="AM11" s="8">
        <v>0.034979161101089326</v>
      </c>
      <c r="AN11" s="8"/>
      <c r="AO11" s="8"/>
      <c r="AP11" s="8"/>
      <c r="AQ11" s="18"/>
      <c r="AR11" s="7">
        <v>0.14677055073688966</v>
      </c>
      <c r="AS11" s="8">
        <v>0.091682730073514546</v>
      </c>
      <c r="AT11" s="8"/>
      <c r="AU11" s="8"/>
      <c r="AV11" s="8"/>
      <c r="AW11" s="18"/>
    </row>
    <row r="12" x14ac:dyDescent="0.2">
      <c r="A12" s="1" t="s">
        <v>13</v>
      </c>
      <c r="B12" s="7">
        <v>-1.8764631321439991</v>
      </c>
      <c r="C12" s="8">
        <v>0.50520081722481991</v>
      </c>
      <c r="D12" s="8"/>
      <c r="E12" s="8"/>
      <c r="F12" s="8"/>
      <c r="G12" s="8"/>
      <c r="H12" s="7">
        <v>1.2331812083100469</v>
      </c>
      <c r="I12" s="8">
        <v>0.83848409191848539</v>
      </c>
      <c r="J12" s="8"/>
      <c r="K12" s="8"/>
      <c r="L12" s="8"/>
      <c r="M12" s="18"/>
      <c r="N12" s="7">
        <v>0.19138655648921232</v>
      </c>
      <c r="O12" s="8">
        <v>-0.022368159243910807</v>
      </c>
      <c r="P12" s="8"/>
      <c r="Q12" s="8"/>
      <c r="R12" s="8"/>
      <c r="S12" s="18"/>
      <c r="T12" s="7">
        <v>-0.18692029206952634</v>
      </c>
      <c r="U12" s="8">
        <v>0.098872248988630909</v>
      </c>
      <c r="V12" s="8"/>
      <c r="W12" s="8"/>
      <c r="X12" s="8"/>
      <c r="Y12" s="18"/>
      <c r="Z12" s="7">
        <v>-1.2472175842607651</v>
      </c>
      <c r="AA12" s="8">
        <v>0.79481107944678642</v>
      </c>
      <c r="AB12" s="8"/>
      <c r="AC12" s="8"/>
      <c r="AD12" s="8"/>
      <c r="AE12" s="18"/>
      <c r="AF12" s="7">
        <v>-4.5913967838728222</v>
      </c>
      <c r="AG12" s="8">
        <v>0.6438123922457174</v>
      </c>
      <c r="AH12" s="8"/>
      <c r="AI12" s="8"/>
      <c r="AJ12" s="8"/>
      <c r="AK12" s="18"/>
      <c r="AL12" s="7">
        <v>-0.70427313638492806</v>
      </c>
      <c r="AM12" s="8">
        <v>0.45102586207727768</v>
      </c>
      <c r="AN12" s="8"/>
      <c r="AO12" s="8"/>
      <c r="AP12" s="8"/>
      <c r="AQ12" s="18"/>
      <c r="AR12" s="7">
        <v>-0.6171060992920252</v>
      </c>
      <c r="AS12" s="8">
        <v>0.49689129079210148</v>
      </c>
      <c r="AT12" s="8"/>
      <c r="AU12" s="8"/>
      <c r="AV12" s="8"/>
      <c r="AW12" s="18"/>
    </row>
    <row r="13" x14ac:dyDescent="0.2">
      <c r="A13" s="1" t="s">
        <v>14</v>
      </c>
      <c r="B13" s="7">
        <v>-2.1398840957279304</v>
      </c>
      <c r="C13" s="8">
        <v>-0.051588773883778263</v>
      </c>
      <c r="D13" s="8"/>
      <c r="E13" s="8"/>
      <c r="F13" s="8"/>
      <c r="G13" s="8"/>
      <c r="H13" s="7">
        <v>-2.1198563898608374</v>
      </c>
      <c r="I13" s="8">
        <v>-0.068070056050239733</v>
      </c>
      <c r="J13" s="8"/>
      <c r="K13" s="8"/>
      <c r="L13" s="8"/>
      <c r="M13" s="18"/>
      <c r="N13" s="7">
        <v>-0.75732794454394214</v>
      </c>
      <c r="O13" s="8">
        <v>-0.019800682790698139</v>
      </c>
      <c r="P13" s="8"/>
      <c r="Q13" s="8"/>
      <c r="R13" s="8"/>
      <c r="S13" s="18"/>
      <c r="T13" s="7">
        <v>-0.33487832968527464</v>
      </c>
      <c r="U13" s="8">
        <v>-0.018422048521186018</v>
      </c>
      <c r="V13" s="8"/>
      <c r="W13" s="8"/>
      <c r="X13" s="8"/>
      <c r="Y13" s="18"/>
      <c r="Z13" s="7">
        <v>-3.0629931533995474</v>
      </c>
      <c r="AA13" s="8">
        <v>-0.073734952121496361</v>
      </c>
      <c r="AB13" s="8"/>
      <c r="AC13" s="8"/>
      <c r="AD13" s="8"/>
      <c r="AE13" s="18"/>
      <c r="AF13" s="7">
        <v>-1.7123818832129298</v>
      </c>
      <c r="AG13" s="8">
        <v>-0.04322807088384889</v>
      </c>
      <c r="AH13" s="8"/>
      <c r="AI13" s="8"/>
      <c r="AJ13" s="8"/>
      <c r="AK13" s="18"/>
      <c r="AL13" s="7">
        <v>-2.3810135784035915</v>
      </c>
      <c r="AM13" s="8">
        <v>-0.05097335415484841</v>
      </c>
      <c r="AN13" s="8"/>
      <c r="AO13" s="8"/>
      <c r="AP13" s="8"/>
      <c r="AQ13" s="18"/>
      <c r="AR13" s="7">
        <v>-2.3325806433587899</v>
      </c>
      <c r="AS13" s="8">
        <v>-0.060750476598550332</v>
      </c>
      <c r="AT13" s="8"/>
      <c r="AU13" s="8"/>
      <c r="AV13" s="8"/>
      <c r="AW13" s="18"/>
    </row>
    <row r="14" x14ac:dyDescent="0.2">
      <c r="A14" s="1" t="s">
        <v>15</v>
      </c>
      <c r="B14" s="7">
        <v>-4.2449324654805265</v>
      </c>
      <c r="C14" s="8">
        <v>-1.2917849782031197</v>
      </c>
      <c r="D14" s="8"/>
      <c r="E14" s="8"/>
      <c r="F14" s="8"/>
      <c r="G14" s="8"/>
      <c r="H14" s="7">
        <v>-4.8229682023232563</v>
      </c>
      <c r="I14" s="8">
        <v>-1.9193447217959867</v>
      </c>
      <c r="J14" s="8"/>
      <c r="K14" s="8"/>
      <c r="L14" s="8"/>
      <c r="M14" s="18"/>
      <c r="N14" s="7">
        <v>0.24992017168140035</v>
      </c>
      <c r="O14" s="8">
        <v>-0.36207294584464461</v>
      </c>
      <c r="P14" s="8"/>
      <c r="Q14" s="8"/>
      <c r="R14" s="8"/>
      <c r="S14" s="18"/>
      <c r="T14" s="7">
        <v>-5.8676838475748667</v>
      </c>
      <c r="U14" s="8">
        <v>-1.0917038107443302</v>
      </c>
      <c r="V14" s="8"/>
      <c r="W14" s="8"/>
      <c r="X14" s="8"/>
      <c r="Y14" s="18"/>
      <c r="Z14" s="7">
        <v>-3.056019629615196</v>
      </c>
      <c r="AA14" s="8">
        <v>-1.4356927674847006</v>
      </c>
      <c r="AB14" s="8"/>
      <c r="AC14" s="8"/>
      <c r="AD14" s="8"/>
      <c r="AE14" s="18"/>
      <c r="AF14" s="7">
        <v>-4.358617951504538</v>
      </c>
      <c r="AG14" s="8">
        <v>-1.4357115496229103</v>
      </c>
      <c r="AH14" s="8"/>
      <c r="AI14" s="8"/>
      <c r="AJ14" s="8"/>
      <c r="AK14" s="18"/>
      <c r="AL14" s="7">
        <v>-4.167297966562189</v>
      </c>
      <c r="AM14" s="8">
        <v>-1.1221851018814903</v>
      </c>
      <c r="AN14" s="8"/>
      <c r="AO14" s="8"/>
      <c r="AP14" s="8"/>
      <c r="AQ14" s="18"/>
      <c r="AR14" s="7">
        <v>-4.2784558306381459</v>
      </c>
      <c r="AS14" s="8">
        <v>-1.4683732452125047</v>
      </c>
      <c r="AT14" s="8"/>
      <c r="AU14" s="8"/>
      <c r="AV14" s="8"/>
      <c r="AW14" s="18"/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65.503006738354358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67.03261407023065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17.575859781565136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84.54010349802104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46.59327760591944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43.182674098828024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69.830159421635202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78.15615595778273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0.38710833819407031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2.6092863925914687</v>
      </c>
      <c r="I17" s="14">
        <f t="shared" si="7"/>
        <v>0.53998854132030161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1.0324023873543002</v>
      </c>
      <c r="O17" s="14">
        <f t="shared" si="7"/>
        <v>0.23126267939883999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4.3292328467078809</v>
      </c>
      <c r="U17" s="14">
        <f t="shared" si="7"/>
        <v>0.39028917669899232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0.39313745159334412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3.967168094682207</v>
      </c>
      <c r="AG17" s="14">
        <f t="shared" si="7"/>
        <v>0.42397163544931948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2.8621899717368624</v>
      </c>
      <c r="AM17" s="14">
        <f t="shared" si="7"/>
        <v>0.35135723042192801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2.2885978083014953</v>
      </c>
      <c r="AS17" s="14">
        <f t="shared" si="7"/>
        <v>0.43279526449014216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1.1517492092510593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3.7702800209381828</v>
      </c>
      <c r="I18" s="14">
        <f t="shared" ref="I18:S18" si="9">SUM(I6:I8)</f>
        <v>1.2258232885961895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0.58678602439701799</v>
      </c>
      <c r="O18" s="14">
        <f t="shared" si="9"/>
        <v>1.0406820572947797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15.818827865237429</v>
      </c>
      <c r="U18" s="14">
        <f t="shared" ref="U18:AE18" si="10">SUM(U6:U8)</f>
        <v>1.4587389738881935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5.8411832498678296</v>
      </c>
      <c r="AA18" s="14">
        <f t="shared" si="10"/>
        <v>0.94431112645625181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9.413255142442388</v>
      </c>
      <c r="AG18" s="14">
        <f t="shared" ref="AG18:AQ18" si="11">SUM(AG6:AG8)</f>
        <v>1.0193723697388675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8.7508364984375273</v>
      </c>
      <c r="AM18" s="14">
        <f t="shared" si="11"/>
        <v>1.0931058683667056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10.151919586619838</v>
      </c>
      <c r="AS18" s="14">
        <f t="shared" ref="AS18:AW18" si="12">SUM(AS6:AS8)</f>
        <v>1.3304475889322558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W19" si="13">SUM(C9:C10,C12:C15)</f>
        <v>-1.2280637723486523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-10.508607558351596</v>
      </c>
      <c r="I19" s="14">
        <f t="shared" si="13"/>
        <v>-1.435686255176162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-2.4490402269202063</v>
      </c>
      <c r="O19" s="14">
        <f t="shared" si="13"/>
        <v>-0.93511573902471135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-1.6052197214706592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-9.0616136750014888</v>
      </c>
      <c r="AA19" s="14">
        <f t="shared" si="13"/>
        <v>-0.96995547772397039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-17.610762197597055</v>
      </c>
      <c r="AG19" s="14">
        <f t="shared" si="13"/>
        <v>-1.1917885886325215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-12.598178294938286</v>
      </c>
      <c r="AM19" s="14">
        <f t="shared" si="13"/>
        <v>-1.1271328084258145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-10.298690137356733</v>
      </c>
      <c r="AS19" s="14">
        <f t="shared" si="13"/>
        <v>-1.4212877289284074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W20" si="14">C11</f>
        <v>7.6314563097593102E-2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6.7383275374133769</v>
      </c>
      <c r="I20" s="16">
        <f t="shared" si="14"/>
        <v>0.20986296657996456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-0.10556631827006897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3.6627199449480328</v>
      </c>
      <c r="U20" s="16">
        <f t="shared" si="14"/>
        <v>0.14648074758247009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3.2204304251336371</v>
      </c>
      <c r="AA20" s="16">
        <f t="shared" si="14"/>
        <v>2.5644351267721695E-2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8.1975070551546647</v>
      </c>
      <c r="AG20" s="16">
        <f t="shared" si="14"/>
        <v>0.17241621889365899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3.8473417965007526</v>
      </c>
      <c r="AM20" s="16">
        <f t="shared" si="14"/>
        <v>3.4026940059110264E-2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9.084013999615323E-2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5">ABS(C6)</f>
        <v>0.50725070590589905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1.4194811448136391</v>
      </c>
      <c r="I22">
        <f t="shared" si="15"/>
        <v>0.59318111230140225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2.0078994087643465</v>
      </c>
      <c r="O22">
        <f t="shared" si="15"/>
        <v>0.36574537420946268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0.58890915090392992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2.4337107793920483</v>
      </c>
      <c r="AA22">
        <f t="shared" si="15"/>
        <v>0.45271042755398105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2.0516160788728741</v>
      </c>
      <c r="AG22">
        <f t="shared" si="15"/>
        <v>0.36771564785974492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3.325341017321723</v>
      </c>
      <c r="AM22">
        <f t="shared" si="15"/>
        <v>0.48175818131584935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4.1312532890274092</v>
      </c>
      <c r="AS22">
        <f t="shared" si="15"/>
        <v>0.64538337450274386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hidden="true" x14ac:dyDescent="0.2">
      <c r="B23">
        <f t="shared" ref="B23:Q30" si="16">ABS(B7)</f>
        <v>6.1908906867255027</v>
      </c>
      <c r="C23">
        <f t="shared" si="16"/>
        <v>0.40999156569722084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1.9932573088538235</v>
      </c>
      <c r="I23">
        <f t="shared" si="16"/>
        <v>0.31891024202939283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0.34974745559254172</v>
      </c>
      <c r="O23">
        <f t="shared" si="16"/>
        <v>0.57421640718508737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8.7123088691084156</v>
      </c>
      <c r="U23">
        <f t="shared" si="15"/>
        <v>0.51172344132285885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4.1174032083680725</v>
      </c>
      <c r="AA23">
        <f t="shared" si="15"/>
        <v>0.34064345010757846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7.6031332920423926</v>
      </c>
      <c r="AG23">
        <f t="shared" si="15"/>
        <v>0.37669953336507239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5.7071720589934039</v>
      </c>
      <c r="AM23">
        <f t="shared" si="15"/>
        <v>0.40153158285562363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5.1556613361207866</v>
      </c>
      <c r="AS23">
        <f t="shared" si="15"/>
        <v>0.44340923479767802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hidden="true" x14ac:dyDescent="0.2">
      <c r="B24">
        <f t="shared" si="16"/>
        <v>0.10894548309937219</v>
      </c>
      <c r="C24">
        <f t="shared" si="15"/>
        <v>0.23450693764793928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0.35754156727072006</v>
      </c>
      <c r="I24">
        <f t="shared" si="15"/>
        <v>0.31373193426539431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0.10072027590022972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0.63228072204125207</v>
      </c>
      <c r="U24">
        <f t="shared" si="15"/>
        <v>0.35810638166140485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0.709930737892291</v>
      </c>
      <c r="AA24">
        <f t="shared" si="15"/>
        <v>0.15095724879469227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0.24149422847287924</v>
      </c>
      <c r="AG24">
        <f t="shared" si="15"/>
        <v>0.2749571885140501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0.28167657787759937</v>
      </c>
      <c r="AM24">
        <f t="shared" si="15"/>
        <v>0.20981610419523256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0.86500496147164241</v>
      </c>
      <c r="AS24">
        <f t="shared" si="15"/>
        <v>0.24165497963183399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hidden="true" x14ac:dyDescent="0.2">
      <c r="B25">
        <f t="shared" si="16"/>
        <v>1.1540379860401364</v>
      </c>
      <c r="C25">
        <f t="shared" si="15"/>
        <v>5.6988415347325114E-3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0.52465109875150795</v>
      </c>
      <c r="I25">
        <f t="shared" si="15"/>
        <v>0.15154173923029382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0.22660696777161063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0.38702662423742151</v>
      </c>
      <c r="U25">
        <f t="shared" si="15"/>
        <v>5.1065639317771083E-2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1.5545226718614358</v>
      </c>
      <c r="AA25">
        <f t="shared" si="15"/>
        <v>2.5735112476337439E-2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6.9088754177733594E-2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1.3348375918044511</v>
      </c>
      <c r="AM25">
        <f t="shared" si="15"/>
        <v>3.4421468677449732E-2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2.6350129062605379E-2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hidden="true" x14ac:dyDescent="0.2">
      <c r="B26">
        <f t="shared" si="16"/>
        <v>4.16154760521413</v>
      </c>
      <c r="C26">
        <f t="shared" si="15"/>
        <v>0.39836809112854743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4.2743130757260248</v>
      </c>
      <c r="I26">
        <f t="shared" si="15"/>
        <v>0.44219558367690864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0.33435040363620494</v>
      </c>
      <c r="O26">
        <f t="shared" si="15"/>
        <v>0.30529601045850485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12.705038716618381</v>
      </c>
      <c r="U26">
        <f t="shared" si="15"/>
        <v>0.64606610659238006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0.14086063586452938</v>
      </c>
      <c r="AA26">
        <f t="shared" si="15"/>
        <v>0.23362453461042701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6.3673013295369563</v>
      </c>
      <c r="AG26">
        <f t="shared" si="15"/>
        <v>0.42865865359837002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4.0107560217831111</v>
      </c>
      <c r="AM26">
        <f t="shared" si="15"/>
        <v>0.37330513399093568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2.0908886489001297</v>
      </c>
      <c r="AS26">
        <f t="shared" si="15"/>
        <v>0.41818825322403541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hidden="true" x14ac:dyDescent="0.2">
      <c r="B27">
        <f t="shared" si="16"/>
        <v>3.5213518713000269</v>
      </c>
      <c r="C27">
        <f t="shared" si="15"/>
        <v>7.6314563097593102E-2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6.7383275374133769</v>
      </c>
      <c r="I27">
        <f t="shared" si="15"/>
        <v>0.20986296657996456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0.10556631827006897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3.6627199449480328</v>
      </c>
      <c r="U27">
        <f t="shared" si="15"/>
        <v>0.14648074758247009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3.2204304251336371</v>
      </c>
      <c r="AA27">
        <f t="shared" si="15"/>
        <v>2.5644351267721695E-2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8.1975070551546647</v>
      </c>
      <c r="AG27">
        <f t="shared" si="15"/>
        <v>0.17241621889365899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3.8473417965007526</v>
      </c>
      <c r="AM27">
        <f t="shared" si="17"/>
        <v>3.4026940059110264E-2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9.084013999615323E-2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hidden="true" x14ac:dyDescent="0.2">
      <c r="B28">
        <f t="shared" si="16"/>
        <v>1.8764631321440073</v>
      </c>
      <c r="C28">
        <f t="shared" si="16"/>
        <v>0.5082249079899317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1.2331812083100302</v>
      </c>
      <c r="I28">
        <f t="shared" si="16"/>
        <v>0.84272044153490544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0.1913865564892113</v>
      </c>
      <c r="O28">
        <f t="shared" si="16"/>
        <v>2.1310976620862385E-2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0.18692029206952598</v>
      </c>
      <c r="U28">
        <f t="shared" si="18"/>
        <v>0.10001593435703289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1.2472175842607791</v>
      </c>
      <c r="AA28">
        <f t="shared" si="18"/>
        <v>0.79916305444607683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4.5913967838728169</v>
      </c>
      <c r="AG28">
        <f t="shared" si="18"/>
        <v>0.64699501671168014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0.70427313638494193</v>
      </c>
      <c r="AM28">
        <f t="shared" si="18"/>
        <v>0.45397472847286058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0.6171060992920252</v>
      </c>
      <c r="AS28">
        <f t="shared" si="18"/>
        <v>0.49994083221462648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hidden="true" x14ac:dyDescent="0.2">
      <c r="B29">
        <f t="shared" si="16"/>
        <v>2.139884095727929</v>
      </c>
      <c r="C29">
        <f t="shared" si="18"/>
        <v>5.1588773883712219E-2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6.8070056050184999E-2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0.75732794454394181</v>
      </c>
      <c r="O29">
        <f t="shared" si="18"/>
        <v>1.9800682790611868E-2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0.33487832968527431</v>
      </c>
      <c r="U29">
        <f t="shared" si="18"/>
        <v>1.8422048521180946E-2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3.0629931533995443</v>
      </c>
      <c r="AA29">
        <f t="shared" si="18"/>
        <v>7.3734952121391584E-2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1.7123818832129296</v>
      </c>
      <c r="AG29">
        <f t="shared" si="18"/>
        <v>4.3228070883912728E-2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2.3810135784035893</v>
      </c>
      <c r="AM29">
        <f t="shared" si="18"/>
        <v>5.0973354154763319E-2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2.3325806433587886</v>
      </c>
      <c r="AS29">
        <f t="shared" si="18"/>
        <v>6.0750476598381203E-2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hidden="true" x14ac:dyDescent="0.2">
      <c r="B30">
        <f t="shared" si="16"/>
        <v>4.2449324654805283</v>
      </c>
      <c r="C30">
        <f t="shared" si="18"/>
        <v>1.2920306568610569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4.822968202323259</v>
      </c>
      <c r="I30">
        <f t="shared" si="18"/>
        <v>1.9196827962142677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0.24992017168140027</v>
      </c>
      <c r="O30">
        <f t="shared" si="18"/>
        <v>0.36210110138312168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5.8676838475748685</v>
      </c>
      <c r="U30">
        <f t="shared" si="18"/>
        <v>1.0918131400319022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3.0560196296151991</v>
      </c>
      <c r="AA30">
        <f t="shared" si="18"/>
        <v>1.4360239329618911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1.4359856350396525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4.1672979665621908</v>
      </c>
      <c r="AM30">
        <f t="shared" si="18"/>
        <v>1.1224075800755264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4.2784558306381442</v>
      </c>
      <c r="AS30">
        <f t="shared" si="18"/>
        <v>1.4686399603832225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15.059912794608387</v>
      </c>
      <c r="C38" s="8">
        <v>1.7063557419816133</v>
      </c>
      <c r="D38" s="8"/>
      <c r="E38" s="8"/>
      <c r="F38" s="8"/>
      <c r="G38" s="8"/>
      <c r="H38" s="8"/>
      <c r="I38" s="8"/>
      <c r="J38" t="s">
        <v>29</v>
      </c>
      <c r="K38" s="7">
        <v>30.584599705529669</v>
      </c>
      <c r="L38" s="8">
        <v>4.6534098268181028</v>
      </c>
      <c r="M38" s="8"/>
      <c r="N38" s="8"/>
      <c r="O38" s="8"/>
      <c r="P38" s="18"/>
    </row>
    <row r="39" x14ac:dyDescent="0.2">
      <c r="A39" s="1" t="s">
        <v>8</v>
      </c>
      <c r="B39" s="7">
        <v>17.521675887500511</v>
      </c>
      <c r="C39" s="8">
        <v>2.6462589179456097</v>
      </c>
      <c r="D39" s="8"/>
      <c r="E39" s="8"/>
      <c r="F39" s="8"/>
      <c r="G39" s="8"/>
      <c r="H39" s="8"/>
      <c r="I39" s="8"/>
      <c r="J39" t="s">
        <v>30</v>
      </c>
      <c r="K39" s="7">
        <v>-28.007634616996381</v>
      </c>
      <c r="L39" s="8">
        <v>-0.27104731502909096</v>
      </c>
      <c r="M39" s="8"/>
      <c r="N39" s="8"/>
      <c r="O39" s="8"/>
      <c r="P39" s="18"/>
    </row>
    <row r="40" x14ac:dyDescent="0.2">
      <c r="A40" s="1" t="s">
        <v>9</v>
      </c>
      <c r="B40" s="7">
        <v>6.5175480401387098</v>
      </c>
      <c r="C40" s="8">
        <v>0.51550426322130027</v>
      </c>
      <c r="D40" s="8"/>
      <c r="E40" s="8"/>
      <c r="F40" s="8"/>
      <c r="G40" s="8"/>
      <c r="H40" s="8"/>
      <c r="I40" s="8"/>
      <c r="J40" t="s">
        <v>31</v>
      </c>
      <c r="K40" s="7">
        <v>7.9515770342906578</v>
      </c>
      <c r="L40" s="8">
        <v>1.1962357072486052</v>
      </c>
      <c r="M40" s="8"/>
      <c r="N40" s="8"/>
      <c r="O40" s="8"/>
      <c r="P40" s="18"/>
    </row>
    <row r="41" x14ac:dyDescent="0.2">
      <c r="A41" s="1" t="s">
        <v>10</v>
      </c>
      <c r="B41" s="7">
        <v>7.8775874662082357</v>
      </c>
      <c r="C41" s="8">
        <v>0.6529352857529841</v>
      </c>
      <c r="D41" s="8"/>
      <c r="E41" s="8"/>
      <c r="F41" s="8"/>
      <c r="G41" s="8"/>
      <c r="H41" s="8"/>
      <c r="I41" s="8"/>
      <c r="K41" s="7">
        <v>13.827706397167461</v>
      </c>
      <c r="L41" s="8">
        <v>0.74185080400627768</v>
      </c>
      <c r="M41" s="8"/>
      <c r="N41" s="8"/>
      <c r="O41" s="8"/>
      <c r="P41" s="18"/>
    </row>
    <row r="42" x14ac:dyDescent="0.2">
      <c r="A42" s="1" t="s">
        <v>11</v>
      </c>
      <c r="B42" s="7">
        <v>13.192057256648948</v>
      </c>
      <c r="C42" s="8">
        <v>-0.020558938248617376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-2.7755575615628914e-15</v>
      </c>
      <c r="D43" s="8"/>
      <c r="E43" s="8"/>
      <c r="H43" s="8"/>
      <c r="I43" s="8"/>
    </row>
    <row r="44" x14ac:dyDescent="0.2">
      <c r="A44" s="1" t="s">
        <v>13</v>
      </c>
      <c r="B44" s="7">
        <v>-4.7057416329998381</v>
      </c>
      <c r="C44" s="8">
        <v>-0.14204304934145595</v>
      </c>
      <c r="D44" s="8"/>
      <c r="E44" s="8"/>
      <c r="F44" s="8"/>
      <c r="G44" s="8"/>
      <c r="H44" s="8"/>
      <c r="I44" s="8"/>
    </row>
    <row r="45" x14ac:dyDescent="0.2">
      <c r="A45" s="1" t="s">
        <v>14</v>
      </c>
      <c r="B45" s="7">
        <v>-6.4903134130231299</v>
      </c>
      <c r="C45" s="8">
        <v>0.14122787017056271</v>
      </c>
      <c r="D45" s="8"/>
      <c r="E45" s="8"/>
      <c r="F45" s="8"/>
      <c r="G45" s="8"/>
      <c r="H45" s="8"/>
      <c r="I45" s="8"/>
    </row>
    <row r="46" x14ac:dyDescent="0.2">
      <c r="A46" s="1" t="s">
        <v>15</v>
      </c>
      <c r="B46" s="7">
        <v>3.0905324810791224</v>
      </c>
      <c r="C46" s="8">
        <v>-13.740525096578683</v>
      </c>
      <c r="D46" s="8"/>
      <c r="E46" s="8"/>
      <c r="F46" s="8"/>
      <c r="G46" s="8"/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16.252400934879141</v>
      </c>
      <c r="C48" s="14">
        <v>1.8902221662149887</v>
      </c>
      <c r="D48" s="14"/>
      <c r="E48" s="14"/>
      <c r="F48" s="14"/>
      <c r="G48" s="14"/>
      <c r="H48" s="14"/>
      <c r="I48" s="14"/>
    </row>
    <row r="49" x14ac:dyDescent="0.2">
      <c r="A49" s="13" t="s">
        <v>19</v>
      </c>
      <c r="B49" s="14">
        <v>4.5034784570364472</v>
      </c>
      <c r="C49" s="14">
        <v>0.4651116167967595</v>
      </c>
      <c r="D49" s="14"/>
      <c r="E49" s="14"/>
      <c r="F49" s="14"/>
      <c r="G49" s="14"/>
      <c r="H49" s="14"/>
      <c r="I49" s="14"/>
    </row>
    <row r="50" ht="17" thickBot="true" x14ac:dyDescent="0.25">
      <c r="A50" s="15" t="s">
        <v>20</v>
      </c>
      <c r="B50" s="24">
        <v>0</v>
      </c>
      <c r="C50" s="16">
        <v>-2.7755575615628914e-15</v>
      </c>
      <c r="D50" s="16"/>
      <c r="E50" s="16"/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13.033045574082601</v>
      </c>
      <c r="C52" s="14">
        <f t="shared" ref="C52:G52" si="19">AVERAGE(C38:C40)</f>
        <v>1.6198406081235739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x14ac:dyDescent="0.2">
      <c r="A53" s="13" t="s">
        <v>19</v>
      </c>
      <c r="B53" s="14">
        <f>AVERAGE(B41,B42,B44,B45,B46)</f>
        <v>2.5928244315827227</v>
      </c>
      <c r="C53" s="14">
        <f t="shared" ref="C53:G53" si="20">AVERAGE(C41,C42,C44,C45,C46)</f>
        <v>-2.620785646018104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F6A92-3758-1146-9DB4-231A0E89F919}">
  <dimension ref="A1:AW55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6" bestFit="true" customWidth="true"/>
    <col min="4" max="4" width="6.5" bestFit="true" customWidth="true"/>
    <col min="5" max="5" width="6" bestFit="true" customWidth="true"/>
    <col min="6" max="6" width="7.1640625" bestFit="true" customWidth="true"/>
    <col min="7" max="7" width="5.33203125" bestFit="true" customWidth="true"/>
    <col min="8" max="8" width="6" customWidth="true"/>
    <col min="11" max="11" width="5.28515625" bestFit="true" customWidth="true"/>
    <col min="14" max="14" width="6" bestFit="true" customWidth="true"/>
    <col min="16" max="16" width="5.33203125" bestFit="true" customWidth="true"/>
    <col min="17" max="19" width="6" customWidth="true"/>
    <col min="20" max="20" width="7.140625" customWidth="true"/>
    <col min="21" max="21" width="6" customWidth="true"/>
    <col min="22" max="22" width="6" bestFit="true" customWidth="true"/>
    <col min="23" max="25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9" max="9" width="6" customWidth="true"/>
    <col min="10" max="10" width="6" customWidth="true"/>
    <col min="15" max="15" width="6" bestFit="true" customWidth="true"/>
    <col min="26" max="26" width="6" customWidth="true"/>
    <col min="27" max="27" width="6" customWidth="true"/>
    <col min="28" max="31" width="6" customWidth="true"/>
    <col min="32" max="32" width="6" customWidth="true"/>
    <col min="33" max="33" width="6" customWidth="true"/>
    <col min="34" max="37" width="6" customWidth="true"/>
    <col min="38" max="38" width="6" customWidth="true"/>
    <col min="39" max="39" width="6" customWidth="true"/>
    <col min="40" max="43" width="6" customWidth="true"/>
    <col min="44" max="44" width="6" customWidth="true"/>
    <col min="45" max="45" width="6" customWidth="true"/>
    <col min="46" max="49" width="6" customWidth="true"/>
    <col min="12" max="12" width="5.28515625" bestFit="true" customWidth="true"/>
    <col min="13" max="13" width="5.33203125" bestFit="true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0.45196916372829476</v>
      </c>
      <c r="D6" s="8"/>
      <c r="E6" s="8"/>
      <c r="F6" s="8"/>
      <c r="G6" s="8"/>
      <c r="H6" s="7">
        <v>1.4194811448136433</v>
      </c>
      <c r="I6" s="8">
        <v>0.24992671122329185</v>
      </c>
      <c r="J6" s="8"/>
      <c r="K6" s="8"/>
      <c r="L6" s="8"/>
      <c r="M6" s="18"/>
      <c r="N6" s="7">
        <v>2.0078994087643465</v>
      </c>
      <c r="O6" s="8">
        <v>0.85180689644946128</v>
      </c>
      <c r="P6" s="8"/>
      <c r="Q6" s="8"/>
      <c r="R6" s="8"/>
      <c r="S6" s="18"/>
      <c r="T6" s="7">
        <v>6.4742382740877655</v>
      </c>
      <c r="U6" s="8">
        <v>0.4904417575293335</v>
      </c>
      <c r="V6" s="8"/>
      <c r="W6" s="8"/>
      <c r="X6" s="8"/>
      <c r="Y6" s="18"/>
      <c r="Z6" s="7">
        <v>2.4337107793920425</v>
      </c>
      <c r="AA6" s="8">
        <v>0.42599851775318753</v>
      </c>
      <c r="AB6" s="8"/>
      <c r="AC6" s="8"/>
      <c r="AD6" s="8"/>
      <c r="AE6" s="18"/>
      <c r="AF6" s="7">
        <v>2.0516160788728701</v>
      </c>
      <c r="AG6" s="8">
        <v>0.33728204398434258</v>
      </c>
      <c r="AH6" s="8"/>
      <c r="AI6" s="8"/>
      <c r="AJ6" s="8"/>
      <c r="AK6" s="18"/>
      <c r="AL6" s="7">
        <v>3.325341017321723</v>
      </c>
      <c r="AM6" s="8">
        <v>0.48798678069027213</v>
      </c>
      <c r="AN6" s="8"/>
      <c r="AO6" s="8"/>
      <c r="AP6" s="8"/>
      <c r="AQ6" s="18"/>
      <c r="AR6" s="7">
        <v>4.1312532890274118</v>
      </c>
      <c r="AS6" s="8">
        <v>0.47781771422489711</v>
      </c>
      <c r="AT6" s="8"/>
      <c r="AU6" s="8"/>
      <c r="AV6" s="8"/>
      <c r="AW6" s="18"/>
    </row>
    <row r="7" x14ac:dyDescent="0.2">
      <c r="A7" s="1" t="s">
        <v>8</v>
      </c>
      <c r="B7" s="7">
        <v>6.1908906867255142</v>
      </c>
      <c r="C7" s="8">
        <v>-0.40118122770884251</v>
      </c>
      <c r="D7" s="8"/>
      <c r="E7" s="8"/>
      <c r="F7" s="8"/>
      <c r="G7" s="8"/>
      <c r="H7" s="7">
        <v>1.9932573088538248</v>
      </c>
      <c r="I7" s="8">
        <v>-0.14181624295756803</v>
      </c>
      <c r="J7" s="8"/>
      <c r="K7" s="8"/>
      <c r="L7" s="8"/>
      <c r="M7" s="18"/>
      <c r="N7" s="7">
        <v>-0.34974745559250286</v>
      </c>
      <c r="O7" s="8">
        <v>-0.91682609686201333</v>
      </c>
      <c r="P7" s="8"/>
      <c r="Q7" s="8"/>
      <c r="R7" s="8"/>
      <c r="S7" s="18"/>
      <c r="T7" s="7">
        <v>8.7123088691084263</v>
      </c>
      <c r="U7" s="8">
        <v>-0.45080635514859296</v>
      </c>
      <c r="V7" s="8"/>
      <c r="W7" s="8"/>
      <c r="X7" s="8"/>
      <c r="Y7" s="18"/>
      <c r="Z7" s="7">
        <v>4.1174032083680787</v>
      </c>
      <c r="AA7" s="8">
        <v>-0.36592065176636618</v>
      </c>
      <c r="AB7" s="8"/>
      <c r="AC7" s="8"/>
      <c r="AD7" s="8"/>
      <c r="AE7" s="18"/>
      <c r="AF7" s="7">
        <v>7.6031332920423935</v>
      </c>
      <c r="AG7" s="8">
        <v>-0.29267306503158402</v>
      </c>
      <c r="AH7" s="8"/>
      <c r="AI7" s="8"/>
      <c r="AJ7" s="8"/>
      <c r="AK7" s="18"/>
      <c r="AL7" s="7">
        <v>5.7071720589934092</v>
      </c>
      <c r="AM7" s="8">
        <v>-0.45861457414916423</v>
      </c>
      <c r="AN7" s="8"/>
      <c r="AO7" s="8"/>
      <c r="AP7" s="8"/>
      <c r="AQ7" s="18"/>
      <c r="AR7" s="7">
        <v>5.1556613361207981</v>
      </c>
      <c r="AS7" s="8">
        <v>-0.38889313705972506</v>
      </c>
      <c r="AT7" s="8"/>
      <c r="AU7" s="8"/>
      <c r="AV7" s="8"/>
      <c r="AW7" s="18"/>
    </row>
    <row r="8" x14ac:dyDescent="0.2">
      <c r="A8" s="1" t="s">
        <v>9</v>
      </c>
      <c r="B8" s="7">
        <v>-0.10894548309937219</v>
      </c>
      <c r="C8" s="8">
        <v>0.35007386783696509</v>
      </c>
      <c r="D8" s="8"/>
      <c r="E8" s="8"/>
      <c r="F8" s="8"/>
      <c r="G8" s="8"/>
      <c r="H8" s="7">
        <v>0.35754156727072284</v>
      </c>
      <c r="I8" s="8">
        <v>0.34123803271520342</v>
      </c>
      <c r="J8" s="8"/>
      <c r="K8" s="8"/>
      <c r="L8" s="8"/>
      <c r="M8" s="18"/>
      <c r="N8" s="7">
        <v>-1.0713659287747854</v>
      </c>
      <c r="O8" s="8">
        <v>0.36374660677559822</v>
      </c>
      <c r="P8" s="8"/>
      <c r="Q8" s="8"/>
      <c r="R8" s="8"/>
      <c r="S8" s="18"/>
      <c r="T8" s="7">
        <v>0.63228072204125207</v>
      </c>
      <c r="U8" s="8">
        <v>0.50638818712236788</v>
      </c>
      <c r="V8" s="8"/>
      <c r="W8" s="8"/>
      <c r="X8" s="8"/>
      <c r="Y8" s="18"/>
      <c r="Z8" s="7">
        <v>-0.70993073789229055</v>
      </c>
      <c r="AA8" s="8">
        <v>0.24706328443001505</v>
      </c>
      <c r="AB8" s="8"/>
      <c r="AC8" s="8"/>
      <c r="AD8" s="8"/>
      <c r="AE8" s="18"/>
      <c r="AF8" s="7">
        <v>-0.24149422847288063</v>
      </c>
      <c r="AG8" s="8">
        <v>0.41906071410848789</v>
      </c>
      <c r="AH8" s="8"/>
      <c r="AI8" s="8"/>
      <c r="AJ8" s="8"/>
      <c r="AK8" s="18"/>
      <c r="AL8" s="7">
        <v>-0.28167657787759937</v>
      </c>
      <c r="AM8" s="8">
        <v>0.33737207112605011</v>
      </c>
      <c r="AN8" s="8"/>
      <c r="AO8" s="8"/>
      <c r="AP8" s="8"/>
      <c r="AQ8" s="18"/>
      <c r="AR8" s="7">
        <v>0.86500496147164341</v>
      </c>
      <c r="AS8" s="8">
        <v>0.31355291420237513</v>
      </c>
      <c r="AT8" s="8"/>
      <c r="AU8" s="8"/>
      <c r="AV8" s="8"/>
      <c r="AW8" s="18"/>
    </row>
    <row r="9" x14ac:dyDescent="0.2">
      <c r="A9" s="1" t="s">
        <v>10</v>
      </c>
      <c r="B9" s="7">
        <v>-1.1540379860401393</v>
      </c>
      <c r="C9" s="8">
        <v>-0.92116700908638494</v>
      </c>
      <c r="D9" s="8"/>
      <c r="E9" s="8"/>
      <c r="F9" s="8"/>
      <c r="G9" s="8"/>
      <c r="H9" s="7">
        <v>-0.52465109875150517</v>
      </c>
      <c r="I9" s="8">
        <v>-0.956842684823905</v>
      </c>
      <c r="J9" s="8"/>
      <c r="K9" s="8"/>
      <c r="L9" s="8"/>
      <c r="M9" s="18"/>
      <c r="N9" s="7">
        <v>-2.4673694141830795</v>
      </c>
      <c r="O9" s="8">
        <v>-0.83137191372376529</v>
      </c>
      <c r="P9" s="8"/>
      <c r="Q9" s="8"/>
      <c r="R9" s="8"/>
      <c r="S9" s="18"/>
      <c r="T9" s="7">
        <v>-0.38702662423742012</v>
      </c>
      <c r="U9" s="8">
        <v>-0.86482130469200824</v>
      </c>
      <c r="V9" s="8"/>
      <c r="W9" s="8"/>
      <c r="X9" s="8"/>
      <c r="Y9" s="18"/>
      <c r="Z9" s="7">
        <v>-1.5545226718614302</v>
      </c>
      <c r="AA9" s="8">
        <v>-0.9603317871748448</v>
      </c>
      <c r="AB9" s="8"/>
      <c r="AC9" s="8"/>
      <c r="AD9" s="8"/>
      <c r="AE9" s="18"/>
      <c r="AF9" s="7">
        <v>-0.58106424946981616</v>
      </c>
      <c r="AG9" s="8">
        <v>-0.99261636351717764</v>
      </c>
      <c r="AH9" s="8"/>
      <c r="AI9" s="8"/>
      <c r="AJ9" s="8"/>
      <c r="AK9" s="18"/>
      <c r="AL9" s="7">
        <v>-1.3348375918044484</v>
      </c>
      <c r="AM9" s="8">
        <v>-0.88568790425782207</v>
      </c>
      <c r="AN9" s="8"/>
      <c r="AO9" s="8"/>
      <c r="AP9" s="8"/>
      <c r="AQ9" s="18"/>
      <c r="AR9" s="7">
        <v>-0.97965891516764025</v>
      </c>
      <c r="AS9" s="8">
        <v>-0.92197528281265162</v>
      </c>
      <c r="AT9" s="8"/>
      <c r="AU9" s="8"/>
      <c r="AV9" s="8"/>
      <c r="AW9" s="18"/>
    </row>
    <row r="10" x14ac:dyDescent="0.2">
      <c r="A10" s="1" t="s">
        <v>11</v>
      </c>
      <c r="B10" s="7">
        <v>-4.16154760521413</v>
      </c>
      <c r="C10" s="8">
        <v>0.40922928334957787</v>
      </c>
      <c r="D10" s="8"/>
      <c r="E10" s="8"/>
      <c r="F10" s="8"/>
      <c r="G10" s="8"/>
      <c r="H10" s="7">
        <v>-4.2743130757260221</v>
      </c>
      <c r="I10" s="8">
        <v>0.42869187445329882</v>
      </c>
      <c r="J10" s="8"/>
      <c r="K10" s="8"/>
      <c r="L10" s="8"/>
      <c r="M10" s="18"/>
      <c r="N10" s="7">
        <v>0.33435040363620355</v>
      </c>
      <c r="O10" s="8">
        <v>0.36744239784191246</v>
      </c>
      <c r="P10" s="8"/>
      <c r="Q10" s="8"/>
      <c r="R10" s="8"/>
      <c r="S10" s="18"/>
      <c r="T10" s="7">
        <v>-12.70503871661837</v>
      </c>
      <c r="U10" s="8">
        <v>0.81948175405348844</v>
      </c>
      <c r="V10" s="8"/>
      <c r="W10" s="8"/>
      <c r="X10" s="8"/>
      <c r="Y10" s="18"/>
      <c r="Z10" s="7">
        <v>-0.14086063586452868</v>
      </c>
      <c r="AA10" s="8">
        <v>0.1376652512639554</v>
      </c>
      <c r="AB10" s="8"/>
      <c r="AC10" s="8"/>
      <c r="AD10" s="8"/>
      <c r="AE10" s="18"/>
      <c r="AF10" s="7">
        <v>-6.3673013295369589</v>
      </c>
      <c r="AG10" s="8">
        <v>0.51594534995609809</v>
      </c>
      <c r="AH10" s="8"/>
      <c r="AI10" s="8"/>
      <c r="AJ10" s="8"/>
      <c r="AK10" s="18"/>
      <c r="AL10" s="7">
        <v>-4.0107560217831173</v>
      </c>
      <c r="AM10" s="8">
        <v>0.36351543341024817</v>
      </c>
      <c r="AN10" s="8"/>
      <c r="AO10" s="8"/>
      <c r="AP10" s="8"/>
      <c r="AQ10" s="18"/>
      <c r="AR10" s="7">
        <v>-2.090888648900127</v>
      </c>
      <c r="AS10" s="8">
        <v>0.39791796165821702</v>
      </c>
      <c r="AT10" s="8"/>
      <c r="AU10" s="8"/>
      <c r="AV10" s="8"/>
      <c r="AW10" s="18"/>
    </row>
    <row r="11" x14ac:dyDescent="0.2">
      <c r="A11" s="1" t="s">
        <v>12</v>
      </c>
      <c r="B11" s="7">
        <v>3.5213518713000216</v>
      </c>
      <c r="C11" s="8">
        <v>-0.56861299439809987</v>
      </c>
      <c r="D11" s="8"/>
      <c r="E11" s="8"/>
      <c r="F11" s="8"/>
      <c r="G11" s="8"/>
      <c r="H11" s="7">
        <v>6.7383275374133831</v>
      </c>
      <c r="I11" s="8">
        <v>-0.77916534360634726</v>
      </c>
      <c r="J11" s="8"/>
      <c r="K11" s="8"/>
      <c r="L11" s="8"/>
      <c r="M11" s="18"/>
      <c r="N11" s="7">
        <v>1.8622542025231879</v>
      </c>
      <c r="O11" s="8">
        <v>-0.15829219459064212</v>
      </c>
      <c r="P11" s="8"/>
      <c r="Q11" s="8"/>
      <c r="R11" s="8"/>
      <c r="S11" s="18"/>
      <c r="T11" s="7">
        <v>3.662719944948027</v>
      </c>
      <c r="U11" s="8">
        <v>-0.58382096196618483</v>
      </c>
      <c r="V11" s="8"/>
      <c r="W11" s="8"/>
      <c r="X11" s="8"/>
      <c r="Y11" s="18"/>
      <c r="Z11" s="7">
        <v>3.2204304251336384</v>
      </c>
      <c r="AA11" s="8">
        <v>-0.5592536301136567</v>
      </c>
      <c r="AB11" s="8"/>
      <c r="AC11" s="8"/>
      <c r="AD11" s="8"/>
      <c r="AE11" s="18"/>
      <c r="AF11" s="7">
        <v>8.1975070551546558</v>
      </c>
      <c r="AG11" s="8">
        <v>-0.70982572736712801</v>
      </c>
      <c r="AH11" s="8"/>
      <c r="AI11" s="8"/>
      <c r="AJ11" s="8"/>
      <c r="AK11" s="18"/>
      <c r="AL11" s="7">
        <v>3.8473417965007557</v>
      </c>
      <c r="AM11" s="8">
        <v>-0.54598921724465255</v>
      </c>
      <c r="AN11" s="8"/>
      <c r="AO11" s="8"/>
      <c r="AP11" s="8"/>
      <c r="AQ11" s="18"/>
      <c r="AR11" s="7">
        <v>0.14677055073688966</v>
      </c>
      <c r="AS11" s="8">
        <v>-0.48778440675249657</v>
      </c>
      <c r="AT11" s="8"/>
      <c r="AU11" s="8"/>
      <c r="AV11" s="8"/>
      <c r="AW11" s="18"/>
    </row>
    <row r="12" x14ac:dyDescent="0.2">
      <c r="A12" s="1" t="s">
        <v>13</v>
      </c>
      <c r="B12" s="7">
        <v>-1.8764631321439991</v>
      </c>
      <c r="C12" s="8">
        <v>1.02280863862403</v>
      </c>
      <c r="D12" s="8"/>
      <c r="E12" s="8"/>
      <c r="F12" s="8"/>
      <c r="G12" s="8"/>
      <c r="H12" s="7">
        <v>1.2331812083100469</v>
      </c>
      <c r="I12" s="8">
        <v>1.3836076484052735</v>
      </c>
      <c r="J12" s="8"/>
      <c r="K12" s="8"/>
      <c r="L12" s="8"/>
      <c r="M12" s="18"/>
      <c r="N12" s="7">
        <v>0.19138655648921232</v>
      </c>
      <c r="O12" s="8">
        <v>0.31705342063530317</v>
      </c>
      <c r="P12" s="8"/>
      <c r="Q12" s="8"/>
      <c r="R12" s="8"/>
      <c r="S12" s="18"/>
      <c r="T12" s="7">
        <v>-0.18692029206952634</v>
      </c>
      <c r="U12" s="8">
        <v>0.21557908824895913</v>
      </c>
      <c r="V12" s="8"/>
      <c r="W12" s="8"/>
      <c r="X12" s="8"/>
      <c r="Y12" s="18"/>
      <c r="Z12" s="7">
        <v>-1.2472175842607651</v>
      </c>
      <c r="AA12" s="8">
        <v>1.5583756007163767</v>
      </c>
      <c r="AB12" s="8"/>
      <c r="AC12" s="8"/>
      <c r="AD12" s="8"/>
      <c r="AE12" s="18"/>
      <c r="AF12" s="7">
        <v>-4.5913967838728222</v>
      </c>
      <c r="AG12" s="8">
        <v>1.0835482962483469</v>
      </c>
      <c r="AH12" s="8"/>
      <c r="AI12" s="8"/>
      <c r="AJ12" s="8"/>
      <c r="AK12" s="18"/>
      <c r="AL12" s="7">
        <v>-0.70427313638492806</v>
      </c>
      <c r="AM12" s="8">
        <v>1.0156638675454692</v>
      </c>
      <c r="AN12" s="8"/>
      <c r="AO12" s="8"/>
      <c r="AP12" s="8"/>
      <c r="AQ12" s="18"/>
      <c r="AR12" s="7">
        <v>-0.6171060992920252</v>
      </c>
      <c r="AS12" s="8">
        <v>0.99280435255537092</v>
      </c>
      <c r="AT12" s="8"/>
      <c r="AU12" s="8"/>
      <c r="AV12" s="8"/>
      <c r="AW12" s="18"/>
    </row>
    <row r="13" x14ac:dyDescent="0.2">
      <c r="A13" s="1" t="s">
        <v>14</v>
      </c>
      <c r="B13" s="7">
        <v>-2.1398840957279304</v>
      </c>
      <c r="C13" s="8">
        <v>0.029092014016445737</v>
      </c>
      <c r="D13" s="8"/>
      <c r="E13" s="8"/>
      <c r="F13" s="8"/>
      <c r="G13" s="8"/>
      <c r="H13" s="7">
        <v>-2.1198563898608374</v>
      </c>
      <c r="I13" s="8">
        <v>0.01457492904758384</v>
      </c>
      <c r="J13" s="8"/>
      <c r="K13" s="8"/>
      <c r="L13" s="8"/>
      <c r="M13" s="18"/>
      <c r="N13" s="7">
        <v>-0.75732794454394214</v>
      </c>
      <c r="O13" s="8">
        <v>0.055366662766855847</v>
      </c>
      <c r="P13" s="8"/>
      <c r="Q13" s="8"/>
      <c r="R13" s="8"/>
      <c r="S13" s="18"/>
      <c r="T13" s="7">
        <v>-0.33487832968527464</v>
      </c>
      <c r="U13" s="8">
        <v>0.052182672341704324</v>
      </c>
      <c r="V13" s="8"/>
      <c r="W13" s="8"/>
      <c r="X13" s="8"/>
      <c r="Y13" s="18"/>
      <c r="Z13" s="7">
        <v>-3.0629931533995474</v>
      </c>
      <c r="AA13" s="8">
        <v>0.013607229947998171</v>
      </c>
      <c r="AB13" s="8"/>
      <c r="AC13" s="8"/>
      <c r="AD13" s="8"/>
      <c r="AE13" s="18"/>
      <c r="AF13" s="7">
        <v>-1.7123818832129298</v>
      </c>
      <c r="AG13" s="8">
        <v>0.038313661019352858</v>
      </c>
      <c r="AH13" s="8"/>
      <c r="AI13" s="8"/>
      <c r="AJ13" s="8"/>
      <c r="AK13" s="18"/>
      <c r="AL13" s="7">
        <v>-2.3810135784035915</v>
      </c>
      <c r="AM13" s="8">
        <v>0.026829274072019248</v>
      </c>
      <c r="AN13" s="8"/>
      <c r="AO13" s="8"/>
      <c r="AP13" s="8"/>
      <c r="AQ13" s="18"/>
      <c r="AR13" s="7">
        <v>-2.3325806433587899</v>
      </c>
      <c r="AS13" s="8">
        <v>0.025633498465101566</v>
      </c>
      <c r="AT13" s="8"/>
      <c r="AU13" s="8"/>
      <c r="AV13" s="8"/>
      <c r="AW13" s="18"/>
    </row>
    <row r="14" x14ac:dyDescent="0.2">
      <c r="A14" s="1" t="s">
        <v>15</v>
      </c>
      <c r="B14" s="7">
        <v>-4.2449324654805265</v>
      </c>
      <c r="C14" s="8">
        <v>-0.37221173636199273</v>
      </c>
      <c r="D14" s="8"/>
      <c r="E14" s="8"/>
      <c r="F14" s="8"/>
      <c r="G14" s="8"/>
      <c r="H14" s="7">
        <v>-4.8229682023232563</v>
      </c>
      <c r="I14" s="8">
        <v>-0.54021492445683383</v>
      </c>
      <c r="J14" s="8"/>
      <c r="K14" s="8"/>
      <c r="L14" s="8"/>
      <c r="M14" s="18"/>
      <c r="N14" s="7">
        <v>0.24992017168140035</v>
      </c>
      <c r="O14" s="8">
        <v>-0.048925779292707396</v>
      </c>
      <c r="P14" s="8"/>
      <c r="Q14" s="8"/>
      <c r="R14" s="8"/>
      <c r="S14" s="18"/>
      <c r="T14" s="7">
        <v>-5.8676838475748667</v>
      </c>
      <c r="U14" s="8">
        <v>-0.18462483748907235</v>
      </c>
      <c r="V14" s="8"/>
      <c r="W14" s="8"/>
      <c r="X14" s="8"/>
      <c r="Y14" s="18"/>
      <c r="Z14" s="7">
        <v>-3.056019629615196</v>
      </c>
      <c r="AA14" s="8">
        <v>-0.49720381505666988</v>
      </c>
      <c r="AB14" s="8"/>
      <c r="AC14" s="8"/>
      <c r="AD14" s="8"/>
      <c r="AE14" s="18"/>
      <c r="AF14" s="7">
        <v>-4.358617951504538</v>
      </c>
      <c r="AG14" s="8">
        <v>-0.39903490940073805</v>
      </c>
      <c r="AH14" s="8"/>
      <c r="AI14" s="8"/>
      <c r="AJ14" s="8"/>
      <c r="AK14" s="18"/>
      <c r="AL14" s="7">
        <v>-4.167297966562189</v>
      </c>
      <c r="AM14" s="8">
        <v>-0.34107573119241608</v>
      </c>
      <c r="AN14" s="8"/>
      <c r="AO14" s="8"/>
      <c r="AP14" s="8"/>
      <c r="AQ14" s="18"/>
      <c r="AR14" s="7">
        <v>-4.2784558306381459</v>
      </c>
      <c r="AS14" s="8">
        <v>-0.40907361448109059</v>
      </c>
      <c r="AT14" s="8"/>
      <c r="AU14" s="8"/>
      <c r="AV14" s="8"/>
      <c r="AW14" s="18"/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-20.586457833498635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-10.418904787430016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54.725847887886239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-40.247816750647615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-9.2263989224703522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-49.536394554491778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-16.516907373787095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9.036330817404254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0.50292732483614799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2.6092863925914687</v>
      </c>
      <c r="I17" s="14">
        <f t="shared" si="7"/>
        <v>0.53734204170704403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1.0324023873543002</v>
      </c>
      <c r="O17" s="14">
        <f t="shared" si="7"/>
        <v>0.43453688491498388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4.3292328467078809</v>
      </c>
      <c r="U17" s="14">
        <f t="shared" si="7"/>
        <v>0.46312743472979911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0.52949108361723252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3.967168094682207</v>
      </c>
      <c r="AG17" s="14">
        <f t="shared" si="7"/>
        <v>0.53203334648231959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2.8621899717368624</v>
      </c>
      <c r="AM17" s="14">
        <f t="shared" si="7"/>
        <v>0.49585942695964719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2.2885978083014953</v>
      </c>
      <c r="AS17" s="14">
        <f t="shared" si="7"/>
        <v>0.49060587447003645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0.40086180811378141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3.7702800209381828</v>
      </c>
      <c r="I18" s="14">
        <f t="shared" ref="I18:S18" si="9">SUM(I6:I8)</f>
        <v>0.44934850586445529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0.58678602439701799</v>
      </c>
      <c r="O18" s="14">
        <f t="shared" si="9"/>
        <v>0.29872740971246942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15.818827865237429</v>
      </c>
      <c r="U18" s="14">
        <f t="shared" ref="U18:AE18" si="10">SUM(U6:U8)</f>
        <v>0.54602359221756047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5.8411832498678296</v>
      </c>
      <c r="AA18" s="14">
        <f t="shared" si="10"/>
        <v>0.30714115580643092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9.413255142442388</v>
      </c>
      <c r="AG18" s="14">
        <f t="shared" ref="AG18:AQ18" si="11">SUM(AG6:AG8)</f>
        <v>0.46366969606204267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8.7508364984375273</v>
      </c>
      <c r="AM18" s="14">
        <f t="shared" si="11"/>
        <v>0.36674428190273373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10.151919586619838</v>
      </c>
      <c r="AS18" s="14">
        <f t="shared" ref="AS18:AW18" si="12">SUM(AS6:AS8)</f>
        <v>0.40247749637461017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W19" si="13">SUM(C9:C10,C12:C15)</f>
        <v>0.16775118421973845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-10.508607558351596</v>
      </c>
      <c r="I19" s="14">
        <f t="shared" si="13"/>
        <v>0.32981683431246223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-2.4490402269202063</v>
      </c>
      <c r="O19" s="14">
        <f t="shared" si="13"/>
        <v>-0.14043521520750327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3.7797368675072163E-2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-9.0616136750014888</v>
      </c>
      <c r="AA19" s="14">
        <f t="shared" si="13"/>
        <v>0.25211247151540878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-17.610762197597055</v>
      </c>
      <c r="AG19" s="14">
        <f t="shared" si="13"/>
        <v>0.24615602860563718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-12.598178294938286</v>
      </c>
      <c r="AM19" s="14">
        <f t="shared" si="13"/>
        <v>0.17924493338880504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-10.298690137356733</v>
      </c>
      <c r="AS19" s="14">
        <f t="shared" si="13"/>
        <v>8.530690850662348E-2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W20" si="14">C11</f>
        <v>-0.56861299233352236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6.7383275374133769</v>
      </c>
      <c r="I20" s="16">
        <f t="shared" si="14"/>
        <v>-0.77916534017692285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-0.15829219450498128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3.6627199449480328</v>
      </c>
      <c r="U20" s="16">
        <f t="shared" si="14"/>
        <v>-0.58382096089263624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3.2204304251336371</v>
      </c>
      <c r="AA20" s="16">
        <f t="shared" si="14"/>
        <v>-0.55925362732184469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8.1975070551546647</v>
      </c>
      <c r="AG20" s="16">
        <f t="shared" si="14"/>
        <v>-0.70982572466768079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3.8473417965007526</v>
      </c>
      <c r="AM20" s="16">
        <f t="shared" si="14"/>
        <v>-0.54598921529154953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-0.48778440488123631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5">ABS(C6)</f>
        <v>0.45196916579453505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1.4194811448136391</v>
      </c>
      <c r="I22">
        <f t="shared" si="15"/>
        <v>0.2499267139327504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2.0078994087643465</v>
      </c>
      <c r="O22">
        <f t="shared" si="15"/>
        <v>0.85180689758104222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0.49044175856407696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2.4337107793920483</v>
      </c>
      <c r="AA22">
        <f t="shared" si="15"/>
        <v>0.42599852057671023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2.0516160788728741</v>
      </c>
      <c r="AG22">
        <f t="shared" si="15"/>
        <v>0.33728204515383764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3.325341017321723</v>
      </c>
      <c r="AM22">
        <f t="shared" si="15"/>
        <v>0.48798678269704293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4.1312532890274092</v>
      </c>
      <c r="AS22">
        <f t="shared" si="15"/>
        <v>0.4778177168919866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hidden="true" x14ac:dyDescent="0.2">
      <c r="B23">
        <f t="shared" ref="B23:Q30" si="16">ABS(B7)</f>
        <v>6.1908906867255027</v>
      </c>
      <c r="C23">
        <f t="shared" si="16"/>
        <v>0.40118122603099021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1.9932573088538235</v>
      </c>
      <c r="I23">
        <f t="shared" si="16"/>
        <v>0.14181624154608019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0.34974745559254172</v>
      </c>
      <c r="O23">
        <f t="shared" si="16"/>
        <v>0.91682609479612276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8.7123088691084156</v>
      </c>
      <c r="U23">
        <f t="shared" si="15"/>
        <v>0.4508063538963859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4.1174032083680725</v>
      </c>
      <c r="AA23">
        <f t="shared" si="15"/>
        <v>0.36592064977587213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7.6031332920423926</v>
      </c>
      <c r="AG23">
        <f t="shared" si="15"/>
        <v>0.29267306373841029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5.7071720589934039</v>
      </c>
      <c r="AM23">
        <f t="shared" si="15"/>
        <v>0.45861457240823322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5.1556613361207866</v>
      </c>
      <c r="AS23">
        <f t="shared" si="15"/>
        <v>0.38889313525742875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hidden="true" x14ac:dyDescent="0.2">
      <c r="B24">
        <f t="shared" si="16"/>
        <v>0.10894548309937219</v>
      </c>
      <c r="C24">
        <f t="shared" si="15"/>
        <v>0.35007386835023657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0.35754156727072006</v>
      </c>
      <c r="I24">
        <f t="shared" si="15"/>
        <v>0.34123803347778509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0.36374660692754995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0.63228072204125207</v>
      </c>
      <c r="U24">
        <f t="shared" si="15"/>
        <v>0.50638818754986947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0.709930737892291</v>
      </c>
      <c r="AA24">
        <f t="shared" si="15"/>
        <v>0.24706328500559283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0.24149422847287924</v>
      </c>
      <c r="AG24">
        <f t="shared" si="15"/>
        <v>0.41906071464661532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0.28167657787759937</v>
      </c>
      <c r="AM24">
        <f t="shared" si="15"/>
        <v>0.33737207161392402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0.86500496147164241</v>
      </c>
      <c r="AS24">
        <f t="shared" si="15"/>
        <v>0.31355291474005231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hidden="true" x14ac:dyDescent="0.2">
      <c r="B25">
        <f t="shared" si="16"/>
        <v>1.1540379860401364</v>
      </c>
      <c r="C25">
        <f t="shared" si="15"/>
        <v>0.92116700790809358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0.52465109875150795</v>
      </c>
      <c r="I25">
        <f t="shared" si="15"/>
        <v>0.95684268296227359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0.83137191353961026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0.38702662423742151</v>
      </c>
      <c r="U25">
        <f t="shared" si="15"/>
        <v>0.86482130419811165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1.5545226718614358</v>
      </c>
      <c r="AA25">
        <f t="shared" si="15"/>
        <v>0.96033178549405129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0.99261636229162242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1.3348375918044511</v>
      </c>
      <c r="AM25">
        <f t="shared" si="15"/>
        <v>0.88568790318075041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0.92197528151064945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hidden="true" x14ac:dyDescent="0.2">
      <c r="B26">
        <f t="shared" si="16"/>
        <v>4.16154760521413</v>
      </c>
      <c r="C26">
        <f t="shared" si="15"/>
        <v>0.40922928472686226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4.2743130757260248</v>
      </c>
      <c r="I26">
        <f t="shared" si="15"/>
        <v>0.42869187673310849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0.33435040363620494</v>
      </c>
      <c r="O26">
        <f t="shared" si="15"/>
        <v>0.36744239790529848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12.705038716618381</v>
      </c>
      <c r="U26">
        <f t="shared" si="15"/>
        <v>0.8194817554782845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0.14086063586452938</v>
      </c>
      <c r="AA26">
        <f t="shared" si="15"/>
        <v>0.13766525260708795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6.3673013295369563</v>
      </c>
      <c r="AG26">
        <f t="shared" si="15"/>
        <v>0.51594535139950592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4.0107560217831111</v>
      </c>
      <c r="AM26">
        <f t="shared" si="15"/>
        <v>0.36351543464889829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2.0908886489001297</v>
      </c>
      <c r="AS26">
        <f t="shared" si="15"/>
        <v>0.39791796320431461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hidden="true" x14ac:dyDescent="0.2">
      <c r="B27">
        <f t="shared" si="16"/>
        <v>3.5213518713000269</v>
      </c>
      <c r="C27">
        <f t="shared" si="15"/>
        <v>0.56861299233352236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6.7383275374133769</v>
      </c>
      <c r="I27">
        <f t="shared" si="15"/>
        <v>0.77916534017692285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0.15829219450498128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3.6627199449480328</v>
      </c>
      <c r="U27">
        <f t="shared" si="15"/>
        <v>0.58382096089263624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3.2204304251336371</v>
      </c>
      <c r="AA27">
        <f t="shared" si="15"/>
        <v>0.55925362732184469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8.1975070551546647</v>
      </c>
      <c r="AG27">
        <f t="shared" si="15"/>
        <v>0.70982572466768079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3.8473417965007526</v>
      </c>
      <c r="AM27">
        <f t="shared" si="17"/>
        <v>0.54598921529154953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0.48778440488123631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hidden="true" x14ac:dyDescent="0.2">
      <c r="B28">
        <f t="shared" si="16"/>
        <v>1.8764631321440073</v>
      </c>
      <c r="C28">
        <f t="shared" si="16"/>
        <v>1.0228086420867251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1.2331812083100302</v>
      </c>
      <c r="I28">
        <f t="shared" si="16"/>
        <v>1.3836076542089837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0.1913865564892113</v>
      </c>
      <c r="O28">
        <f t="shared" si="16"/>
        <v>0.31705342069532438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0.18692029206952598</v>
      </c>
      <c r="U28">
        <f t="shared" si="18"/>
        <v>0.21557908840374668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1.2472175842607791</v>
      </c>
      <c r="AA28">
        <f t="shared" si="18"/>
        <v>1.5583756066070102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4.5913967838728169</v>
      </c>
      <c r="AG28">
        <f t="shared" si="18"/>
        <v>1.0835482994114827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0.70427313638494193</v>
      </c>
      <c r="AM28">
        <f t="shared" si="18"/>
        <v>1.0156638708974361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0.6171060992920252</v>
      </c>
      <c r="AS28">
        <f t="shared" si="18"/>
        <v>0.9928043563535528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hidden="true" x14ac:dyDescent="0.2">
      <c r="B29">
        <f t="shared" si="16"/>
        <v>2.139884095727929</v>
      </c>
      <c r="C29">
        <f t="shared" si="18"/>
        <v>2.9092000804305414E-2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1.4574909329067394E-2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0.75732794454394181</v>
      </c>
      <c r="O29">
        <f t="shared" si="18"/>
        <v>5.5366659008204831E-2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0.33487832968527431</v>
      </c>
      <c r="U29">
        <f t="shared" si="18"/>
        <v>5.2182666288116332E-2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3.0629931533995443</v>
      </c>
      <c r="AA29">
        <f t="shared" si="18"/>
        <v>1.360721148114313E-2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1.7123818832129296</v>
      </c>
      <c r="AG29">
        <f t="shared" si="18"/>
        <v>3.8313648558996154E-2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2.3810135784035893</v>
      </c>
      <c r="AM29">
        <f t="shared" si="18"/>
        <v>2.6829261461105286E-2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2.3325806433587886</v>
      </c>
      <c r="AS29">
        <f t="shared" si="18"/>
        <v>2.5633483925256544E-2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hidden="true" x14ac:dyDescent="0.2">
      <c r="B30">
        <f t="shared" si="16"/>
        <v>4.2449324654805283</v>
      </c>
      <c r="C30">
        <f t="shared" si="18"/>
        <v>0.3722117354900607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4.822968202323259</v>
      </c>
      <c r="I30">
        <f t="shared" si="18"/>
        <v>0.54021492299642371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0.24992017168140027</v>
      </c>
      <c r="O30">
        <f t="shared" si="18"/>
        <v>4.8925779276720704E-2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5.8676838475748685</v>
      </c>
      <c r="U30">
        <f t="shared" si="18"/>
        <v>0.18462483729696369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3.0560196296151991</v>
      </c>
      <c r="AA30">
        <f t="shared" si="18"/>
        <v>0.4972038136857812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0.3990349084727251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4.1672979665621908</v>
      </c>
      <c r="AM30">
        <f t="shared" si="18"/>
        <v>0.34107573043788436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4.2784558306381442</v>
      </c>
      <c r="AS30">
        <f t="shared" si="18"/>
        <v>0.40907361346585103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15.059912794608476</v>
      </c>
      <c r="C38" s="8">
        <v>-0.4330175754281157</v>
      </c>
      <c r="D38" s="8"/>
      <c r="E38" s="8"/>
      <c r="F38" s="8"/>
      <c r="G38" s="8"/>
      <c r="H38" s="8"/>
      <c r="I38" s="8"/>
      <c r="J38" t="s">
        <v>29</v>
      </c>
      <c r="K38" s="7">
        <v>30.584599705529847</v>
      </c>
      <c r="L38" s="8">
        <v>-1.6447125292261138</v>
      </c>
      <c r="M38" s="8"/>
      <c r="N38" s="8"/>
      <c r="O38" s="8"/>
      <c r="P38" s="18"/>
    </row>
    <row r="39" x14ac:dyDescent="0.2">
      <c r="A39" s="1" t="s">
        <v>8</v>
      </c>
      <c r="B39" s="7">
        <v>17.521675887500642</v>
      </c>
      <c r="C39" s="8">
        <v>-0.70131629647274818</v>
      </c>
      <c r="D39" s="8"/>
      <c r="E39" s="8"/>
      <c r="F39" s="8"/>
      <c r="G39" s="8"/>
      <c r="H39" s="8"/>
      <c r="I39" s="8"/>
      <c r="J39" t="s">
        <v>30</v>
      </c>
      <c r="K39" s="7">
        <v>-28.007634616996402</v>
      </c>
      <c r="L39" s="8">
        <v>1.1750673207014923</v>
      </c>
      <c r="M39" s="8"/>
      <c r="N39" s="8"/>
      <c r="O39" s="8"/>
      <c r="P39" s="18"/>
    </row>
    <row r="40" x14ac:dyDescent="0.2">
      <c r="A40" s="1" t="s">
        <v>9</v>
      </c>
      <c r="B40" s="7">
        <v>6.5175480401387764</v>
      </c>
      <c r="C40" s="8">
        <v>-0.2871121827182882</v>
      </c>
      <c r="D40" s="8"/>
      <c r="E40" s="8"/>
      <c r="F40" s="8"/>
      <c r="G40" s="8"/>
      <c r="H40" s="8"/>
      <c r="I40" s="8"/>
      <c r="J40" t="s">
        <v>31</v>
      </c>
      <c r="K40" s="7">
        <v>7.9515770342906578</v>
      </c>
      <c r="L40" s="8">
        <v>0.4182959290842031</v>
      </c>
      <c r="M40" s="8"/>
      <c r="N40" s="8"/>
      <c r="O40" s="8"/>
      <c r="P40" s="18"/>
    </row>
    <row r="41" x14ac:dyDescent="0.2">
      <c r="A41" s="1" t="s">
        <v>10</v>
      </c>
      <c r="B41" s="7">
        <v>7.8775874662083023</v>
      </c>
      <c r="C41" s="8">
        <v>-0.18679679174166963</v>
      </c>
      <c r="D41" s="8"/>
      <c r="E41" s="8"/>
      <c r="F41" s="8"/>
      <c r="G41" s="8"/>
      <c r="H41" s="8"/>
      <c r="I41" s="8"/>
      <c r="K41" s="7">
        <v>13.827706397167439</v>
      </c>
      <c r="L41" s="8">
        <v>0.54051722395098978</v>
      </c>
      <c r="M41" s="8"/>
      <c r="N41" s="8"/>
      <c r="O41" s="8"/>
      <c r="P41" s="18"/>
    </row>
    <row r="42" x14ac:dyDescent="0.2">
      <c r="A42" s="1" t="s">
        <v>11</v>
      </c>
      <c r="B42" s="7">
        <v>13.192057256648916</v>
      </c>
      <c r="C42" s="8">
        <v>-0.25741734699368246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-1.3877787807814457e-15</v>
      </c>
      <c r="D43" s="8"/>
      <c r="E43" s="8"/>
      <c r="H43" s="8"/>
      <c r="I43" s="8"/>
    </row>
    <row r="44" x14ac:dyDescent="0.2">
      <c r="A44" s="1" t="s">
        <v>13</v>
      </c>
      <c r="B44" s="7">
        <v>-4.7057416329998158</v>
      </c>
      <c r="C44" s="8">
        <v>0.86285043079731283</v>
      </c>
      <c r="D44" s="8"/>
      <c r="E44" s="8"/>
      <c r="F44" s="8"/>
      <c r="G44" s="8"/>
      <c r="H44" s="8"/>
      <c r="I44" s="8"/>
    </row>
    <row r="45" x14ac:dyDescent="0.2">
      <c r="A45" s="1" t="s">
        <v>14</v>
      </c>
      <c r="B45" s="7">
        <v>-6.4903134130231521</v>
      </c>
      <c r="C45" s="8">
        <v>0.56788537586543453</v>
      </c>
      <c r="D45" s="8"/>
      <c r="E45" s="8"/>
      <c r="F45" s="8"/>
      <c r="G45" s="8"/>
      <c r="H45" s="8"/>
      <c r="I45" s="8"/>
    </row>
    <row r="46" x14ac:dyDescent="0.2">
      <c r="A46" s="1" t="s">
        <v>15</v>
      </c>
      <c r="B46" s="7">
        <v>3.0905324810791335</v>
      </c>
      <c r="C46" s="8">
        <v>0.43506058823146176</v>
      </c>
      <c r="D46" s="8"/>
      <c r="E46" s="8"/>
      <c r="F46" s="8"/>
      <c r="G46" s="8"/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16.25240093487923</v>
      </c>
      <c r="C48" s="14">
        <v>-0.83892431436476678</v>
      </c>
      <c r="D48" s="14"/>
      <c r="E48" s="14"/>
      <c r="F48" s="14"/>
      <c r="G48" s="14"/>
      <c r="H48" s="14"/>
      <c r="I48" s="14"/>
    </row>
    <row r="49" x14ac:dyDescent="0.2">
      <c r="A49" s="13" t="s">
        <v>19</v>
      </c>
      <c r="B49" s="14">
        <v>4.5034784570364472</v>
      </c>
      <c r="C49" s="14">
        <v>0.14827856914468862</v>
      </c>
      <c r="D49" s="14"/>
      <c r="E49" s="14"/>
      <c r="F49" s="14"/>
      <c r="G49" s="14"/>
      <c r="H49" s="14"/>
      <c r="I49" s="14"/>
    </row>
    <row r="50" ht="17" thickBot="true" x14ac:dyDescent="0.25">
      <c r="A50" s="15" t="s">
        <v>20</v>
      </c>
      <c r="B50" s="24">
        <v>0</v>
      </c>
      <c r="C50" s="16">
        <v>-2.7755575615628914e-15</v>
      </c>
      <c r="D50" s="16"/>
      <c r="E50" s="16"/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13.033045574082676</v>
      </c>
      <c r="C52" s="14">
        <f t="shared" ref="C52:G52" si="19">AVERAGE(C38:C40)</f>
        <v>-0.47381534366085409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x14ac:dyDescent="0.2">
      <c r="A53" s="13" t="s">
        <v>19</v>
      </c>
      <c r="B53" s="14">
        <f>AVERAGE(B41,B42,B44,B45,B46)</f>
        <v>2.5928244315827271</v>
      </c>
      <c r="C53" s="14">
        <f t="shared" ref="C53:G53" si="20">AVERAGE(C41,C42,C44,C45,C46)</f>
        <v>0.28431644900322461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264F8-BDC0-6545-B26F-95F0C759C0EB}">
  <dimension ref="A1:AW55"/>
  <sheetViews>
    <sheetView workbookViewId="0">
      <selection sqref="A1:S1"/>
    </sheetView>
  </sheetViews>
  <sheetFormatPr baseColWidth="10" defaultRowHeight="16" x14ac:dyDescent="0.2"/>
  <cols>
    <col min="2" max="2" width="6.42578125" bestFit="true" customWidth="true"/>
    <col min="3" max="3" width="5.28515625" bestFit="true" customWidth="true"/>
    <col min="4" max="4" width="6.5" bestFit="true" customWidth="true"/>
    <col min="5" max="5" width="6" bestFit="true" customWidth="true"/>
    <col min="6" max="6" width="7.1640625" bestFit="true" customWidth="true"/>
    <col min="7" max="7" width="5.33203125" bestFit="true" customWidth="true"/>
    <col min="8" max="8" width="6" customWidth="true"/>
    <col min="9" max="9" width="7.140625" customWidth="true"/>
    <col min="10" max="10" width="6" customWidth="true"/>
    <col min="11" max="11" width="5.28515625" bestFit="true" customWidth="true"/>
    <col min="14" max="14" width="6" bestFit="true" customWidth="true"/>
    <col min="16" max="16" width="5.33203125" bestFit="true" customWidth="true"/>
    <col min="17" max="19" width="6" customWidth="true"/>
    <col min="20" max="20" width="7.140625" customWidth="true"/>
    <col min="22" max="22" width="6" bestFit="true" customWidth="true"/>
    <col min="23" max="25" width="6" customWidth="true"/>
    <col min="33" max="33" width="7.140625" customWidth="true"/>
    <col min="34" max="37" width="6" customWidth="true"/>
    <col min="39" max="39" width="7.140625" customWidth="true"/>
    <col min="40" max="43" width="6" customWidth="true"/>
    <col min="45" max="45" width="7.140625" customWidth="true"/>
    <col min="46" max="49" width="6" customWidth="true"/>
    <col min="50" max="50" width="16.33203125" customWidth="true"/>
    <col min="51" max="51" width="14.5" customWidth="true"/>
    <col min="52" max="52" width="15.1640625" customWidth="true"/>
    <col min="53" max="53" width="14.5" customWidth="true"/>
    <col min="54" max="54" width="15.1640625" customWidth="true"/>
    <col min="55" max="55" width="14.5" customWidth="true"/>
    <col min="56" max="56" width="15.1640625" customWidth="true"/>
    <col min="57" max="57" width="14.5" customWidth="true"/>
    <col min="58" max="58" width="15.1640625" customWidth="true"/>
    <col min="59" max="59" width="14.5" customWidth="true"/>
    <col min="60" max="60" width="15.1640625" customWidth="true"/>
    <col min="61" max="61" width="14.5" customWidth="true"/>
    <col min="62" max="62" width="15.1640625" customWidth="true"/>
    <col min="15" max="15" width="6" bestFit="true" customWidth="true"/>
    <col min="21" max="21" width="7.140625" customWidth="true"/>
    <col min="26" max="26" width="6" customWidth="true"/>
    <col min="27" max="27" width="6" customWidth="true"/>
    <col min="28" max="31" width="6" customWidth="true"/>
    <col min="32" max="32" width="6" customWidth="true"/>
    <col min="38" max="38" width="6" customWidth="true"/>
    <col min="44" max="44" width="6" customWidth="true"/>
    <col min="12" max="12" width="5.28515625" bestFit="true" customWidth="true"/>
    <col min="13" max="13" width="5.33203125" bestFit="true" customWidth="true"/>
  </cols>
  <sheetData>
    <row r="1" x14ac:dyDescent="0.2">
      <c r="A1" s="75" t="s">
        <v>32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</row>
    <row r="3" x14ac:dyDescent="0.2">
      <c r="A3" s="1"/>
      <c r="B3" s="72" t="s">
        <v>0</v>
      </c>
      <c r="C3" s="73"/>
      <c r="D3" s="73"/>
      <c r="E3" s="73"/>
      <c r="F3" s="73"/>
      <c r="G3" s="73"/>
      <c r="H3" s="69" t="s">
        <v>21</v>
      </c>
      <c r="I3" s="70"/>
      <c r="J3" s="70"/>
      <c r="K3" s="70"/>
      <c r="L3" s="70"/>
      <c r="M3" s="71"/>
      <c r="N3" s="72" t="s">
        <v>22</v>
      </c>
      <c r="O3" s="73"/>
      <c r="P3" s="73"/>
      <c r="Q3" s="73"/>
      <c r="R3" s="73"/>
      <c r="S3" s="74"/>
      <c r="T3" s="69" t="s">
        <v>23</v>
      </c>
      <c r="U3" s="70"/>
      <c r="V3" s="70"/>
      <c r="W3" s="70"/>
      <c r="X3" s="70"/>
      <c r="Y3" s="71"/>
      <c r="Z3" s="72" t="s">
        <v>24</v>
      </c>
      <c r="AA3" s="73"/>
      <c r="AB3" s="73"/>
      <c r="AC3" s="73"/>
      <c r="AD3" s="73"/>
      <c r="AE3" s="74"/>
      <c r="AF3" s="69" t="s">
        <v>25</v>
      </c>
      <c r="AG3" s="70"/>
      <c r="AH3" s="70"/>
      <c r="AI3" s="70"/>
      <c r="AJ3" s="70"/>
      <c r="AK3" s="71"/>
      <c r="AL3" s="72" t="s">
        <v>19</v>
      </c>
      <c r="AM3" s="73"/>
      <c r="AN3" s="73"/>
      <c r="AO3" s="73"/>
      <c r="AP3" s="73"/>
      <c r="AQ3" s="74"/>
      <c r="AR3" s="69" t="s">
        <v>26</v>
      </c>
      <c r="AS3" s="70"/>
      <c r="AT3" s="70"/>
      <c r="AU3" s="70"/>
      <c r="AV3" s="70"/>
      <c r="AW3" s="71"/>
    </row>
    <row r="4" ht="17" thickBot="true" x14ac:dyDescent="0.25">
      <c r="A4" s="2"/>
      <c r="B4" s="3" t="s">
        <v>1</v>
      </c>
      <c r="C4" s="4" t="s">
        <v>2</v>
      </c>
      <c r="D4" s="4" t="s">
        <v>3</v>
      </c>
      <c r="E4" s="4" t="s">
        <v>4</v>
      </c>
      <c r="F4" s="4" t="s">
        <v>6</v>
      </c>
      <c r="G4" s="4" t="s">
        <v>5</v>
      </c>
      <c r="H4" s="3" t="s">
        <v>1</v>
      </c>
      <c r="I4" s="4" t="s">
        <v>2</v>
      </c>
      <c r="J4" s="4" t="s">
        <v>3</v>
      </c>
      <c r="K4" s="4" t="s">
        <v>4</v>
      </c>
      <c r="L4" s="4" t="s">
        <v>6</v>
      </c>
      <c r="M4" s="4" t="s">
        <v>5</v>
      </c>
      <c r="N4" s="3" t="s">
        <v>1</v>
      </c>
      <c r="O4" s="4" t="s">
        <v>2</v>
      </c>
      <c r="P4" s="4" t="s">
        <v>3</v>
      </c>
      <c r="Q4" s="4" t="s">
        <v>4</v>
      </c>
      <c r="R4" s="4" t="s">
        <v>6</v>
      </c>
      <c r="S4" s="4" t="s">
        <v>5</v>
      </c>
      <c r="T4" s="3" t="s">
        <v>1</v>
      </c>
      <c r="U4" s="4" t="s">
        <v>2</v>
      </c>
      <c r="V4" s="4" t="s">
        <v>3</v>
      </c>
      <c r="W4" s="4" t="s">
        <v>4</v>
      </c>
      <c r="X4" s="4" t="s">
        <v>6</v>
      </c>
      <c r="Y4" s="4" t="s">
        <v>5</v>
      </c>
      <c r="Z4" s="3" t="s">
        <v>1</v>
      </c>
      <c r="AA4" s="4" t="s">
        <v>2</v>
      </c>
      <c r="AB4" s="4" t="s">
        <v>3</v>
      </c>
      <c r="AC4" s="4" t="s">
        <v>4</v>
      </c>
      <c r="AD4" s="4" t="s">
        <v>6</v>
      </c>
      <c r="AE4" s="4" t="s">
        <v>5</v>
      </c>
      <c r="AF4" s="3" t="s">
        <v>1</v>
      </c>
      <c r="AG4" s="4" t="s">
        <v>2</v>
      </c>
      <c r="AH4" s="4" t="s">
        <v>3</v>
      </c>
      <c r="AI4" s="4" t="s">
        <v>4</v>
      </c>
      <c r="AJ4" s="4" t="s">
        <v>6</v>
      </c>
      <c r="AK4" s="4" t="s">
        <v>5</v>
      </c>
      <c r="AL4" s="3" t="s">
        <v>1</v>
      </c>
      <c r="AM4" s="4" t="s">
        <v>2</v>
      </c>
      <c r="AN4" s="4" t="s">
        <v>3</v>
      </c>
      <c r="AO4" s="4" t="s">
        <v>4</v>
      </c>
      <c r="AP4" s="4" t="s">
        <v>6</v>
      </c>
      <c r="AQ4" s="4" t="s">
        <v>5</v>
      </c>
      <c r="AR4" s="3" t="s">
        <v>1</v>
      </c>
      <c r="AS4" s="4" t="s">
        <v>2</v>
      </c>
      <c r="AT4" s="4" t="s">
        <v>3</v>
      </c>
      <c r="AU4" s="4" t="s">
        <v>4</v>
      </c>
      <c r="AV4" s="4" t="s">
        <v>6</v>
      </c>
      <c r="AW4" s="4" t="s">
        <v>5</v>
      </c>
    </row>
    <row r="5" x14ac:dyDescent="0.2">
      <c r="A5" s="5"/>
      <c r="B5" s="6"/>
      <c r="H5" s="6"/>
      <c r="M5" s="1"/>
      <c r="N5" s="17"/>
      <c r="S5" s="1"/>
      <c r="T5" s="6"/>
      <c r="Y5" s="1"/>
      <c r="Z5" s="17"/>
      <c r="AE5" s="1"/>
      <c r="AF5" s="6"/>
      <c r="AK5" s="1"/>
      <c r="AL5" s="17"/>
      <c r="AQ5" s="1"/>
      <c r="AR5" s="6"/>
      <c r="AW5" s="1"/>
    </row>
    <row r="6" x14ac:dyDescent="0.2">
      <c r="A6" s="1" t="s">
        <v>7</v>
      </c>
      <c r="B6" s="7">
        <v>3.973568209680542</v>
      </c>
      <c r="C6" s="8">
        <v>3.1621359730545855</v>
      </c>
      <c r="D6" s="8"/>
      <c r="E6" s="8"/>
      <c r="F6" s="8"/>
      <c r="G6" s="8"/>
      <c r="H6" s="7">
        <v>1.4194811448136433</v>
      </c>
      <c r="I6" s="8">
        <v>2.9261504201601141</v>
      </c>
      <c r="J6" s="8"/>
      <c r="K6" s="8"/>
      <c r="L6" s="8"/>
      <c r="M6" s="18"/>
      <c r="N6" s="7">
        <v>2.0078994087643465</v>
      </c>
      <c r="O6" s="8">
        <v>3.5307513000891624</v>
      </c>
      <c r="P6" s="8"/>
      <c r="Q6" s="8"/>
      <c r="R6" s="8"/>
      <c r="S6" s="18"/>
      <c r="T6" s="7">
        <v>6.4742382740877655</v>
      </c>
      <c r="U6" s="8">
        <v>5.0321567264606264</v>
      </c>
      <c r="V6" s="8"/>
      <c r="W6" s="8"/>
      <c r="X6" s="8"/>
      <c r="Y6" s="18"/>
      <c r="Z6" s="7">
        <v>2.4337107793920425</v>
      </c>
      <c r="AA6" s="8">
        <v>1.9212614557364935</v>
      </c>
      <c r="AB6" s="8"/>
      <c r="AC6" s="8"/>
      <c r="AD6" s="8"/>
      <c r="AE6" s="18"/>
      <c r="AF6" s="7">
        <v>2.0516160788728701</v>
      </c>
      <c r="AG6" s="8">
        <v>2.36616268830667</v>
      </c>
      <c r="AH6" s="8"/>
      <c r="AI6" s="8"/>
      <c r="AJ6" s="8"/>
      <c r="AK6" s="18"/>
      <c r="AL6" s="7">
        <v>3.325341017321723</v>
      </c>
      <c r="AM6" s="8">
        <v>3.1890129150546898</v>
      </c>
      <c r="AN6" s="8"/>
      <c r="AO6" s="8"/>
      <c r="AP6" s="8"/>
      <c r="AQ6" s="18"/>
      <c r="AR6" s="7">
        <v>4.1312532890274118</v>
      </c>
      <c r="AS6" s="8">
        <v>3.8100783381210381</v>
      </c>
      <c r="AT6" s="8"/>
      <c r="AU6" s="8"/>
      <c r="AV6" s="8"/>
      <c r="AW6" s="18"/>
    </row>
    <row r="7" x14ac:dyDescent="0.2">
      <c r="A7" s="1" t="s">
        <v>8</v>
      </c>
      <c r="B7" s="7">
        <v>6.1908906867255142</v>
      </c>
      <c r="C7" s="8">
        <v>2.4023274358869662</v>
      </c>
      <c r="D7" s="8"/>
      <c r="E7" s="8"/>
      <c r="F7" s="8"/>
      <c r="G7" s="8"/>
      <c r="H7" s="7">
        <v>1.9932573088538248</v>
      </c>
      <c r="I7" s="8">
        <v>1.5171869170050349</v>
      </c>
      <c r="J7" s="8"/>
      <c r="K7" s="8"/>
      <c r="L7" s="8"/>
      <c r="M7" s="18"/>
      <c r="N7" s="7">
        <v>-0.34974745559250286</v>
      </c>
      <c r="O7" s="8">
        <v>4.0356068362504249</v>
      </c>
      <c r="P7" s="8"/>
      <c r="Q7" s="8"/>
      <c r="R7" s="8"/>
      <c r="S7" s="18"/>
      <c r="T7" s="7">
        <v>8.7123088691084263</v>
      </c>
      <c r="U7" s="8">
        <v>4.1473004328372394</v>
      </c>
      <c r="V7" s="8"/>
      <c r="W7" s="8"/>
      <c r="X7" s="8"/>
      <c r="Y7" s="18"/>
      <c r="Z7" s="7">
        <v>4.1174032083680787</v>
      </c>
      <c r="AA7" s="8">
        <v>1.2341272323554118</v>
      </c>
      <c r="AB7" s="8"/>
      <c r="AC7" s="8"/>
      <c r="AD7" s="8"/>
      <c r="AE7" s="18"/>
      <c r="AF7" s="7">
        <v>7.6031332920423935</v>
      </c>
      <c r="AG7" s="8">
        <v>2.3983267551217886</v>
      </c>
      <c r="AH7" s="8"/>
      <c r="AI7" s="8"/>
      <c r="AJ7" s="8"/>
      <c r="AK7" s="18"/>
      <c r="AL7" s="7">
        <v>5.7071720589934092</v>
      </c>
      <c r="AM7" s="8">
        <v>2.4015986582073103</v>
      </c>
      <c r="AN7" s="8"/>
      <c r="AO7" s="8"/>
      <c r="AP7" s="8"/>
      <c r="AQ7" s="18"/>
      <c r="AR7" s="7">
        <v>5.1556613361207981</v>
      </c>
      <c r="AS7" s="8">
        <v>2.4132443651913036</v>
      </c>
      <c r="AT7" s="8"/>
      <c r="AU7" s="8"/>
      <c r="AV7" s="8"/>
      <c r="AW7" s="18"/>
    </row>
    <row r="8" x14ac:dyDescent="0.2">
      <c r="A8" s="1" t="s">
        <v>9</v>
      </c>
      <c r="B8" s="7">
        <v>-0.10894548309937219</v>
      </c>
      <c r="C8" s="8">
        <v>1.8534270139340372</v>
      </c>
      <c r="D8" s="8"/>
      <c r="E8" s="8"/>
      <c r="F8" s="8"/>
      <c r="G8" s="8"/>
      <c r="H8" s="7">
        <v>0.35754156727072284</v>
      </c>
      <c r="I8" s="8">
        <v>2.1524876375269129</v>
      </c>
      <c r="J8" s="8"/>
      <c r="K8" s="8"/>
      <c r="L8" s="8"/>
      <c r="M8" s="18"/>
      <c r="N8" s="7">
        <v>-1.0713659287747854</v>
      </c>
      <c r="O8" s="8">
        <v>1.2412957750120215</v>
      </c>
      <c r="P8" s="8"/>
      <c r="Q8" s="8"/>
      <c r="R8" s="8"/>
      <c r="S8" s="18"/>
      <c r="T8" s="7">
        <v>0.63228072204125207</v>
      </c>
      <c r="U8" s="8">
        <v>3.2342119852118936</v>
      </c>
      <c r="V8" s="8"/>
      <c r="W8" s="8"/>
      <c r="X8" s="8"/>
      <c r="Y8" s="18"/>
      <c r="Z8" s="7">
        <v>-0.70993073789229055</v>
      </c>
      <c r="AA8" s="8">
        <v>0.94310680883308484</v>
      </c>
      <c r="AB8" s="8"/>
      <c r="AC8" s="8"/>
      <c r="AD8" s="8"/>
      <c r="AE8" s="18"/>
      <c r="AF8" s="7">
        <v>-0.24149422847288063</v>
      </c>
      <c r="AG8" s="8">
        <v>2.1066980754233278</v>
      </c>
      <c r="AH8" s="8"/>
      <c r="AI8" s="8"/>
      <c r="AJ8" s="8"/>
      <c r="AK8" s="18"/>
      <c r="AL8" s="7">
        <v>-0.28167657787759937</v>
      </c>
      <c r="AM8" s="8">
        <v>1.7457688832717206</v>
      </c>
      <c r="AN8" s="8"/>
      <c r="AO8" s="8"/>
      <c r="AP8" s="8"/>
      <c r="AQ8" s="18"/>
      <c r="AR8" s="7">
        <v>0.86500496147164341</v>
      </c>
      <c r="AS8" s="8">
        <v>1.8303421640323849</v>
      </c>
      <c r="AT8" s="8"/>
      <c r="AU8" s="8"/>
      <c r="AV8" s="8"/>
      <c r="AW8" s="18"/>
    </row>
    <row r="9" x14ac:dyDescent="0.2">
      <c r="A9" s="1" t="s">
        <v>10</v>
      </c>
      <c r="B9" s="7">
        <v>-1.1540379860401393</v>
      </c>
      <c r="C9" s="8">
        <v>0.13806265250725872</v>
      </c>
      <c r="D9" s="8"/>
      <c r="E9" s="8"/>
      <c r="F9" s="8"/>
      <c r="G9" s="8"/>
      <c r="H9" s="7">
        <v>-0.52465109875150517</v>
      </c>
      <c r="I9" s="8">
        <v>0.62473457250019693</v>
      </c>
      <c r="J9" s="8"/>
      <c r="K9" s="8"/>
      <c r="L9" s="8"/>
      <c r="M9" s="18"/>
      <c r="N9" s="7">
        <v>-2.4673694141830795</v>
      </c>
      <c r="O9" s="8">
        <v>-0.82578315042807615</v>
      </c>
      <c r="P9" s="8"/>
      <c r="Q9" s="8"/>
      <c r="R9" s="8"/>
      <c r="S9" s="18"/>
      <c r="T9" s="7">
        <v>-0.38702662423742012</v>
      </c>
      <c r="U9" s="8">
        <v>1.7868472373533881</v>
      </c>
      <c r="V9" s="8"/>
      <c r="W9" s="8"/>
      <c r="X9" s="8"/>
      <c r="Y9" s="18"/>
      <c r="Z9" s="7">
        <v>-1.5545226718614302</v>
      </c>
      <c r="AA9" s="8">
        <v>-0.95059822412558193</v>
      </c>
      <c r="AB9" s="8"/>
      <c r="AC9" s="8"/>
      <c r="AD9" s="8"/>
      <c r="AE9" s="18"/>
      <c r="AF9" s="7">
        <v>-0.58106424946981616</v>
      </c>
      <c r="AG9" s="8">
        <v>0.5516065318385589</v>
      </c>
      <c r="AH9" s="8"/>
      <c r="AI9" s="8"/>
      <c r="AJ9" s="8"/>
      <c r="AK9" s="18"/>
      <c r="AL9" s="7">
        <v>-1.3348375918044484</v>
      </c>
      <c r="AM9" s="8">
        <v>-0.089781665555382389</v>
      </c>
      <c r="AN9" s="8"/>
      <c r="AO9" s="8"/>
      <c r="AP9" s="8"/>
      <c r="AQ9" s="18"/>
      <c r="AR9" s="7">
        <v>-0.97965891516764025</v>
      </c>
      <c r="AS9" s="8">
        <v>0.1910326976474962</v>
      </c>
      <c r="AT9" s="8"/>
      <c r="AU9" s="8"/>
      <c r="AV9" s="8"/>
      <c r="AW9" s="18"/>
    </row>
    <row r="10" x14ac:dyDescent="0.2">
      <c r="A10" s="1" t="s">
        <v>11</v>
      </c>
      <c r="B10" s="7">
        <v>-4.16154760521413</v>
      </c>
      <c r="C10" s="8">
        <v>-10.878813563290942</v>
      </c>
      <c r="D10" s="8"/>
      <c r="E10" s="8"/>
      <c r="F10" s="8"/>
      <c r="G10" s="8"/>
      <c r="H10" s="7">
        <v>-4.2743130757260221</v>
      </c>
      <c r="I10" s="8">
        <v>-12.500352901549855</v>
      </c>
      <c r="J10" s="8"/>
      <c r="K10" s="8"/>
      <c r="L10" s="8"/>
      <c r="M10" s="18"/>
      <c r="N10" s="7">
        <v>0.33435040363620355</v>
      </c>
      <c r="O10" s="8">
        <v>-7.5343743053192815</v>
      </c>
      <c r="P10" s="8"/>
      <c r="Q10" s="8"/>
      <c r="R10" s="8"/>
      <c r="S10" s="18"/>
      <c r="T10" s="7">
        <v>-12.70503871661837</v>
      </c>
      <c r="U10" s="8">
        <v>-18.581768346409863</v>
      </c>
      <c r="V10" s="8"/>
      <c r="W10" s="8"/>
      <c r="X10" s="8"/>
      <c r="Y10" s="18"/>
      <c r="Z10" s="7">
        <v>-0.14086063586452868</v>
      </c>
      <c r="AA10" s="8">
        <v>-5.7676563972832957</v>
      </c>
      <c r="AB10" s="8"/>
      <c r="AC10" s="8"/>
      <c r="AD10" s="8"/>
      <c r="AE10" s="18"/>
      <c r="AF10" s="7">
        <v>-6.3673013295369589</v>
      </c>
      <c r="AG10" s="8">
        <v>-11.836247853448651</v>
      </c>
      <c r="AH10" s="8"/>
      <c r="AI10" s="8"/>
      <c r="AJ10" s="8"/>
      <c r="AK10" s="18"/>
      <c r="AL10" s="7">
        <v>-4.0107560217831173</v>
      </c>
      <c r="AM10" s="8">
        <v>-10.05839424878606</v>
      </c>
      <c r="AN10" s="8"/>
      <c r="AO10" s="8"/>
      <c r="AP10" s="8"/>
      <c r="AQ10" s="18"/>
      <c r="AR10" s="7">
        <v>-2.090888648900127</v>
      </c>
      <c r="AS10" s="8">
        <v>-11.540286085370537</v>
      </c>
      <c r="AT10" s="8"/>
      <c r="AU10" s="8"/>
      <c r="AV10" s="8"/>
      <c r="AW10" s="18"/>
    </row>
    <row r="11" x14ac:dyDescent="0.2">
      <c r="A11" s="1" t="s">
        <v>12</v>
      </c>
      <c r="B11" s="7">
        <v>3.5213518713000216</v>
      </c>
      <c r="C11" s="8">
        <v>0.37498770979612506</v>
      </c>
      <c r="D11" s="8"/>
      <c r="E11" s="8"/>
      <c r="F11" s="8"/>
      <c r="G11" s="8"/>
      <c r="H11" s="7">
        <v>6.7383275374133831</v>
      </c>
      <c r="I11" s="8">
        <v>0.79438547533561865</v>
      </c>
      <c r="J11" s="8"/>
      <c r="K11" s="8"/>
      <c r="L11" s="8"/>
      <c r="M11" s="18"/>
      <c r="N11" s="7">
        <v>1.8622542025231879</v>
      </c>
      <c r="O11" s="8">
        <v>-0.4249307355024437</v>
      </c>
      <c r="P11" s="8"/>
      <c r="Q11" s="8"/>
      <c r="R11" s="8"/>
      <c r="S11" s="18"/>
      <c r="T11" s="7">
        <v>3.662719944948027</v>
      </c>
      <c r="U11" s="8">
        <v>2.4830183338355694</v>
      </c>
      <c r="V11" s="8"/>
      <c r="W11" s="8"/>
      <c r="X11" s="8"/>
      <c r="Y11" s="18"/>
      <c r="Z11" s="7">
        <v>3.2204304251336384</v>
      </c>
      <c r="AA11" s="8">
        <v>-1.02099856581583</v>
      </c>
      <c r="AB11" s="8"/>
      <c r="AC11" s="8"/>
      <c r="AD11" s="8"/>
      <c r="AE11" s="18"/>
      <c r="AF11" s="7">
        <v>8.1975070551546558</v>
      </c>
      <c r="AG11" s="8">
        <v>0.69955067982953556</v>
      </c>
      <c r="AH11" s="8"/>
      <c r="AI11" s="8"/>
      <c r="AJ11" s="8"/>
      <c r="AK11" s="18"/>
      <c r="AL11" s="7">
        <v>3.8473417965007557</v>
      </c>
      <c r="AM11" s="8">
        <v>0.16547885898738451</v>
      </c>
      <c r="AN11" s="8"/>
      <c r="AO11" s="8"/>
      <c r="AP11" s="8"/>
      <c r="AQ11" s="18"/>
      <c r="AR11" s="7">
        <v>0.14677055073688966</v>
      </c>
      <c r="AS11" s="8">
        <v>0.45891609561462249</v>
      </c>
      <c r="AT11" s="8"/>
      <c r="AU11" s="8"/>
      <c r="AV11" s="8"/>
      <c r="AW11" s="18"/>
    </row>
    <row r="12" x14ac:dyDescent="0.2">
      <c r="A12" s="1" t="s">
        <v>13</v>
      </c>
      <c r="B12" s="7">
        <v>-1.8764631321439991</v>
      </c>
      <c r="C12" s="8">
        <v>5.3646640733300153</v>
      </c>
      <c r="D12" s="8"/>
      <c r="E12" s="8"/>
      <c r="F12" s="8"/>
      <c r="G12" s="8"/>
      <c r="H12" s="7">
        <v>1.2331812083100469</v>
      </c>
      <c r="I12" s="8">
        <v>7.6430656973734319</v>
      </c>
      <c r="J12" s="8"/>
      <c r="K12" s="8"/>
      <c r="L12" s="8"/>
      <c r="M12" s="18"/>
      <c r="N12" s="7">
        <v>0.19138655648921232</v>
      </c>
      <c r="O12" s="8">
        <v>0.94583516332388329</v>
      </c>
      <c r="P12" s="8"/>
      <c r="Q12" s="8"/>
      <c r="R12" s="8"/>
      <c r="S12" s="18"/>
      <c r="T12" s="7">
        <v>-0.18692029206952634</v>
      </c>
      <c r="U12" s="8">
        <v>1.8195009952207359</v>
      </c>
      <c r="V12" s="8"/>
      <c r="W12" s="8"/>
      <c r="X12" s="8"/>
      <c r="Y12" s="18"/>
      <c r="Z12" s="7">
        <v>-1.2472175842607651</v>
      </c>
      <c r="AA12" s="8">
        <v>7.7189129621392931</v>
      </c>
      <c r="AB12" s="8"/>
      <c r="AC12" s="8"/>
      <c r="AD12" s="8"/>
      <c r="AE12" s="18"/>
      <c r="AF12" s="7">
        <v>-4.5913967838728222</v>
      </c>
      <c r="AG12" s="8">
        <v>5.8109216806632658</v>
      </c>
      <c r="AH12" s="8"/>
      <c r="AI12" s="8"/>
      <c r="AJ12" s="8"/>
      <c r="AK12" s="18"/>
      <c r="AL12" s="7">
        <v>-0.70427313638492806</v>
      </c>
      <c r="AM12" s="8">
        <v>5.1530129626715908</v>
      </c>
      <c r="AN12" s="8"/>
      <c r="AO12" s="8"/>
      <c r="AP12" s="8"/>
      <c r="AQ12" s="18"/>
      <c r="AR12" s="7">
        <v>-0.6171060992920252</v>
      </c>
      <c r="AS12" s="8">
        <v>5.4097485266039484</v>
      </c>
      <c r="AT12" s="8"/>
      <c r="AU12" s="8"/>
      <c r="AV12" s="8"/>
      <c r="AW12" s="18"/>
    </row>
    <row r="13" x14ac:dyDescent="0.2">
      <c r="A13" s="1" t="s">
        <v>14</v>
      </c>
      <c r="B13" s="7">
        <v>-2.1398840957279304</v>
      </c>
      <c r="C13" s="8">
        <v>-2.6011934361328612</v>
      </c>
      <c r="D13" s="8"/>
      <c r="E13" s="8"/>
      <c r="F13" s="8"/>
      <c r="G13" s="8"/>
      <c r="H13" s="7">
        <v>-2.1198563898608374</v>
      </c>
      <c r="I13" s="8">
        <v>-3.4891080303966948</v>
      </c>
      <c r="J13" s="8"/>
      <c r="K13" s="8"/>
      <c r="L13" s="8"/>
      <c r="M13" s="18"/>
      <c r="N13" s="7">
        <v>-0.75732794454394214</v>
      </c>
      <c r="O13" s="8">
        <v>-0.8743113586467417</v>
      </c>
      <c r="P13" s="8"/>
      <c r="Q13" s="8"/>
      <c r="R13" s="8"/>
      <c r="S13" s="18"/>
      <c r="T13" s="7">
        <v>-0.33487832968527464</v>
      </c>
      <c r="U13" s="8">
        <v>-1.2162201253763505</v>
      </c>
      <c r="V13" s="8"/>
      <c r="W13" s="8"/>
      <c r="X13" s="8"/>
      <c r="Y13" s="18"/>
      <c r="Z13" s="7">
        <v>-3.0629931533995474</v>
      </c>
      <c r="AA13" s="8">
        <v>-3.5236741273447123</v>
      </c>
      <c r="AB13" s="8"/>
      <c r="AC13" s="8"/>
      <c r="AD13" s="8"/>
      <c r="AE13" s="18"/>
      <c r="AF13" s="7">
        <v>-1.7123818832129298</v>
      </c>
      <c r="AG13" s="8">
        <v>-2.3598268114997838</v>
      </c>
      <c r="AH13" s="8"/>
      <c r="AI13" s="8"/>
      <c r="AJ13" s="8"/>
      <c r="AK13" s="18"/>
      <c r="AL13" s="7">
        <v>-2.3810135784035915</v>
      </c>
      <c r="AM13" s="8">
        <v>-2.5318490972995988</v>
      </c>
      <c r="AN13" s="8"/>
      <c r="AO13" s="8"/>
      <c r="AP13" s="8"/>
      <c r="AQ13" s="18"/>
      <c r="AR13" s="7">
        <v>-2.3325806433587899</v>
      </c>
      <c r="AS13" s="8">
        <v>-2.9730318898306503</v>
      </c>
      <c r="AT13" s="8"/>
      <c r="AU13" s="8"/>
      <c r="AV13" s="8"/>
      <c r="AW13" s="18"/>
    </row>
    <row r="14" x14ac:dyDescent="0.2">
      <c r="A14" s="1" t="s">
        <v>15</v>
      </c>
      <c r="B14" s="7">
        <v>-4.2449324654805265</v>
      </c>
      <c r="C14" s="8">
        <v>0.18440214091482088</v>
      </c>
      <c r="D14" s="8"/>
      <c r="E14" s="8"/>
      <c r="F14" s="8"/>
      <c r="G14" s="8"/>
      <c r="H14" s="7">
        <v>-4.8229682023232563</v>
      </c>
      <c r="I14" s="8">
        <v>0.3314502120452551</v>
      </c>
      <c r="J14" s="8"/>
      <c r="K14" s="8"/>
      <c r="L14" s="8"/>
      <c r="M14" s="18"/>
      <c r="N14" s="7">
        <v>0.24992017168140035</v>
      </c>
      <c r="O14" s="8">
        <v>-0.094089524778942196</v>
      </c>
      <c r="P14" s="8"/>
      <c r="Q14" s="8"/>
      <c r="R14" s="8"/>
      <c r="S14" s="18"/>
      <c r="T14" s="7">
        <v>-5.8676838475748667</v>
      </c>
      <c r="U14" s="8">
        <v>1.2949527608667668</v>
      </c>
      <c r="V14" s="8"/>
      <c r="W14" s="8"/>
      <c r="X14" s="8"/>
      <c r="Y14" s="18"/>
      <c r="Z14" s="7">
        <v>-3.056019629615196</v>
      </c>
      <c r="AA14" s="8">
        <v>-0.55448114449485586</v>
      </c>
      <c r="AB14" s="8"/>
      <c r="AC14" s="8"/>
      <c r="AD14" s="8"/>
      <c r="AE14" s="18"/>
      <c r="AF14" s="7">
        <v>-4.358617951504538</v>
      </c>
      <c r="AG14" s="8">
        <v>0.26280825376528288</v>
      </c>
      <c r="AH14" s="8"/>
      <c r="AI14" s="8"/>
      <c r="AJ14" s="8"/>
      <c r="AK14" s="18"/>
      <c r="AL14" s="7">
        <v>-4.167297966562189</v>
      </c>
      <c r="AM14" s="8">
        <v>0.025152733448342932</v>
      </c>
      <c r="AN14" s="8"/>
      <c r="AO14" s="8"/>
      <c r="AP14" s="8"/>
      <c r="AQ14" s="18"/>
      <c r="AR14" s="7">
        <v>-4.2784558306381459</v>
      </c>
      <c r="AS14" s="8">
        <v>0.3999557879904041</v>
      </c>
      <c r="AT14" s="8"/>
      <c r="AU14" s="8"/>
      <c r="AV14" s="8"/>
      <c r="AW14" s="18"/>
    </row>
    <row r="15" ht="17" thickBot="true" x14ac:dyDescent="0.25">
      <c r="A15" s="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ht="17" thickTop="true" x14ac:dyDescent="0.2">
      <c r="A16" s="10" t="s">
        <v>16</v>
      </c>
      <c r="B16" s="11"/>
      <c r="C16" s="12">
        <f>CORREL($B$6:$B$14,C6:C14)*100</f>
        <v>49.238944558192344</v>
      </c>
      <c r="D16" s="12" t="e">
        <f t="shared" ref="D16:G16" si="0">CORREL($B$6:$B$14,D6:D14)*100</f>
        <v>#DIV/0!</v>
      </c>
      <c r="E16" s="12" t="e">
        <f t="shared" si="0"/>
        <v>#DIV/0!</v>
      </c>
      <c r="F16" s="12" t="e">
        <f t="shared" si="0"/>
        <v>#DIV/0!</v>
      </c>
      <c r="G16" s="12" t="e">
        <f t="shared" si="0"/>
        <v>#DIV/0!</v>
      </c>
      <c r="H16" s="19"/>
      <c r="I16" s="12">
        <f>CORREL($H$6:$H$15,I6:I15)*100</f>
        <v>52.483608913874768</v>
      </c>
      <c r="J16" s="12" t="e">
        <f>CORREL($H$6:$H$15,J6:J15)*100</f>
        <v>#DIV/0!</v>
      </c>
      <c r="K16" s="12" t="e">
        <f>CORREL($H$6:$H$15,K6:K15)*100</f>
        <v>#DIV/0!</v>
      </c>
      <c r="L16" s="12" t="e">
        <f>CORREL($H$6:$H$15,L6:L15)*100</f>
        <v>#DIV/0!</v>
      </c>
      <c r="M16" s="20" t="e">
        <f>CORREL($H$6:$H15,M6:M15)*100</f>
        <v>#DIV/0!</v>
      </c>
      <c r="N16" s="12"/>
      <c r="O16" s="12">
        <f>CORREL($N$6:$N$15,O6:O15)*100</f>
        <v>10.405293287738058</v>
      </c>
      <c r="P16" s="12" t="e">
        <f t="shared" ref="P16:S16" si="1">CORREL($N$6:$N$15,P6:P15)*100</f>
        <v>#DIV/0!</v>
      </c>
      <c r="Q16" s="12" t="e">
        <f t="shared" si="1"/>
        <v>#DIV/0!</v>
      </c>
      <c r="R16" s="12" t="e">
        <f t="shared" si="1"/>
        <v>#DIV/0!</v>
      </c>
      <c r="S16" s="12" t="e">
        <f t="shared" si="1"/>
        <v>#DIV/0!</v>
      </c>
      <c r="T16" s="19"/>
      <c r="U16" s="12">
        <f>CORREL($T$6:$T$15,U6:U15)*100</f>
        <v>83.522641246096782</v>
      </c>
      <c r="V16" s="12" t="e">
        <f t="shared" ref="V16:Y16" si="2">CORREL($T$6:$T$15,V6:V15)*100</f>
        <v>#DIV/0!</v>
      </c>
      <c r="W16" s="12" t="e">
        <f t="shared" si="2"/>
        <v>#DIV/0!</v>
      </c>
      <c r="X16" s="12" t="e">
        <f t="shared" si="2"/>
        <v>#DIV/0!</v>
      </c>
      <c r="Y16" s="12" t="e">
        <f t="shared" si="2"/>
        <v>#DIV/0!</v>
      </c>
      <c r="Z16" s="12"/>
      <c r="AA16" s="12">
        <f>CORREL($Z$6:$Z$15,AA6:AA15)*100</f>
        <v>13.667441392429112</v>
      </c>
      <c r="AB16" s="12" t="e">
        <f t="shared" ref="AB16:AE16" si="3">CORREL($Z$6:$Z$15,AB6:AB15)*100</f>
        <v>#DIV/0!</v>
      </c>
      <c r="AC16" s="12" t="e">
        <f t="shared" si="3"/>
        <v>#DIV/0!</v>
      </c>
      <c r="AD16" s="12" t="e">
        <f t="shared" si="3"/>
        <v>#DIV/0!</v>
      </c>
      <c r="AE16" s="12" t="e">
        <f t="shared" si="3"/>
        <v>#DIV/0!</v>
      </c>
      <c r="AF16" s="19"/>
      <c r="AG16" s="12">
        <f>CORREL($AF$6:$AF$15,AG6:AG15)*100</f>
        <v>38.917650162087227</v>
      </c>
      <c r="AH16" s="12" t="e">
        <f t="shared" ref="AH16:AK16" si="4">CORREL($AF$6:$AF$15,AH6:AH15)*100</f>
        <v>#DIV/0!</v>
      </c>
      <c r="AI16" s="12" t="e">
        <f t="shared" si="4"/>
        <v>#DIV/0!</v>
      </c>
      <c r="AJ16" s="12" t="e">
        <f t="shared" si="4"/>
        <v>#DIV/0!</v>
      </c>
      <c r="AK16" s="12" t="e">
        <f t="shared" si="4"/>
        <v>#DIV/0!</v>
      </c>
      <c r="AL16" s="12"/>
      <c r="AM16" s="12">
        <f>CORREL($AL$6:$AL$15,AM6:AM15)*100</f>
        <v>54.331584459863514</v>
      </c>
      <c r="AN16" s="12" t="e">
        <f t="shared" ref="AN16:AQ16" si="5">CORREL($AL$6:$AL$15,AN6:AN15)*100</f>
        <v>#DIV/0!</v>
      </c>
      <c r="AO16" s="12" t="e">
        <f t="shared" si="5"/>
        <v>#DIV/0!</v>
      </c>
      <c r="AP16" s="12" t="e">
        <f t="shared" si="5"/>
        <v>#DIV/0!</v>
      </c>
      <c r="AQ16" s="12" t="e">
        <f t="shared" si="5"/>
        <v>#DIV/0!</v>
      </c>
      <c r="AR16" s="19"/>
      <c r="AS16" s="12">
        <f>CORREL($AR$6:$AR$15,AS6:AS15)*100</f>
        <v>46.328335058881507</v>
      </c>
      <c r="AT16" s="12" t="e">
        <f t="shared" ref="AT16:AW16" si="6">CORREL($AR$6:$AR$15,AT6:AT15)*100</f>
        <v>#DIV/0!</v>
      </c>
      <c r="AU16" s="12" t="e">
        <f t="shared" si="6"/>
        <v>#DIV/0!</v>
      </c>
      <c r="AV16" s="12" t="e">
        <f t="shared" si="6"/>
        <v>#DIV/0!</v>
      </c>
      <c r="AW16" s="12" t="e">
        <f t="shared" si="6"/>
        <v>#DIV/0!</v>
      </c>
    </row>
    <row r="17" x14ac:dyDescent="0.2">
      <c r="A17" s="13" t="s">
        <v>17</v>
      </c>
      <c r="B17" s="14">
        <f>AVERAGE(B22:B30)</f>
        <v>3.0412912817124647</v>
      </c>
      <c r="C17" s="14">
        <f t="shared" ref="C17:AW17" si="7">AVERAGE(C22:C30)</f>
        <v>2.9955571109831376</v>
      </c>
      <c r="D17" s="14">
        <f t="shared" si="7"/>
        <v>0</v>
      </c>
      <c r="E17" s="14">
        <f t="shared" si="7"/>
        <v>0</v>
      </c>
      <c r="F17" s="14">
        <f t="shared" si="7"/>
        <v>0</v>
      </c>
      <c r="G17" s="14">
        <f t="shared" si="7"/>
        <v>0</v>
      </c>
      <c r="H17" s="14">
        <f t="shared" si="7"/>
        <v>2.6092863925914687</v>
      </c>
      <c r="I17" s="14">
        <f t="shared" si="7"/>
        <v>3.5532135404326186</v>
      </c>
      <c r="J17" s="14">
        <f t="shared" si="7"/>
        <v>0</v>
      </c>
      <c r="K17" s="14">
        <f t="shared" si="7"/>
        <v>0</v>
      </c>
      <c r="L17" s="14">
        <f t="shared" si="7"/>
        <v>0</v>
      </c>
      <c r="M17" s="14">
        <f t="shared" si="7"/>
        <v>0</v>
      </c>
      <c r="N17" s="14">
        <f t="shared" si="7"/>
        <v>1.0324023873543002</v>
      </c>
      <c r="O17" s="14">
        <f t="shared" si="7"/>
        <v>2.1675200448622176</v>
      </c>
      <c r="P17" s="14">
        <f t="shared" si="7"/>
        <v>0</v>
      </c>
      <c r="Q17" s="14">
        <f t="shared" si="7"/>
        <v>0</v>
      </c>
      <c r="R17" s="14">
        <f t="shared" si="7"/>
        <v>0</v>
      </c>
      <c r="S17" s="14">
        <f t="shared" si="7"/>
        <v>0</v>
      </c>
      <c r="T17" s="14">
        <f t="shared" si="7"/>
        <v>4.3292328467078809</v>
      </c>
      <c r="U17" s="14">
        <f t="shared" si="7"/>
        <v>4.399552993730409</v>
      </c>
      <c r="V17" s="14">
        <f t="shared" si="7"/>
        <v>0</v>
      </c>
      <c r="W17" s="14">
        <f t="shared" si="7"/>
        <v>0</v>
      </c>
      <c r="X17" s="14">
        <f t="shared" si="7"/>
        <v>0</v>
      </c>
      <c r="Y17" s="14">
        <f t="shared" si="7"/>
        <v>0</v>
      </c>
      <c r="Z17" s="14">
        <f t="shared" si="7"/>
        <v>2.1714543139763927</v>
      </c>
      <c r="AA17" s="14">
        <f t="shared" si="7"/>
        <v>2.6263512021589062</v>
      </c>
      <c r="AB17" s="14">
        <f t="shared" si="7"/>
        <v>0</v>
      </c>
      <c r="AC17" s="14">
        <f t="shared" si="7"/>
        <v>0</v>
      </c>
      <c r="AD17" s="14">
        <f t="shared" si="7"/>
        <v>0</v>
      </c>
      <c r="AE17" s="14">
        <f t="shared" si="7"/>
        <v>0</v>
      </c>
      <c r="AF17" s="14">
        <f t="shared" si="7"/>
        <v>3.967168094682207</v>
      </c>
      <c r="AG17" s="14">
        <f t="shared" si="7"/>
        <v>3.1546832588774758</v>
      </c>
      <c r="AH17" s="14">
        <f t="shared" si="7"/>
        <v>0</v>
      </c>
      <c r="AI17" s="14">
        <f t="shared" si="7"/>
        <v>0</v>
      </c>
      <c r="AJ17" s="14">
        <f t="shared" si="7"/>
        <v>0</v>
      </c>
      <c r="AK17" s="14">
        <f t="shared" si="7"/>
        <v>0</v>
      </c>
      <c r="AL17" s="14">
        <f t="shared" si="7"/>
        <v>2.8621899717368624</v>
      </c>
      <c r="AM17" s="14">
        <f t="shared" si="7"/>
        <v>2.8178538043886974</v>
      </c>
      <c r="AN17" s="14">
        <f t="shared" si="7"/>
        <v>0</v>
      </c>
      <c r="AO17" s="14">
        <f t="shared" si="7"/>
        <v>0</v>
      </c>
      <c r="AP17" s="14">
        <f t="shared" si="7"/>
        <v>0</v>
      </c>
      <c r="AQ17" s="14">
        <f t="shared" si="7"/>
        <v>0</v>
      </c>
      <c r="AR17" s="14">
        <f t="shared" si="7"/>
        <v>2.2885978083014953</v>
      </c>
      <c r="AS17" s="14">
        <f t="shared" si="7"/>
        <v>3.2251817722670175</v>
      </c>
      <c r="AT17" s="14">
        <f t="shared" si="7"/>
        <v>0</v>
      </c>
      <c r="AU17" s="14">
        <f t="shared" si="7"/>
        <v>0</v>
      </c>
      <c r="AV17" s="14">
        <f t="shared" si="7"/>
        <v>0</v>
      </c>
      <c r="AW17" s="14">
        <f t="shared" si="7"/>
        <v>0</v>
      </c>
    </row>
    <row r="18" x14ac:dyDescent="0.2">
      <c r="A18" s="13" t="s">
        <v>18</v>
      </c>
      <c r="B18" s="14">
        <f>SUM(B6:B8)</f>
        <v>10.055513413306677</v>
      </c>
      <c r="C18" s="14">
        <f t="shared" ref="C18:G18" si="8">SUM(C6:C8)</f>
        <v>7.4178675482923619</v>
      </c>
      <c r="D18" s="14">
        <f t="shared" si="8"/>
        <v>0</v>
      </c>
      <c r="E18" s="14">
        <f t="shared" si="8"/>
        <v>0</v>
      </c>
      <c r="F18" s="14">
        <f t="shared" si="8"/>
        <v>0</v>
      </c>
      <c r="G18" s="14">
        <f t="shared" si="8"/>
        <v>0</v>
      </c>
      <c r="H18" s="14">
        <f>SUM(H6:H8)</f>
        <v>3.7702800209381828</v>
      </c>
      <c r="I18" s="14">
        <f t="shared" ref="I18:S18" si="9">SUM(I6:I8)</f>
        <v>6.5957789175359203</v>
      </c>
      <c r="J18" s="14">
        <f t="shared" si="9"/>
        <v>0</v>
      </c>
      <c r="K18" s="14">
        <f t="shared" si="9"/>
        <v>0</v>
      </c>
      <c r="L18" s="14">
        <f t="shared" si="9"/>
        <v>0</v>
      </c>
      <c r="M18" s="14">
        <f t="shared" si="9"/>
        <v>0</v>
      </c>
      <c r="N18" s="14">
        <f t="shared" si="9"/>
        <v>0.58678602439701799</v>
      </c>
      <c r="O18" s="14">
        <f t="shared" si="9"/>
        <v>8.8076837707313427</v>
      </c>
      <c r="P18" s="14">
        <f t="shared" si="9"/>
        <v>0</v>
      </c>
      <c r="Q18" s="14">
        <f t="shared" si="9"/>
        <v>0</v>
      </c>
      <c r="R18" s="14">
        <f t="shared" si="9"/>
        <v>0</v>
      </c>
      <c r="S18" s="14">
        <f t="shared" si="9"/>
        <v>0</v>
      </c>
      <c r="T18" s="14">
        <f>SUM(T6:T8)</f>
        <v>15.818827865237429</v>
      </c>
      <c r="U18" s="14">
        <f t="shared" ref="U18:AE18" si="10">SUM(U6:U8)</f>
        <v>12.413993862991447</v>
      </c>
      <c r="V18" s="14">
        <f t="shared" si="10"/>
        <v>0</v>
      </c>
      <c r="W18" s="14">
        <f t="shared" si="10"/>
        <v>0</v>
      </c>
      <c r="X18" s="14">
        <f t="shared" si="10"/>
        <v>0</v>
      </c>
      <c r="Y18" s="14">
        <f t="shared" si="10"/>
        <v>0</v>
      </c>
      <c r="Z18" s="14">
        <f t="shared" si="10"/>
        <v>5.8411832498678296</v>
      </c>
      <c r="AA18" s="14">
        <f t="shared" si="10"/>
        <v>4.0982521977729727</v>
      </c>
      <c r="AB18" s="14">
        <f t="shared" si="10"/>
        <v>0</v>
      </c>
      <c r="AC18" s="14">
        <f t="shared" si="10"/>
        <v>0</v>
      </c>
      <c r="AD18" s="14">
        <f t="shared" si="10"/>
        <v>0</v>
      </c>
      <c r="AE18" s="14">
        <f t="shared" si="10"/>
        <v>0</v>
      </c>
      <c r="AF18" s="14">
        <f>SUM(AF6:AF8)</f>
        <v>9.413255142442388</v>
      </c>
      <c r="AG18" s="14">
        <f t="shared" ref="AG18:AQ18" si="11">SUM(AG6:AG8)</f>
        <v>6.8712678527582005</v>
      </c>
      <c r="AH18" s="14">
        <f t="shared" si="11"/>
        <v>0</v>
      </c>
      <c r="AI18" s="14">
        <f t="shared" si="11"/>
        <v>0</v>
      </c>
      <c r="AJ18" s="14">
        <f t="shared" si="11"/>
        <v>0</v>
      </c>
      <c r="AK18" s="14">
        <f t="shared" si="11"/>
        <v>0</v>
      </c>
      <c r="AL18" s="14">
        <f t="shared" si="11"/>
        <v>8.7508364984375273</v>
      </c>
      <c r="AM18" s="14">
        <f t="shared" si="11"/>
        <v>7.3363237353799029</v>
      </c>
      <c r="AN18" s="14">
        <f t="shared" si="11"/>
        <v>0</v>
      </c>
      <c r="AO18" s="14">
        <f t="shared" si="11"/>
        <v>0</v>
      </c>
      <c r="AP18" s="14">
        <f t="shared" si="11"/>
        <v>0</v>
      </c>
      <c r="AQ18" s="14">
        <f t="shared" si="11"/>
        <v>0</v>
      </c>
      <c r="AR18" s="14">
        <f>SUM(AR6:AR8)</f>
        <v>10.151919586619838</v>
      </c>
      <c r="AS18" s="14">
        <f t="shared" ref="AS18:AW18" si="12">SUM(AS6:AS8)</f>
        <v>8.0535996505134655</v>
      </c>
      <c r="AT18" s="14">
        <f t="shared" si="12"/>
        <v>0</v>
      </c>
      <c r="AU18" s="14">
        <f t="shared" si="12"/>
        <v>0</v>
      </c>
      <c r="AV18" s="14">
        <f t="shared" si="12"/>
        <v>0</v>
      </c>
      <c r="AW18" s="14">
        <f t="shared" si="12"/>
        <v>0</v>
      </c>
    </row>
    <row r="19" x14ac:dyDescent="0.2">
      <c r="A19" s="13" t="s">
        <v>19</v>
      </c>
      <c r="B19" s="14">
        <f>SUM(B9:B10,B12:B15)</f>
        <v>-13.576865284606729</v>
      </c>
      <c r="C19" s="14">
        <f t="shared" ref="C19:AW19" si="13">SUM(C9:C10,C12:C15)</f>
        <v>-7.7925565079045889</v>
      </c>
      <c r="D19" s="14">
        <f t="shared" si="13"/>
        <v>0</v>
      </c>
      <c r="E19" s="14">
        <f t="shared" si="13"/>
        <v>0</v>
      </c>
      <c r="F19" s="14">
        <f t="shared" si="13"/>
        <v>0</v>
      </c>
      <c r="G19" s="14">
        <f t="shared" si="13"/>
        <v>0</v>
      </c>
      <c r="H19" s="14">
        <f t="shared" si="13"/>
        <v>-10.508607558351596</v>
      </c>
      <c r="I19" s="14">
        <f t="shared" si="13"/>
        <v>-7.3897627339289418</v>
      </c>
      <c r="J19" s="14">
        <f t="shared" si="13"/>
        <v>0</v>
      </c>
      <c r="K19" s="14">
        <f t="shared" si="13"/>
        <v>0</v>
      </c>
      <c r="L19" s="14">
        <f t="shared" si="13"/>
        <v>0</v>
      </c>
      <c r="M19" s="14">
        <f t="shared" si="13"/>
        <v>0</v>
      </c>
      <c r="N19" s="14">
        <f t="shared" si="13"/>
        <v>-2.4490402269202063</v>
      </c>
      <c r="O19" s="14">
        <f t="shared" si="13"/>
        <v>-8.3826847057186686</v>
      </c>
      <c r="P19" s="14">
        <f t="shared" si="13"/>
        <v>0</v>
      </c>
      <c r="Q19" s="14">
        <f t="shared" si="13"/>
        <v>0</v>
      </c>
      <c r="R19" s="14">
        <f t="shared" si="13"/>
        <v>0</v>
      </c>
      <c r="S19" s="14">
        <f t="shared" si="13"/>
        <v>0</v>
      </c>
      <c r="T19" s="14">
        <f t="shared" si="13"/>
        <v>-19.481547810185472</v>
      </c>
      <c r="U19" s="14">
        <f t="shared" si="13"/>
        <v>-14.896753460774946</v>
      </c>
      <c r="V19" s="14">
        <f t="shared" si="13"/>
        <v>0</v>
      </c>
      <c r="W19" s="14">
        <f t="shared" si="13"/>
        <v>0</v>
      </c>
      <c r="X19" s="14">
        <f t="shared" si="13"/>
        <v>0</v>
      </c>
      <c r="Y19" s="14">
        <f t="shared" si="13"/>
        <v>0</v>
      </c>
      <c r="Z19" s="14">
        <f t="shared" si="13"/>
        <v>-9.0616136750014888</v>
      </c>
      <c r="AA19" s="14">
        <f t="shared" si="13"/>
        <v>-3.0769291549827145</v>
      </c>
      <c r="AB19" s="14">
        <f t="shared" si="13"/>
        <v>0</v>
      </c>
      <c r="AC19" s="14">
        <f t="shared" si="13"/>
        <v>0</v>
      </c>
      <c r="AD19" s="14">
        <f t="shared" si="13"/>
        <v>0</v>
      </c>
      <c r="AE19" s="14">
        <f t="shared" si="13"/>
        <v>0</v>
      </c>
      <c r="AF19" s="14">
        <f t="shared" si="13"/>
        <v>-17.610762197597055</v>
      </c>
      <c r="AG19" s="14">
        <f t="shared" si="13"/>
        <v>-7.5704346130487288</v>
      </c>
      <c r="AH19" s="14">
        <f t="shared" si="13"/>
        <v>0</v>
      </c>
      <c r="AI19" s="14">
        <f t="shared" si="13"/>
        <v>0</v>
      </c>
      <c r="AJ19" s="14">
        <f t="shared" si="13"/>
        <v>0</v>
      </c>
      <c r="AK19" s="14">
        <f t="shared" si="13"/>
        <v>0</v>
      </c>
      <c r="AL19" s="14">
        <f t="shared" si="13"/>
        <v>-12.598178294938286</v>
      </c>
      <c r="AM19" s="14">
        <f t="shared" si="13"/>
        <v>-7.5015200962410704</v>
      </c>
      <c r="AN19" s="14">
        <f t="shared" si="13"/>
        <v>0</v>
      </c>
      <c r="AO19" s="14">
        <f t="shared" si="13"/>
        <v>0</v>
      </c>
      <c r="AP19" s="14">
        <f t="shared" si="13"/>
        <v>0</v>
      </c>
      <c r="AQ19" s="14">
        <f t="shared" si="13"/>
        <v>0</v>
      </c>
      <c r="AR19" s="14">
        <f t="shared" si="13"/>
        <v>-10.298690137356733</v>
      </c>
      <c r="AS19" s="14">
        <f t="shared" si="13"/>
        <v>-8.5122723260620194</v>
      </c>
      <c r="AT19" s="14">
        <f t="shared" si="13"/>
        <v>0</v>
      </c>
      <c r="AU19" s="14">
        <f t="shared" si="13"/>
        <v>0</v>
      </c>
      <c r="AV19" s="14">
        <f t="shared" si="13"/>
        <v>0</v>
      </c>
      <c r="AW19" s="14">
        <f t="shared" si="13"/>
        <v>0</v>
      </c>
    </row>
    <row r="20" ht="17" thickBot="true" x14ac:dyDescent="0.25">
      <c r="A20" s="15" t="s">
        <v>20</v>
      </c>
      <c r="B20" s="16">
        <f>B11</f>
        <v>3.5213518713000269</v>
      </c>
      <c r="C20" s="16">
        <f t="shared" ref="C20:AW20" si="14">C11</f>
        <v>0.37468895961223042</v>
      </c>
      <c r="D20" s="16">
        <f t="shared" si="14"/>
        <v>0</v>
      </c>
      <c r="E20" s="16">
        <f t="shared" si="14"/>
        <v>0</v>
      </c>
      <c r="F20" s="16">
        <f t="shared" si="14"/>
        <v>0</v>
      </c>
      <c r="G20" s="16">
        <f t="shared" si="14"/>
        <v>0</v>
      </c>
      <c r="H20" s="16">
        <f t="shared" si="14"/>
        <v>6.7383275374133769</v>
      </c>
      <c r="I20" s="16">
        <f t="shared" si="14"/>
        <v>0.79398381639301208</v>
      </c>
      <c r="J20" s="16">
        <f t="shared" si="14"/>
        <v>0</v>
      </c>
      <c r="K20" s="16">
        <f t="shared" si="14"/>
        <v>0</v>
      </c>
      <c r="L20" s="16">
        <f t="shared" si="14"/>
        <v>0</v>
      </c>
      <c r="M20" s="16">
        <f t="shared" si="14"/>
        <v>0</v>
      </c>
      <c r="N20" s="16">
        <f t="shared" si="14"/>
        <v>1.8622542025231872</v>
      </c>
      <c r="O20" s="16">
        <f t="shared" si="14"/>
        <v>-0.4249990650126787</v>
      </c>
      <c r="P20" s="16">
        <f t="shared" si="14"/>
        <v>0</v>
      </c>
      <c r="Q20" s="16">
        <f t="shared" si="14"/>
        <v>0</v>
      </c>
      <c r="R20" s="16">
        <f t="shared" si="14"/>
        <v>0</v>
      </c>
      <c r="S20" s="16">
        <f t="shared" si="14"/>
        <v>0</v>
      </c>
      <c r="T20" s="16">
        <f t="shared" si="14"/>
        <v>3.6627199449480328</v>
      </c>
      <c r="U20" s="16">
        <f t="shared" si="14"/>
        <v>2.4827595977835011</v>
      </c>
      <c r="V20" s="16">
        <f t="shared" si="14"/>
        <v>0</v>
      </c>
      <c r="W20" s="16">
        <f t="shared" si="14"/>
        <v>0</v>
      </c>
      <c r="X20" s="16">
        <f t="shared" si="14"/>
        <v>0</v>
      </c>
      <c r="Y20" s="16">
        <f t="shared" si="14"/>
        <v>0</v>
      </c>
      <c r="Z20" s="16">
        <f t="shared" si="14"/>
        <v>3.2204304251336371</v>
      </c>
      <c r="AA20" s="16">
        <f t="shared" si="14"/>
        <v>-1.0213230427902649</v>
      </c>
      <c r="AB20" s="16">
        <f t="shared" si="14"/>
        <v>0</v>
      </c>
      <c r="AC20" s="16">
        <f t="shared" si="14"/>
        <v>0</v>
      </c>
      <c r="AD20" s="16">
        <f t="shared" si="14"/>
        <v>0</v>
      </c>
      <c r="AE20" s="16">
        <f t="shared" si="14"/>
        <v>0</v>
      </c>
      <c r="AF20" s="16">
        <f t="shared" si="14"/>
        <v>8.1975070551546647</v>
      </c>
      <c r="AG20" s="16">
        <f t="shared" si="14"/>
        <v>0.69916676029052738</v>
      </c>
      <c r="AH20" s="16">
        <f t="shared" si="14"/>
        <v>0</v>
      </c>
      <c r="AI20" s="16">
        <f t="shared" si="14"/>
        <v>0</v>
      </c>
      <c r="AJ20" s="16">
        <f t="shared" si="14"/>
        <v>0</v>
      </c>
      <c r="AK20" s="16">
        <f t="shared" si="14"/>
        <v>0</v>
      </c>
      <c r="AL20" s="16">
        <f t="shared" si="14"/>
        <v>3.8473417965007526</v>
      </c>
      <c r="AM20" s="16">
        <f t="shared" si="14"/>
        <v>0.16519636086116743</v>
      </c>
      <c r="AN20" s="16">
        <f t="shared" si="14"/>
        <v>0</v>
      </c>
      <c r="AO20" s="16">
        <f t="shared" si="14"/>
        <v>0</v>
      </c>
      <c r="AP20" s="16">
        <f t="shared" si="14"/>
        <v>0</v>
      </c>
      <c r="AQ20" s="16">
        <f t="shared" si="14"/>
        <v>0</v>
      </c>
      <c r="AR20" s="16">
        <f t="shared" si="14"/>
        <v>0.14677055073688688</v>
      </c>
      <c r="AS20" s="16">
        <f t="shared" si="14"/>
        <v>0.45867267554854757</v>
      </c>
      <c r="AT20" s="16">
        <f t="shared" si="14"/>
        <v>0</v>
      </c>
      <c r="AU20" s="16">
        <f t="shared" si="14"/>
        <v>0</v>
      </c>
      <c r="AV20" s="16">
        <f t="shared" si="14"/>
        <v>0</v>
      </c>
      <c r="AW20" s="16">
        <f t="shared" si="14"/>
        <v>0</v>
      </c>
    </row>
    <row r="21" ht="17" thickTop="true" x14ac:dyDescent="0.2"/>
    <row r="22" hidden="true" x14ac:dyDescent="0.2">
      <c r="B22">
        <f>ABS(B6)</f>
        <v>3.9735682096805474</v>
      </c>
      <c r="C22">
        <f t="shared" ref="C22:AW27" si="15">ABS(C6)</f>
        <v>3.1620666681025948</v>
      </c>
      <c r="D22">
        <f t="shared" si="15"/>
        <v>0</v>
      </c>
      <c r="E22">
        <f t="shared" si="15"/>
        <v>0</v>
      </c>
      <c r="F22">
        <f t="shared" si="15"/>
        <v>0</v>
      </c>
      <c r="G22">
        <f t="shared" si="15"/>
        <v>0</v>
      </c>
      <c r="H22">
        <f t="shared" si="15"/>
        <v>1.4194811448136391</v>
      </c>
      <c r="I22">
        <f t="shared" si="15"/>
        <v>2.9260333012998472</v>
      </c>
      <c r="J22">
        <f t="shared" si="15"/>
        <v>0</v>
      </c>
      <c r="K22">
        <f t="shared" si="15"/>
        <v>0</v>
      </c>
      <c r="L22">
        <f t="shared" si="15"/>
        <v>0</v>
      </c>
      <c r="M22">
        <f t="shared" si="15"/>
        <v>0</v>
      </c>
      <c r="N22">
        <f t="shared" si="15"/>
        <v>2.0078994087643465</v>
      </c>
      <c r="O22">
        <f t="shared" si="15"/>
        <v>3.5307916586633117</v>
      </c>
      <c r="P22">
        <f t="shared" si="15"/>
        <v>0</v>
      </c>
      <c r="Q22">
        <f t="shared" si="15"/>
        <v>0</v>
      </c>
      <c r="R22">
        <f t="shared" si="15"/>
        <v>0</v>
      </c>
      <c r="S22">
        <f t="shared" si="15"/>
        <v>0</v>
      </c>
      <c r="T22">
        <f t="shared" si="15"/>
        <v>6.474238274087762</v>
      </c>
      <c r="U22">
        <f t="shared" si="15"/>
        <v>5.0322204056290429</v>
      </c>
      <c r="V22">
        <f t="shared" si="15"/>
        <v>0</v>
      </c>
      <c r="W22">
        <f t="shared" si="15"/>
        <v>0</v>
      </c>
      <c r="X22">
        <f t="shared" si="15"/>
        <v>0</v>
      </c>
      <c r="Y22">
        <f t="shared" si="15"/>
        <v>0</v>
      </c>
      <c r="Z22">
        <f t="shared" si="15"/>
        <v>2.4337107793920483</v>
      </c>
      <c r="AA22">
        <f t="shared" si="15"/>
        <v>1.9211076381096974</v>
      </c>
      <c r="AB22">
        <f t="shared" si="15"/>
        <v>0</v>
      </c>
      <c r="AC22">
        <f t="shared" si="15"/>
        <v>0</v>
      </c>
      <c r="AD22">
        <f t="shared" si="15"/>
        <v>0</v>
      </c>
      <c r="AE22">
        <f t="shared" si="15"/>
        <v>0</v>
      </c>
      <c r="AF22">
        <f t="shared" si="15"/>
        <v>2.0516160788728741</v>
      </c>
      <c r="AG22">
        <f t="shared" si="15"/>
        <v>2.3661354817584628</v>
      </c>
      <c r="AH22">
        <f t="shared" si="15"/>
        <v>0</v>
      </c>
      <c r="AI22">
        <f t="shared" si="15"/>
        <v>0</v>
      </c>
      <c r="AJ22">
        <f t="shared" si="15"/>
        <v>0</v>
      </c>
      <c r="AK22">
        <f t="shared" si="15"/>
        <v>0</v>
      </c>
      <c r="AL22">
        <f t="shared" si="15"/>
        <v>3.325341017321723</v>
      </c>
      <c r="AM22">
        <f t="shared" si="15"/>
        <v>3.1889350148158897</v>
      </c>
      <c r="AN22">
        <f t="shared" si="15"/>
        <v>0</v>
      </c>
      <c r="AO22">
        <f t="shared" si="15"/>
        <v>0</v>
      </c>
      <c r="AP22">
        <f t="shared" si="15"/>
        <v>0</v>
      </c>
      <c r="AQ22">
        <f t="shared" si="15"/>
        <v>0</v>
      </c>
      <c r="AR22">
        <f t="shared" si="15"/>
        <v>4.1312532890274092</v>
      </c>
      <c r="AS22">
        <f t="shared" si="15"/>
        <v>3.8099796349270063</v>
      </c>
      <c r="AT22">
        <f t="shared" si="15"/>
        <v>0</v>
      </c>
      <c r="AU22">
        <f t="shared" si="15"/>
        <v>0</v>
      </c>
      <c r="AV22">
        <f t="shared" si="15"/>
        <v>0</v>
      </c>
      <c r="AW22">
        <f t="shared" si="15"/>
        <v>0</v>
      </c>
    </row>
    <row r="23" hidden="true" x14ac:dyDescent="0.2">
      <c r="B23">
        <f t="shared" ref="B23:Q30" si="16">ABS(B7)</f>
        <v>6.1908906867255027</v>
      </c>
      <c r="C23">
        <f t="shared" si="16"/>
        <v>2.4022185533540004</v>
      </c>
      <c r="D23">
        <f t="shared" si="16"/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1.9932573088538235</v>
      </c>
      <c r="I23">
        <f t="shared" si="16"/>
        <v>1.5171056562957512</v>
      </c>
      <c r="J23">
        <f t="shared" si="16"/>
        <v>0</v>
      </c>
      <c r="K23">
        <f t="shared" si="16"/>
        <v>0</v>
      </c>
      <c r="L23">
        <f t="shared" si="16"/>
        <v>0</v>
      </c>
      <c r="M23">
        <f t="shared" si="16"/>
        <v>0</v>
      </c>
      <c r="N23">
        <f t="shared" si="16"/>
        <v>0.34974745559254172</v>
      </c>
      <c r="O23">
        <f t="shared" si="16"/>
        <v>4.0354370195864639</v>
      </c>
      <c r="P23">
        <f t="shared" si="16"/>
        <v>0</v>
      </c>
      <c r="Q23">
        <f t="shared" si="16"/>
        <v>0</v>
      </c>
      <c r="R23">
        <f t="shared" si="15"/>
        <v>0</v>
      </c>
      <c r="S23">
        <f t="shared" si="15"/>
        <v>0</v>
      </c>
      <c r="T23">
        <f t="shared" si="15"/>
        <v>8.7123088691084156</v>
      </c>
      <c r="U23">
        <f t="shared" si="15"/>
        <v>4.1472462037437845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4.1174032083680725</v>
      </c>
      <c r="AA23">
        <f t="shared" si="15"/>
        <v>1.2339837473303223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7.6031332920423926</v>
      </c>
      <c r="AG23">
        <f t="shared" si="15"/>
        <v>2.3982508501912947</v>
      </c>
      <c r="AH23">
        <f t="shared" si="15"/>
        <v>0</v>
      </c>
      <c r="AI23">
        <f t="shared" si="15"/>
        <v>0</v>
      </c>
      <c r="AJ23">
        <f t="shared" si="15"/>
        <v>0</v>
      </c>
      <c r="AK23">
        <f t="shared" si="15"/>
        <v>0</v>
      </c>
      <c r="AL23">
        <f t="shared" si="15"/>
        <v>5.7071720589934039</v>
      </c>
      <c r="AM23">
        <f t="shared" si="15"/>
        <v>2.4014734103737956</v>
      </c>
      <c r="AN23">
        <f t="shared" si="15"/>
        <v>0</v>
      </c>
      <c r="AO23">
        <f t="shared" si="15"/>
        <v>0</v>
      </c>
      <c r="AP23">
        <f t="shared" si="15"/>
        <v>0</v>
      </c>
      <c r="AQ23">
        <f t="shared" si="15"/>
        <v>0</v>
      </c>
      <c r="AR23">
        <f t="shared" si="15"/>
        <v>5.1556613361207866</v>
      </c>
      <c r="AS23">
        <f t="shared" si="15"/>
        <v>2.4131337958491561</v>
      </c>
      <c r="AT23">
        <f t="shared" si="15"/>
        <v>0</v>
      </c>
      <c r="AU23">
        <f t="shared" si="15"/>
        <v>0</v>
      </c>
      <c r="AV23">
        <f t="shared" si="15"/>
        <v>0</v>
      </c>
      <c r="AW23">
        <f t="shared" si="15"/>
        <v>0</v>
      </c>
    </row>
    <row r="24" hidden="true" x14ac:dyDescent="0.2">
      <c r="B24">
        <f t="shared" si="16"/>
        <v>0.10894548309937219</v>
      </c>
      <c r="C24">
        <f t="shared" si="15"/>
        <v>1.853582326835767</v>
      </c>
      <c r="D24">
        <f t="shared" si="15"/>
        <v>0</v>
      </c>
      <c r="E24">
        <f t="shared" si="15"/>
        <v>0</v>
      </c>
      <c r="F24">
        <f t="shared" si="15"/>
        <v>0</v>
      </c>
      <c r="G24">
        <f t="shared" si="15"/>
        <v>0</v>
      </c>
      <c r="H24">
        <f t="shared" si="15"/>
        <v>0.35754156727072006</v>
      </c>
      <c r="I24">
        <f t="shared" si="15"/>
        <v>2.1526399599403221</v>
      </c>
      <c r="J24">
        <f t="shared" si="15"/>
        <v>0</v>
      </c>
      <c r="K24">
        <f t="shared" si="15"/>
        <v>0</v>
      </c>
      <c r="L24">
        <f t="shared" si="15"/>
        <v>0</v>
      </c>
      <c r="M24">
        <f t="shared" si="15"/>
        <v>0</v>
      </c>
      <c r="N24">
        <f t="shared" si="15"/>
        <v>1.0713659287747868</v>
      </c>
      <c r="O24">
        <f t="shared" si="15"/>
        <v>1.2414550924815682</v>
      </c>
      <c r="P24">
        <f t="shared" si="15"/>
        <v>0</v>
      </c>
      <c r="Q24">
        <f t="shared" si="15"/>
        <v>0</v>
      </c>
      <c r="R24">
        <f t="shared" si="15"/>
        <v>0</v>
      </c>
      <c r="S24">
        <f t="shared" si="15"/>
        <v>0</v>
      </c>
      <c r="T24">
        <f t="shared" si="15"/>
        <v>0.63228072204125207</v>
      </c>
      <c r="U24">
        <f t="shared" si="15"/>
        <v>3.2345272536186185</v>
      </c>
      <c r="V24">
        <f t="shared" si="15"/>
        <v>0</v>
      </c>
      <c r="W24">
        <f t="shared" si="15"/>
        <v>0</v>
      </c>
      <c r="X24">
        <f t="shared" si="15"/>
        <v>0</v>
      </c>
      <c r="Y24">
        <f t="shared" si="15"/>
        <v>0</v>
      </c>
      <c r="Z24">
        <f t="shared" si="15"/>
        <v>0.709930737892291</v>
      </c>
      <c r="AA24">
        <f t="shared" si="15"/>
        <v>0.94316081233295301</v>
      </c>
      <c r="AB24">
        <f t="shared" si="15"/>
        <v>0</v>
      </c>
      <c r="AC24">
        <f t="shared" si="15"/>
        <v>0</v>
      </c>
      <c r="AD24">
        <f t="shared" si="15"/>
        <v>0</v>
      </c>
      <c r="AE24">
        <f t="shared" si="15"/>
        <v>0</v>
      </c>
      <c r="AF24">
        <f t="shared" si="15"/>
        <v>0.24149422847287924</v>
      </c>
      <c r="AG24">
        <f t="shared" si="15"/>
        <v>2.106881520808443</v>
      </c>
      <c r="AH24">
        <f t="shared" si="15"/>
        <v>0</v>
      </c>
      <c r="AI24">
        <f t="shared" si="15"/>
        <v>0</v>
      </c>
      <c r="AJ24">
        <f t="shared" si="15"/>
        <v>0</v>
      </c>
      <c r="AK24">
        <f t="shared" si="15"/>
        <v>0</v>
      </c>
      <c r="AL24">
        <f t="shared" si="15"/>
        <v>0.28167657787759937</v>
      </c>
      <c r="AM24">
        <f t="shared" si="15"/>
        <v>1.7459153101902178</v>
      </c>
      <c r="AN24">
        <f t="shared" si="15"/>
        <v>0</v>
      </c>
      <c r="AO24">
        <f t="shared" si="15"/>
        <v>0</v>
      </c>
      <c r="AP24">
        <f t="shared" si="15"/>
        <v>0</v>
      </c>
      <c r="AQ24">
        <f t="shared" si="15"/>
        <v>0</v>
      </c>
      <c r="AR24">
        <f t="shared" si="15"/>
        <v>0.86500496147164241</v>
      </c>
      <c r="AS24">
        <f t="shared" si="15"/>
        <v>1.830486219737302</v>
      </c>
      <c r="AT24">
        <f t="shared" si="15"/>
        <v>0</v>
      </c>
      <c r="AU24">
        <f t="shared" si="15"/>
        <v>0</v>
      </c>
      <c r="AV24">
        <f t="shared" si="15"/>
        <v>0</v>
      </c>
      <c r="AW24">
        <f t="shared" si="15"/>
        <v>0</v>
      </c>
    </row>
    <row r="25" hidden="true" x14ac:dyDescent="0.2">
      <c r="B25">
        <f t="shared" si="16"/>
        <v>1.1540379860401364</v>
      </c>
      <c r="C25">
        <f t="shared" si="15"/>
        <v>0.1377334474250983</v>
      </c>
      <c r="D25">
        <f t="shared" si="15"/>
        <v>0</v>
      </c>
      <c r="E25">
        <f t="shared" si="15"/>
        <v>0</v>
      </c>
      <c r="F25">
        <f t="shared" si="15"/>
        <v>0</v>
      </c>
      <c r="G25">
        <f t="shared" si="15"/>
        <v>0</v>
      </c>
      <c r="H25">
        <f t="shared" si="15"/>
        <v>0.52465109875150795</v>
      </c>
      <c r="I25">
        <f t="shared" si="15"/>
        <v>0.6243634340174784</v>
      </c>
      <c r="J25">
        <f t="shared" si="15"/>
        <v>0</v>
      </c>
      <c r="K25">
        <f t="shared" si="15"/>
        <v>0</v>
      </c>
      <c r="L25">
        <f t="shared" si="15"/>
        <v>0</v>
      </c>
      <c r="M25">
        <f t="shared" si="15"/>
        <v>0</v>
      </c>
      <c r="N25">
        <f t="shared" si="15"/>
        <v>2.4673694141830809</v>
      </c>
      <c r="O25">
        <f t="shared" si="15"/>
        <v>0.82601368945455589</v>
      </c>
      <c r="P25">
        <f t="shared" si="15"/>
        <v>0</v>
      </c>
      <c r="Q25">
        <f t="shared" si="15"/>
        <v>0</v>
      </c>
      <c r="R25">
        <f t="shared" si="15"/>
        <v>0</v>
      </c>
      <c r="S25">
        <f t="shared" si="15"/>
        <v>0</v>
      </c>
      <c r="T25">
        <f t="shared" si="15"/>
        <v>0.38702662423742151</v>
      </c>
      <c r="U25">
        <f t="shared" si="15"/>
        <v>1.7865828253406852</v>
      </c>
      <c r="V25">
        <f t="shared" si="15"/>
        <v>0</v>
      </c>
      <c r="W25">
        <f t="shared" si="15"/>
        <v>0</v>
      </c>
      <c r="X25">
        <f t="shared" si="15"/>
        <v>0</v>
      </c>
      <c r="Y25">
        <f t="shared" si="15"/>
        <v>0</v>
      </c>
      <c r="Z25">
        <f t="shared" si="15"/>
        <v>1.5545226718614358</v>
      </c>
      <c r="AA25">
        <f t="shared" si="15"/>
        <v>0.95096889524652983</v>
      </c>
      <c r="AB25">
        <f t="shared" si="15"/>
        <v>0</v>
      </c>
      <c r="AC25">
        <f t="shared" si="15"/>
        <v>0</v>
      </c>
      <c r="AD25">
        <f t="shared" si="15"/>
        <v>0</v>
      </c>
      <c r="AE25">
        <f t="shared" si="15"/>
        <v>0</v>
      </c>
      <c r="AF25">
        <f t="shared" si="15"/>
        <v>0.5810642494698135</v>
      </c>
      <c r="AG25">
        <f t="shared" si="15"/>
        <v>0.5512538964035012</v>
      </c>
      <c r="AH25">
        <f t="shared" si="15"/>
        <v>0</v>
      </c>
      <c r="AI25">
        <f t="shared" si="15"/>
        <v>0</v>
      </c>
      <c r="AJ25">
        <f t="shared" si="15"/>
        <v>0</v>
      </c>
      <c r="AK25">
        <f t="shared" si="15"/>
        <v>0</v>
      </c>
      <c r="AL25">
        <f t="shared" si="15"/>
        <v>1.3348375918044511</v>
      </c>
      <c r="AM25">
        <f t="shared" si="15"/>
        <v>9.0098773663139203E-2</v>
      </c>
      <c r="AN25">
        <f t="shared" si="15"/>
        <v>0</v>
      </c>
      <c r="AO25">
        <f t="shared" si="15"/>
        <v>0</v>
      </c>
      <c r="AP25">
        <f t="shared" si="15"/>
        <v>0</v>
      </c>
      <c r="AQ25">
        <f t="shared" si="15"/>
        <v>0</v>
      </c>
      <c r="AR25">
        <f t="shared" si="15"/>
        <v>0.97965891516764581</v>
      </c>
      <c r="AS25">
        <f t="shared" si="15"/>
        <v>0.1907026475978674</v>
      </c>
      <c r="AT25">
        <f t="shared" si="15"/>
        <v>0</v>
      </c>
      <c r="AU25">
        <f t="shared" si="15"/>
        <v>0</v>
      </c>
      <c r="AV25">
        <f t="shared" si="15"/>
        <v>0</v>
      </c>
      <c r="AW25">
        <f t="shared" si="15"/>
        <v>0</v>
      </c>
    </row>
    <row r="26" hidden="true" x14ac:dyDescent="0.2">
      <c r="B26">
        <f t="shared" si="16"/>
        <v>4.16154760521413</v>
      </c>
      <c r="C26">
        <f t="shared" si="15"/>
        <v>10.878813563291184</v>
      </c>
      <c r="D26">
        <f t="shared" si="15"/>
        <v>0</v>
      </c>
      <c r="E26">
        <f t="shared" si="15"/>
        <v>0</v>
      </c>
      <c r="F26">
        <f t="shared" si="15"/>
        <v>0</v>
      </c>
      <c r="G26">
        <f t="shared" si="15"/>
        <v>0</v>
      </c>
      <c r="H26">
        <f t="shared" si="15"/>
        <v>4.2743130757260248</v>
      </c>
      <c r="I26">
        <f t="shared" si="15"/>
        <v>12.500352901550022</v>
      </c>
      <c r="J26">
        <f t="shared" si="15"/>
        <v>0</v>
      </c>
      <c r="K26">
        <f t="shared" si="15"/>
        <v>0</v>
      </c>
      <c r="L26">
        <f t="shared" si="15"/>
        <v>0</v>
      </c>
      <c r="M26">
        <f t="shared" si="15"/>
        <v>0</v>
      </c>
      <c r="N26">
        <f t="shared" si="15"/>
        <v>0.33435040363620494</v>
      </c>
      <c r="O26">
        <f t="shared" si="15"/>
        <v>7.5343743053197203</v>
      </c>
      <c r="P26">
        <f t="shared" si="15"/>
        <v>0</v>
      </c>
      <c r="Q26">
        <f t="shared" si="15"/>
        <v>0</v>
      </c>
      <c r="R26">
        <f t="shared" si="15"/>
        <v>0</v>
      </c>
      <c r="S26">
        <f t="shared" si="15"/>
        <v>0</v>
      </c>
      <c r="T26">
        <f t="shared" si="15"/>
        <v>12.705038716618381</v>
      </c>
      <c r="U26">
        <f t="shared" si="15"/>
        <v>18.581768346410424</v>
      </c>
      <c r="V26">
        <f t="shared" si="15"/>
        <v>0</v>
      </c>
      <c r="W26">
        <f t="shared" si="15"/>
        <v>0</v>
      </c>
      <c r="X26">
        <f t="shared" si="15"/>
        <v>0</v>
      </c>
      <c r="Y26">
        <f t="shared" si="15"/>
        <v>0</v>
      </c>
      <c r="Z26">
        <f t="shared" si="15"/>
        <v>0.14086063586452938</v>
      </c>
      <c r="AA26">
        <f t="shared" si="15"/>
        <v>5.7676563972833472</v>
      </c>
      <c r="AB26">
        <f t="shared" si="15"/>
        <v>0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6.3673013295369563</v>
      </c>
      <c r="AG26">
        <f t="shared" si="15"/>
        <v>11.836247853448812</v>
      </c>
      <c r="AH26">
        <f t="shared" si="15"/>
        <v>0</v>
      </c>
      <c r="AI26">
        <f t="shared" si="15"/>
        <v>0</v>
      </c>
      <c r="AJ26">
        <f t="shared" si="15"/>
        <v>0</v>
      </c>
      <c r="AK26">
        <f t="shared" si="15"/>
        <v>0</v>
      </c>
      <c r="AL26">
        <f t="shared" si="15"/>
        <v>4.0107560217831111</v>
      </c>
      <c r="AM26">
        <f t="shared" si="15"/>
        <v>10.058394248786321</v>
      </c>
      <c r="AN26">
        <f t="shared" si="15"/>
        <v>0</v>
      </c>
      <c r="AO26">
        <f t="shared" si="15"/>
        <v>0</v>
      </c>
      <c r="AP26">
        <f t="shared" si="15"/>
        <v>0</v>
      </c>
      <c r="AQ26">
        <f t="shared" si="15"/>
        <v>0</v>
      </c>
      <c r="AR26">
        <f t="shared" si="15"/>
        <v>2.0908886489001297</v>
      </c>
      <c r="AS26">
        <f t="shared" si="15"/>
        <v>11.540286085370829</v>
      </c>
      <c r="AT26">
        <f t="shared" si="15"/>
        <v>0</v>
      </c>
      <c r="AU26">
        <f t="shared" si="15"/>
        <v>0</v>
      </c>
      <c r="AV26">
        <f t="shared" si="15"/>
        <v>0</v>
      </c>
      <c r="AW26">
        <f t="shared" si="15"/>
        <v>0</v>
      </c>
    </row>
    <row r="27" hidden="true" x14ac:dyDescent="0.2">
      <c r="B27">
        <f t="shared" si="16"/>
        <v>3.5213518713000269</v>
      </c>
      <c r="C27">
        <f t="shared" si="15"/>
        <v>0.37468895961223042</v>
      </c>
      <c r="D27">
        <f t="shared" si="15"/>
        <v>0</v>
      </c>
      <c r="E27">
        <f t="shared" si="15"/>
        <v>0</v>
      </c>
      <c r="F27">
        <f t="shared" si="15"/>
        <v>0</v>
      </c>
      <c r="G27">
        <f t="shared" si="15"/>
        <v>0</v>
      </c>
      <c r="H27">
        <f t="shared" si="15"/>
        <v>6.7383275374133769</v>
      </c>
      <c r="I27">
        <f t="shared" si="15"/>
        <v>0.79398381639301208</v>
      </c>
      <c r="J27">
        <f t="shared" si="15"/>
        <v>0</v>
      </c>
      <c r="K27">
        <f t="shared" si="15"/>
        <v>0</v>
      </c>
      <c r="L27">
        <f t="shared" si="15"/>
        <v>0</v>
      </c>
      <c r="M27">
        <f t="shared" si="15"/>
        <v>0</v>
      </c>
      <c r="N27">
        <f t="shared" si="15"/>
        <v>1.8622542025231872</v>
      </c>
      <c r="O27">
        <f t="shared" si="15"/>
        <v>0.4249990650126787</v>
      </c>
      <c r="P27">
        <f t="shared" si="15"/>
        <v>0</v>
      </c>
      <c r="Q27">
        <f t="shared" si="15"/>
        <v>0</v>
      </c>
      <c r="R27">
        <f t="shared" si="15"/>
        <v>0</v>
      </c>
      <c r="S27">
        <f t="shared" si="15"/>
        <v>0</v>
      </c>
      <c r="T27">
        <f t="shared" si="15"/>
        <v>3.6627199449480328</v>
      </c>
      <c r="U27">
        <f t="shared" si="15"/>
        <v>2.4827595977835011</v>
      </c>
      <c r="V27">
        <f t="shared" si="15"/>
        <v>0</v>
      </c>
      <c r="W27">
        <f t="shared" si="15"/>
        <v>0</v>
      </c>
      <c r="X27">
        <f t="shared" si="15"/>
        <v>0</v>
      </c>
      <c r="Y27">
        <f t="shared" si="15"/>
        <v>0</v>
      </c>
      <c r="Z27">
        <f t="shared" si="15"/>
        <v>3.2204304251336371</v>
      </c>
      <c r="AA27">
        <f t="shared" si="15"/>
        <v>1.0213230427902649</v>
      </c>
      <c r="AB27">
        <f t="shared" si="15"/>
        <v>0</v>
      </c>
      <c r="AC27">
        <f t="shared" si="15"/>
        <v>0</v>
      </c>
      <c r="AD27">
        <f t="shared" si="15"/>
        <v>0</v>
      </c>
      <c r="AE27">
        <f t="shared" si="15"/>
        <v>0</v>
      </c>
      <c r="AF27">
        <f t="shared" si="15"/>
        <v>8.1975070551546647</v>
      </c>
      <c r="AG27">
        <f t="shared" si="15"/>
        <v>0.69916676029052738</v>
      </c>
      <c r="AH27">
        <f t="shared" si="15"/>
        <v>0</v>
      </c>
      <c r="AI27">
        <f t="shared" si="15"/>
        <v>0</v>
      </c>
      <c r="AJ27">
        <f t="shared" si="15"/>
        <v>0</v>
      </c>
      <c r="AK27">
        <f t="shared" si="15"/>
        <v>0</v>
      </c>
      <c r="AL27">
        <f t="shared" ref="AL27:AW27" si="17">ABS(AL11)</f>
        <v>3.8473417965007526</v>
      </c>
      <c r="AM27">
        <f t="shared" si="17"/>
        <v>0.16519636086116743</v>
      </c>
      <c r="AN27">
        <f t="shared" si="17"/>
        <v>0</v>
      </c>
      <c r="AO27">
        <f t="shared" si="17"/>
        <v>0</v>
      </c>
      <c r="AP27">
        <f t="shared" si="17"/>
        <v>0</v>
      </c>
      <c r="AQ27">
        <f t="shared" si="17"/>
        <v>0</v>
      </c>
      <c r="AR27">
        <f t="shared" si="17"/>
        <v>0.14677055073688688</v>
      </c>
      <c r="AS27">
        <f t="shared" si="17"/>
        <v>0.45867267554854757</v>
      </c>
      <c r="AT27">
        <f t="shared" si="17"/>
        <v>0</v>
      </c>
      <c r="AU27">
        <f t="shared" si="17"/>
        <v>0</v>
      </c>
      <c r="AV27">
        <f t="shared" si="17"/>
        <v>0</v>
      </c>
      <c r="AW27">
        <f t="shared" si="17"/>
        <v>0</v>
      </c>
    </row>
    <row r="28" hidden="true" x14ac:dyDescent="0.2">
      <c r="B28">
        <f t="shared" si="16"/>
        <v>1.8764631321440073</v>
      </c>
      <c r="C28">
        <f t="shared" si="16"/>
        <v>5.3656779984243173</v>
      </c>
      <c r="D28">
        <f t="shared" si="16"/>
        <v>0</v>
      </c>
      <c r="E28">
        <f t="shared" si="16"/>
        <v>0</v>
      </c>
      <c r="F28">
        <f t="shared" si="16"/>
        <v>0</v>
      </c>
      <c r="G28">
        <f t="shared" si="16"/>
        <v>0</v>
      </c>
      <c r="H28">
        <f t="shared" si="16"/>
        <v>1.2331812083100302</v>
      </c>
      <c r="I28">
        <f t="shared" si="16"/>
        <v>7.6443879973264597</v>
      </c>
      <c r="J28">
        <f t="shared" si="16"/>
        <v>0</v>
      </c>
      <c r="K28">
        <f t="shared" si="16"/>
        <v>0</v>
      </c>
      <c r="L28">
        <f t="shared" si="16"/>
        <v>0</v>
      </c>
      <c r="M28">
        <f t="shared" si="16"/>
        <v>0</v>
      </c>
      <c r="N28">
        <f t="shared" si="16"/>
        <v>0.1913865564892113</v>
      </c>
      <c r="O28">
        <f t="shared" si="16"/>
        <v>0.9461564311486349</v>
      </c>
      <c r="P28">
        <f t="shared" si="16"/>
        <v>0</v>
      </c>
      <c r="Q28">
        <f t="shared" si="16"/>
        <v>0</v>
      </c>
      <c r="R28">
        <f t="shared" ref="C28:AW30" si="18">ABS(R12)</f>
        <v>0</v>
      </c>
      <c r="S28">
        <f t="shared" si="18"/>
        <v>0</v>
      </c>
      <c r="T28">
        <f t="shared" si="18"/>
        <v>0.18692029206952598</v>
      </c>
      <c r="U28">
        <f t="shared" si="18"/>
        <v>1.8198841137977411</v>
      </c>
      <c r="V28">
        <f t="shared" si="18"/>
        <v>0</v>
      </c>
      <c r="W28">
        <f t="shared" si="18"/>
        <v>0</v>
      </c>
      <c r="X28">
        <f t="shared" si="18"/>
        <v>0</v>
      </c>
      <c r="Y28">
        <f t="shared" si="18"/>
        <v>0</v>
      </c>
      <c r="Z28">
        <f t="shared" si="18"/>
        <v>1.2472175842607791</v>
      </c>
      <c r="AA28">
        <f t="shared" si="18"/>
        <v>7.7203282119421042</v>
      </c>
      <c r="AB28">
        <f t="shared" si="18"/>
        <v>0</v>
      </c>
      <c r="AC28">
        <f t="shared" si="18"/>
        <v>0</v>
      </c>
      <c r="AD28">
        <f t="shared" si="18"/>
        <v>0</v>
      </c>
      <c r="AE28">
        <f t="shared" si="18"/>
        <v>0</v>
      </c>
      <c r="AF28">
        <f t="shared" si="18"/>
        <v>4.5913967838728169</v>
      </c>
      <c r="AG28">
        <f t="shared" si="18"/>
        <v>5.8119795616207668</v>
      </c>
      <c r="AH28">
        <f t="shared" si="18"/>
        <v>0</v>
      </c>
      <c r="AI28">
        <f t="shared" si="18"/>
        <v>0</v>
      </c>
      <c r="AJ28">
        <f t="shared" si="18"/>
        <v>0</v>
      </c>
      <c r="AK28">
        <f t="shared" si="18"/>
        <v>0</v>
      </c>
      <c r="AL28">
        <f t="shared" si="18"/>
        <v>0.70427313638494193</v>
      </c>
      <c r="AM28">
        <f t="shared" si="18"/>
        <v>5.1539969659427811</v>
      </c>
      <c r="AN28">
        <f t="shared" si="18"/>
        <v>0</v>
      </c>
      <c r="AO28">
        <f t="shared" si="18"/>
        <v>0</v>
      </c>
      <c r="AP28">
        <f t="shared" si="18"/>
        <v>0</v>
      </c>
      <c r="AQ28">
        <f t="shared" si="18"/>
        <v>0</v>
      </c>
      <c r="AR28">
        <f t="shared" si="18"/>
        <v>0.6171060992920252</v>
      </c>
      <c r="AS28">
        <f t="shared" si="18"/>
        <v>5.4107862237829236</v>
      </c>
      <c r="AT28">
        <f t="shared" si="18"/>
        <v>0</v>
      </c>
      <c r="AU28">
        <f t="shared" si="18"/>
        <v>0</v>
      </c>
      <c r="AV28">
        <f t="shared" si="18"/>
        <v>0</v>
      </c>
      <c r="AW28">
        <f t="shared" si="18"/>
        <v>0</v>
      </c>
    </row>
    <row r="29" hidden="true" x14ac:dyDescent="0.2">
      <c r="B29">
        <f t="shared" si="16"/>
        <v>2.139884095727929</v>
      </c>
      <c r="C29">
        <f t="shared" si="18"/>
        <v>2.6011934361329354</v>
      </c>
      <c r="D29">
        <f t="shared" si="18"/>
        <v>0</v>
      </c>
      <c r="E29">
        <f t="shared" si="18"/>
        <v>0</v>
      </c>
      <c r="F29">
        <f t="shared" si="18"/>
        <v>0</v>
      </c>
      <c r="G29">
        <f t="shared" si="18"/>
        <v>0</v>
      </c>
      <c r="H29">
        <f t="shared" si="18"/>
        <v>2.1198563898608351</v>
      </c>
      <c r="I29">
        <f t="shared" si="18"/>
        <v>3.4891080303967663</v>
      </c>
      <c r="J29">
        <f t="shared" si="18"/>
        <v>0</v>
      </c>
      <c r="K29">
        <f t="shared" si="18"/>
        <v>0</v>
      </c>
      <c r="L29">
        <f t="shared" si="18"/>
        <v>0</v>
      </c>
      <c r="M29">
        <f t="shared" si="18"/>
        <v>0</v>
      </c>
      <c r="N29">
        <f t="shared" si="18"/>
        <v>0.75732794454394181</v>
      </c>
      <c r="O29">
        <f t="shared" si="18"/>
        <v>0.87431135864682386</v>
      </c>
      <c r="P29">
        <f t="shared" si="18"/>
        <v>0</v>
      </c>
      <c r="Q29">
        <f t="shared" si="18"/>
        <v>0</v>
      </c>
      <c r="R29">
        <f t="shared" si="18"/>
        <v>0</v>
      </c>
      <c r="S29">
        <f t="shared" si="18"/>
        <v>0</v>
      </c>
      <c r="T29">
        <f t="shared" si="18"/>
        <v>0.33487832968527431</v>
      </c>
      <c r="U29">
        <f t="shared" si="18"/>
        <v>1.2162201253764184</v>
      </c>
      <c r="V29">
        <f t="shared" si="18"/>
        <v>0</v>
      </c>
      <c r="W29">
        <f t="shared" si="18"/>
        <v>0</v>
      </c>
      <c r="X29">
        <f t="shared" si="18"/>
        <v>0</v>
      </c>
      <c r="Y29">
        <f t="shared" si="18"/>
        <v>0</v>
      </c>
      <c r="Z29">
        <f t="shared" si="18"/>
        <v>3.0629931533995443</v>
      </c>
      <c r="AA29">
        <f t="shared" si="18"/>
        <v>3.5236741273447918</v>
      </c>
      <c r="AB29">
        <f t="shared" si="18"/>
        <v>0</v>
      </c>
      <c r="AC29">
        <f t="shared" si="18"/>
        <v>0</v>
      </c>
      <c r="AD29">
        <f t="shared" si="18"/>
        <v>0</v>
      </c>
      <c r="AE29">
        <f t="shared" si="18"/>
        <v>0</v>
      </c>
      <c r="AF29">
        <f t="shared" si="18"/>
        <v>1.7123818832129296</v>
      </c>
      <c r="AG29">
        <f t="shared" si="18"/>
        <v>2.35982681149983</v>
      </c>
      <c r="AH29">
        <f t="shared" si="18"/>
        <v>0</v>
      </c>
      <c r="AI29">
        <f t="shared" si="18"/>
        <v>0</v>
      </c>
      <c r="AJ29">
        <f t="shared" si="18"/>
        <v>0</v>
      </c>
      <c r="AK29">
        <f t="shared" si="18"/>
        <v>0</v>
      </c>
      <c r="AL29">
        <f t="shared" si="18"/>
        <v>2.3810135784035893</v>
      </c>
      <c r="AM29">
        <f t="shared" si="18"/>
        <v>2.5318490972996774</v>
      </c>
      <c r="AN29">
        <f t="shared" si="18"/>
        <v>0</v>
      </c>
      <c r="AO29">
        <f t="shared" si="18"/>
        <v>0</v>
      </c>
      <c r="AP29">
        <f t="shared" si="18"/>
        <v>0</v>
      </c>
      <c r="AQ29">
        <f t="shared" si="18"/>
        <v>0</v>
      </c>
      <c r="AR29">
        <f t="shared" si="18"/>
        <v>2.3325806433587886</v>
      </c>
      <c r="AS29">
        <f t="shared" si="18"/>
        <v>2.9730318898307555</v>
      </c>
      <c r="AT29">
        <f t="shared" si="18"/>
        <v>0</v>
      </c>
      <c r="AU29">
        <f t="shared" si="18"/>
        <v>0</v>
      </c>
      <c r="AV29">
        <f t="shared" si="18"/>
        <v>0</v>
      </c>
      <c r="AW29">
        <f t="shared" si="18"/>
        <v>0</v>
      </c>
    </row>
    <row r="30" hidden="true" x14ac:dyDescent="0.2">
      <c r="B30">
        <f t="shared" si="16"/>
        <v>4.2449324654805283</v>
      </c>
      <c r="C30">
        <f t="shared" si="18"/>
        <v>0.18403904567011395</v>
      </c>
      <c r="D30">
        <f t="shared" si="18"/>
        <v>0</v>
      </c>
      <c r="E30">
        <f t="shared" si="18"/>
        <v>0</v>
      </c>
      <c r="F30">
        <f t="shared" si="18"/>
        <v>0</v>
      </c>
      <c r="G30">
        <f t="shared" si="18"/>
        <v>0</v>
      </c>
      <c r="H30">
        <f t="shared" si="18"/>
        <v>4.822968202323259</v>
      </c>
      <c r="I30">
        <f t="shared" si="18"/>
        <v>0.33094676667390743</v>
      </c>
      <c r="J30">
        <f t="shared" si="18"/>
        <v>0</v>
      </c>
      <c r="K30">
        <f t="shared" si="18"/>
        <v>0</v>
      </c>
      <c r="L30">
        <f t="shared" si="18"/>
        <v>0</v>
      </c>
      <c r="M30">
        <f t="shared" si="18"/>
        <v>0</v>
      </c>
      <c r="N30">
        <f t="shared" si="18"/>
        <v>0.24992017168140027</v>
      </c>
      <c r="O30">
        <f t="shared" si="18"/>
        <v>9.4141783446202693E-2</v>
      </c>
      <c r="P30">
        <f t="shared" si="18"/>
        <v>0</v>
      </c>
      <c r="Q30">
        <f t="shared" si="18"/>
        <v>0</v>
      </c>
      <c r="R30">
        <f t="shared" si="18"/>
        <v>0</v>
      </c>
      <c r="S30">
        <f t="shared" si="18"/>
        <v>0</v>
      </c>
      <c r="T30">
        <f t="shared" si="18"/>
        <v>5.8676838475748685</v>
      </c>
      <c r="U30">
        <f t="shared" si="18"/>
        <v>1.2947680718734709</v>
      </c>
      <c r="V30">
        <f t="shared" si="18"/>
        <v>0</v>
      </c>
      <c r="W30">
        <f t="shared" si="18"/>
        <v>0</v>
      </c>
      <c r="X30">
        <f t="shared" si="18"/>
        <v>0</v>
      </c>
      <c r="Y30">
        <f t="shared" si="18"/>
        <v>0</v>
      </c>
      <c r="Z30">
        <f t="shared" si="18"/>
        <v>3.0560196296151991</v>
      </c>
      <c r="AA30">
        <f t="shared" si="18"/>
        <v>0.55495794705014989</v>
      </c>
      <c r="AB30">
        <f t="shared" si="18"/>
        <v>0</v>
      </c>
      <c r="AC30">
        <f t="shared" si="18"/>
        <v>0</v>
      </c>
      <c r="AD30">
        <f t="shared" si="18"/>
        <v>0</v>
      </c>
      <c r="AE30">
        <f t="shared" si="18"/>
        <v>0</v>
      </c>
      <c r="AF30">
        <f t="shared" si="18"/>
        <v>4.358617951504538</v>
      </c>
      <c r="AG30">
        <f t="shared" si="18"/>
        <v>0.26240659387564491</v>
      </c>
      <c r="AH30">
        <f t="shared" si="18"/>
        <v>0</v>
      </c>
      <c r="AI30">
        <f t="shared" si="18"/>
        <v>0</v>
      </c>
      <c r="AJ30">
        <f t="shared" si="18"/>
        <v>0</v>
      </c>
      <c r="AK30">
        <f t="shared" si="18"/>
        <v>0</v>
      </c>
      <c r="AL30">
        <f t="shared" si="18"/>
        <v>4.1672979665621908</v>
      </c>
      <c r="AM30">
        <f t="shared" si="18"/>
        <v>2.4825057565286586E-2</v>
      </c>
      <c r="AN30">
        <f t="shared" si="18"/>
        <v>0</v>
      </c>
      <c r="AO30">
        <f t="shared" si="18"/>
        <v>0</v>
      </c>
      <c r="AP30">
        <f t="shared" si="18"/>
        <v>0</v>
      </c>
      <c r="AQ30">
        <f t="shared" si="18"/>
        <v>0</v>
      </c>
      <c r="AR30">
        <f t="shared" si="18"/>
        <v>4.2784558306381442</v>
      </c>
      <c r="AS30">
        <f t="shared" si="18"/>
        <v>0.39955677775877263</v>
      </c>
      <c r="AT30">
        <f t="shared" si="18"/>
        <v>0</v>
      </c>
      <c r="AU30">
        <f t="shared" si="18"/>
        <v>0</v>
      </c>
      <c r="AV30">
        <f t="shared" si="18"/>
        <v>0</v>
      </c>
      <c r="AW30">
        <f t="shared" si="18"/>
        <v>0</v>
      </c>
    </row>
    <row r="31" hidden="true" x14ac:dyDescent="0.2"/>
    <row r="33" x14ac:dyDescent="0.2">
      <c r="A33" s="75" t="s">
        <v>33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5" x14ac:dyDescent="0.2">
      <c r="A35" s="1"/>
      <c r="B35" s="72" t="s">
        <v>27</v>
      </c>
      <c r="C35" s="73"/>
      <c r="D35" s="73"/>
      <c r="E35" s="73"/>
      <c r="F35" s="73"/>
      <c r="G35" s="73"/>
      <c r="K35" s="69" t="s">
        <v>28</v>
      </c>
      <c r="L35" s="70"/>
      <c r="M35" s="70"/>
      <c r="N35" s="70"/>
      <c r="O35" s="70"/>
      <c r="P35" s="71"/>
    </row>
    <row r="36" ht="17" thickBot="true" x14ac:dyDescent="0.25">
      <c r="A36" s="2"/>
      <c r="B36" s="3" t="s">
        <v>34</v>
      </c>
      <c r="C36" s="4" t="s">
        <v>2</v>
      </c>
      <c r="D36" s="4" t="s">
        <v>3</v>
      </c>
      <c r="E36" s="4" t="s">
        <v>4</v>
      </c>
      <c r="F36" s="4" t="s">
        <v>5</v>
      </c>
      <c r="G36" s="4" t="s">
        <v>6</v>
      </c>
      <c r="K36" s="3" t="s">
        <v>1</v>
      </c>
      <c r="L36" s="4" t="s">
        <v>2</v>
      </c>
      <c r="M36" s="4" t="s">
        <v>3</v>
      </c>
      <c r="N36" s="4" t="s">
        <v>4</v>
      </c>
      <c r="O36" s="4" t="s">
        <v>5</v>
      </c>
      <c r="P36" s="4" t="s">
        <v>6</v>
      </c>
    </row>
    <row r="37" x14ac:dyDescent="0.2">
      <c r="A37" s="5"/>
      <c r="B37" s="6"/>
      <c r="K37" s="6"/>
      <c r="P37" s="1"/>
    </row>
    <row r="38" x14ac:dyDescent="0.2">
      <c r="A38" s="1" t="s">
        <v>7</v>
      </c>
      <c r="B38" s="7">
        <v>15.059912794608255</v>
      </c>
      <c r="C38" s="8">
        <v>7.9389456261227478</v>
      </c>
      <c r="D38" s="8"/>
      <c r="E38" s="8"/>
      <c r="F38" s="8"/>
      <c r="G38" s="8"/>
      <c r="H38" s="8"/>
      <c r="I38" s="8"/>
      <c r="J38" t="s">
        <v>29</v>
      </c>
      <c r="K38" s="7">
        <v>30.584599705529335</v>
      </c>
      <c r="L38" s="8">
        <v>13.224638035467873</v>
      </c>
      <c r="M38" s="8">
        <v>51.524170510426202</v>
      </c>
      <c r="N38" s="8">
        <v>-7.9800136703840145</v>
      </c>
      <c r="O38" s="8">
        <v>-32.879258122964913</v>
      </c>
      <c r="P38" s="18">
        <v>16.406162896777431</v>
      </c>
    </row>
    <row r="39" x14ac:dyDescent="0.2">
      <c r="A39" s="1" t="s">
        <v>8</v>
      </c>
      <c r="B39" s="7">
        <v>17.521675887500308</v>
      </c>
      <c r="C39" s="8">
        <v>10.677547085184752</v>
      </c>
      <c r="D39" s="8"/>
      <c r="E39" s="8"/>
      <c r="F39" s="8"/>
      <c r="G39" s="8"/>
      <c r="H39" s="8"/>
      <c r="I39" s="8"/>
      <c r="J39" t="s">
        <v>30</v>
      </c>
      <c r="K39" s="7">
        <v>-28.007634616996402</v>
      </c>
      <c r="L39" s="8">
        <v>21.036295023837251</v>
      </c>
      <c r="M39" s="8">
        <v>-12.061284427010602</v>
      </c>
      <c r="N39" s="8">
        <v>-10.36414936738883</v>
      </c>
      <c r="O39" s="8">
        <v>-1.9858456408756693</v>
      </c>
      <c r="P39" s="18">
        <v>-0.25697865958766997</v>
      </c>
    </row>
    <row r="40" x14ac:dyDescent="0.2">
      <c r="A40" s="1" t="s">
        <v>9</v>
      </c>
      <c r="B40" s="7">
        <v>6.5175480401386654</v>
      </c>
      <c r="C40" s="8">
        <v>0.37028625959928119</v>
      </c>
      <c r="D40" s="8"/>
      <c r="E40" s="8"/>
      <c r="F40" s="8"/>
      <c r="G40" s="8"/>
      <c r="H40" s="8"/>
      <c r="I40" s="8"/>
      <c r="J40" t="s">
        <v>31</v>
      </c>
      <c r="K40" s="7">
        <v>7.9515770342904357</v>
      </c>
      <c r="L40" s="8">
        <v>5.9839819254594975</v>
      </c>
      <c r="M40" s="8">
        <v>5.4205698813197198</v>
      </c>
      <c r="N40" s="8">
        <v>5.5883457768154177</v>
      </c>
      <c r="O40" s="8">
        <v>-6.026904257569063</v>
      </c>
      <c r="P40" s="18">
        <v>4.4393736246112425</v>
      </c>
    </row>
    <row r="41" x14ac:dyDescent="0.2">
      <c r="A41" s="1" t="s">
        <v>10</v>
      </c>
      <c r="B41" s="7">
        <v>7.8775874662081691</v>
      </c>
      <c r="C41" s="8">
        <v>3.7368397061263798</v>
      </c>
      <c r="D41" s="8"/>
      <c r="E41" s="8"/>
      <c r="F41" s="8"/>
      <c r="G41" s="8"/>
      <c r="H41" s="8"/>
      <c r="I41" s="8"/>
      <c r="K41" s="7">
        <v>13.827706397167239</v>
      </c>
      <c r="L41" s="8">
        <v>3.9486341013059145</v>
      </c>
      <c r="M41" s="8">
        <v>-1.8686211392317409</v>
      </c>
      <c r="N41" s="8">
        <v>14.106317359935552</v>
      </c>
      <c r="O41" s="8">
        <v>-3.8479787546379041</v>
      </c>
      <c r="P41" s="18">
        <v>10.014607426155742</v>
      </c>
    </row>
    <row r="42" x14ac:dyDescent="0.2">
      <c r="A42" s="1" t="s">
        <v>11</v>
      </c>
      <c r="B42" s="7">
        <v>13.192057256648869</v>
      </c>
      <c r="C42" s="8">
        <v>-49.625140612744055</v>
      </c>
      <c r="D42" s="8"/>
      <c r="E42" s="8"/>
      <c r="F42" s="8"/>
      <c r="G42" s="8"/>
      <c r="H42" s="8"/>
      <c r="I42" s="8"/>
      <c r="K42" s="7"/>
      <c r="L42" s="8"/>
      <c r="M42" s="8"/>
      <c r="N42" s="8"/>
      <c r="O42" s="8"/>
      <c r="P42" s="18"/>
    </row>
    <row r="43" x14ac:dyDescent="0.2">
      <c r="A43" s="1" t="s">
        <v>12</v>
      </c>
      <c r="B43" s="7">
        <v>0</v>
      </c>
      <c r="C43" s="8">
        <v>1.3877787807814457e-15</v>
      </c>
      <c r="D43" s="8"/>
      <c r="E43" s="8"/>
      <c r="H43" s="8"/>
      <c r="I43" s="8"/>
    </row>
    <row r="44" x14ac:dyDescent="0.2">
      <c r="A44" s="1" t="s">
        <v>13</v>
      </c>
      <c r="B44" s="7">
        <v>-4.7057416329997936</v>
      </c>
      <c r="C44" s="8">
        <v>10.510234386307463</v>
      </c>
      <c r="D44" s="8"/>
      <c r="E44" s="8"/>
      <c r="F44" s="8"/>
      <c r="G44" s="8"/>
      <c r="H44" s="8"/>
      <c r="I44" s="8"/>
    </row>
    <row r="45" x14ac:dyDescent="0.2">
      <c r="A45" s="1" t="s">
        <v>14</v>
      </c>
      <c r="B45" s="7">
        <v>-6.4903134130231743</v>
      </c>
      <c r="C45" s="8">
        <v>-54.213911163782939</v>
      </c>
      <c r="D45" s="8"/>
      <c r="E45" s="8"/>
      <c r="F45" s="8"/>
      <c r="G45" s="8"/>
      <c r="H45" s="8"/>
      <c r="I45" s="8"/>
    </row>
    <row r="46" x14ac:dyDescent="0.2">
      <c r="A46" s="1" t="s">
        <v>15</v>
      </c>
      <c r="B46" s="7">
        <v>3.0905324810791335</v>
      </c>
      <c r="C46" s="8">
        <v>4.244785317632779</v>
      </c>
      <c r="D46" s="8"/>
      <c r="E46" s="8"/>
      <c r="F46" s="8"/>
      <c r="G46" s="8"/>
      <c r="H46" s="8"/>
      <c r="I46" s="8"/>
    </row>
    <row r="47" ht="17" thickBot="true" x14ac:dyDescent="0.25">
      <c r="A47" s="21"/>
      <c r="B47" s="23"/>
      <c r="C47" s="22"/>
      <c r="D47" s="22"/>
      <c r="E47" s="22"/>
      <c r="F47" s="22"/>
      <c r="G47" s="22"/>
      <c r="H47" s="8"/>
      <c r="I47" s="8"/>
    </row>
    <row r="48" ht="17" thickTop="true" x14ac:dyDescent="0.2">
      <c r="A48" s="13" t="s">
        <v>18</v>
      </c>
      <c r="B48" s="14">
        <v>16.252400934878963</v>
      </c>
      <c r="C48" s="14">
        <v>7.3725993045844929</v>
      </c>
      <c r="D48" s="14"/>
      <c r="E48" s="14"/>
      <c r="F48" s="14"/>
      <c r="G48" s="14"/>
      <c r="H48" s="14"/>
      <c r="I48" s="14"/>
    </row>
    <row r="49" x14ac:dyDescent="0.2">
      <c r="A49" s="13" t="s">
        <v>19</v>
      </c>
      <c r="B49" s="14">
        <v>4.5034784570364472</v>
      </c>
      <c r="C49" s="14">
        <v>8.9176724525915496</v>
      </c>
      <c r="D49" s="14"/>
      <c r="E49" s="14"/>
      <c r="F49" s="14"/>
      <c r="G49" s="14"/>
      <c r="H49" s="14"/>
      <c r="I49" s="14"/>
    </row>
    <row r="50" ht="17" thickBot="true" x14ac:dyDescent="0.25">
      <c r="A50" s="15" t="s">
        <v>20</v>
      </c>
      <c r="B50" s="24">
        <v>0</v>
      </c>
      <c r="C50" s="16">
        <v>1.3877787807814457e-15</v>
      </c>
      <c r="D50" s="16"/>
      <c r="E50" s="16"/>
      <c r="H50" s="14"/>
      <c r="I50" s="14"/>
    </row>
    <row r="51" ht="17" thickTop="true" x14ac:dyDescent="0.2"/>
    <row r="52" x14ac:dyDescent="0.2">
      <c r="A52" s="13" t="s">
        <v>18</v>
      </c>
      <c r="B52" s="14">
        <f>AVERAGE(B38:B40)</f>
        <v>13.033045574082678</v>
      </c>
      <c r="C52" s="14">
        <f t="shared" ref="C52:G52" si="19">AVERAGE(C38:C40)</f>
        <v>6.3285505993233562</v>
      </c>
      <c r="D52" s="14" t="e">
        <f t="shared" si="19"/>
        <v>#DIV/0!</v>
      </c>
      <c r="E52" s="14" t="e">
        <f t="shared" si="19"/>
        <v>#DIV/0!</v>
      </c>
      <c r="F52" s="14" t="e">
        <f t="shared" si="19"/>
        <v>#DIV/0!</v>
      </c>
      <c r="G52" s="14" t="e">
        <f t="shared" si="19"/>
        <v>#DIV/0!</v>
      </c>
    </row>
    <row r="53" x14ac:dyDescent="0.2">
      <c r="A53" s="13" t="s">
        <v>19</v>
      </c>
      <c r="B53" s="14">
        <f>AVERAGE(B41,B42,B44,B45,B46)</f>
        <v>2.592824431582712</v>
      </c>
      <c r="C53" s="14">
        <f t="shared" ref="C53:G53" si="20">AVERAGE(C41,C42,C44,C45,C46)</f>
        <v>-17.069044941279259</v>
      </c>
      <c r="D53" s="14" t="e">
        <f t="shared" si="20"/>
        <v>#DIV/0!</v>
      </c>
      <c r="E53" s="14" t="e">
        <f t="shared" si="20"/>
        <v>#DIV/0!</v>
      </c>
      <c r="F53" s="14" t="e">
        <f t="shared" si="20"/>
        <v>#DIV/0!</v>
      </c>
      <c r="G53" s="14" t="e">
        <f t="shared" si="20"/>
        <v>#DIV/0!</v>
      </c>
    </row>
    <row r="54" ht="17" thickBot="true" x14ac:dyDescent="0.25">
      <c r="A54" s="15" t="s">
        <v>20</v>
      </c>
      <c r="B54" s="16"/>
      <c r="C54" s="16"/>
      <c r="D54" s="16"/>
      <c r="E54" s="16"/>
      <c r="F54" s="16"/>
      <c r="G54" s="16"/>
    </row>
    <row r="55" ht="17" thickTop="true" x14ac:dyDescent="0.2"/>
  </sheetData>
  <mergeCells count="12">
    <mergeCell ref="AL3:AQ3"/>
    <mergeCell ref="AR3:AW3"/>
    <mergeCell ref="A33:S33"/>
    <mergeCell ref="B35:G35"/>
    <mergeCell ref="K35:P35"/>
    <mergeCell ref="Z3:AE3"/>
    <mergeCell ref="AF3:AK3"/>
    <mergeCell ref="A1:S1"/>
    <mergeCell ref="B3:G3"/>
    <mergeCell ref="H3:M3"/>
    <mergeCell ref="N3:S3"/>
    <mergeCell ref="T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Tables_paper</vt:lpstr>
      <vt:lpstr>model_fit</vt:lpstr>
      <vt:lpstr>baseline</vt:lpstr>
      <vt:lpstr>baseline_computer</vt:lpstr>
      <vt:lpstr>baseline_communication</vt:lpstr>
      <vt:lpstr>baseline_software</vt:lpstr>
      <vt:lpstr>ae_elast</vt:lpstr>
      <vt:lpstr>ae_pk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2022-08-31T10:31:14Z</dcterms:created>
  <dcterms:modified xsi:type="dcterms:W3CDTF">2023-01-27T11:51:16Z</dcterms:modified>
</cp:coreProperties>
</file>