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keller/Dropbox/Feedbacks_human_physical_capital/Replication/togithub/quantitative/results/"/>
    </mc:Choice>
  </mc:AlternateContent>
  <xr:revisionPtr revIDLastSave="0" documentId="13_ncr:1_{E2547576-AE0F-054A-A792-0112FBCA8FA2}" xr6:coauthVersionLast="36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readme" sheetId="6" r:id="rId1"/>
    <sheet name="Tables_paper" sheetId="9" r:id="rId2"/>
    <sheet name="model_fit" sheetId="12" r:id="rId3"/>
    <sheet name="baseline" sheetId="1" r:id="rId4"/>
    <sheet name="baseline_computer" sheetId="8" r:id="rId5"/>
    <sheet name="baseline_communication" sheetId="10" r:id="rId6"/>
    <sheet name="baseline_software" sheetId="11" r:id="rId7"/>
    <sheet name="ae_elast" sheetId="2" r:id="rId8"/>
    <sheet name="ae_pk" sheetId="3" r:id="rId9"/>
    <sheet name="Tables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7" l="1"/>
  <c r="J52" i="7"/>
  <c r="I52" i="7"/>
  <c r="H52" i="7"/>
  <c r="G52" i="7"/>
  <c r="F52" i="7"/>
  <c r="E52" i="7"/>
  <c r="D52" i="7"/>
  <c r="C52" i="7"/>
  <c r="K51" i="7"/>
  <c r="J51" i="7"/>
  <c r="I51" i="7"/>
  <c r="H51" i="7"/>
  <c r="G51" i="7"/>
  <c r="F51" i="7"/>
  <c r="E51" i="7"/>
  <c r="D51" i="7"/>
  <c r="C51" i="7"/>
  <c r="K50" i="7"/>
  <c r="J50" i="7"/>
  <c r="I50" i="7"/>
  <c r="H50" i="7"/>
  <c r="G50" i="7"/>
  <c r="F50" i="7"/>
  <c r="E50" i="7"/>
  <c r="D50" i="7"/>
  <c r="C50" i="7"/>
  <c r="K48" i="7"/>
  <c r="J48" i="7"/>
  <c r="I48" i="7"/>
  <c r="H48" i="7"/>
  <c r="G48" i="7"/>
  <c r="F48" i="7"/>
  <c r="E48" i="7"/>
  <c r="D48" i="7"/>
  <c r="C48" i="7"/>
  <c r="K47" i="7"/>
  <c r="J47" i="7"/>
  <c r="I47" i="7"/>
  <c r="H47" i="7"/>
  <c r="G47" i="7"/>
  <c r="F47" i="7"/>
  <c r="E47" i="7"/>
  <c r="D47" i="7"/>
  <c r="C47" i="7"/>
  <c r="K46" i="7"/>
  <c r="J46" i="7"/>
  <c r="I46" i="7"/>
  <c r="H46" i="7"/>
  <c r="G46" i="7"/>
  <c r="F46" i="7"/>
  <c r="E46" i="7"/>
  <c r="D46" i="7"/>
  <c r="C46" i="7"/>
  <c r="G53" i="3"/>
  <c r="F53" i="3"/>
  <c r="E53" i="3"/>
  <c r="D53" i="3"/>
  <c r="C53" i="3"/>
  <c r="B53" i="3"/>
  <c r="G52" i="3"/>
  <c r="F52" i="3"/>
  <c r="E52" i="3"/>
  <c r="D52" i="3"/>
  <c r="C52" i="3"/>
  <c r="B52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W20" i="3"/>
  <c r="AV20" i="3"/>
  <c r="AU20" i="3"/>
  <c r="AT20" i="3"/>
  <c r="AS20" i="3"/>
  <c r="F29" i="7" s="1"/>
  <c r="AR20" i="3"/>
  <c r="AQ20" i="3"/>
  <c r="AP20" i="3"/>
  <c r="AO20" i="3"/>
  <c r="AN20" i="3"/>
  <c r="AM20" i="3"/>
  <c r="F25" i="7" s="1"/>
  <c r="AL20" i="3"/>
  <c r="AK20" i="3"/>
  <c r="AJ20" i="3"/>
  <c r="AI20" i="3"/>
  <c r="AH20" i="3"/>
  <c r="AG20" i="3"/>
  <c r="F21" i="7" s="1"/>
  <c r="AF20" i="3"/>
  <c r="AE20" i="3"/>
  <c r="AD20" i="3"/>
  <c r="AC20" i="3"/>
  <c r="AB20" i="3"/>
  <c r="AA20" i="3"/>
  <c r="F37" i="7" s="1"/>
  <c r="Z20" i="3"/>
  <c r="Y20" i="3"/>
  <c r="X20" i="3"/>
  <c r="W20" i="3"/>
  <c r="V20" i="3"/>
  <c r="U20" i="3"/>
  <c r="F33" i="7" s="1"/>
  <c r="T20" i="3"/>
  <c r="S20" i="3"/>
  <c r="R20" i="3"/>
  <c r="Q20" i="3"/>
  <c r="P20" i="3"/>
  <c r="O20" i="3"/>
  <c r="F17" i="7" s="1"/>
  <c r="N20" i="3"/>
  <c r="M20" i="3"/>
  <c r="L20" i="3"/>
  <c r="K20" i="3"/>
  <c r="J20" i="3"/>
  <c r="I20" i="3"/>
  <c r="F13" i="7" s="1"/>
  <c r="H20" i="3"/>
  <c r="G20" i="3"/>
  <c r="F20" i="3"/>
  <c r="E20" i="3"/>
  <c r="D20" i="3"/>
  <c r="C20" i="3"/>
  <c r="F9" i="7" s="1"/>
  <c r="B20" i="3"/>
  <c r="AW19" i="3"/>
  <c r="AV19" i="3"/>
  <c r="AU19" i="3"/>
  <c r="AT19" i="3"/>
  <c r="AS19" i="3"/>
  <c r="F28" i="7" s="1"/>
  <c r="AR19" i="3"/>
  <c r="AQ19" i="3"/>
  <c r="AP19" i="3"/>
  <c r="AO19" i="3"/>
  <c r="AN19" i="3"/>
  <c r="AM19" i="3"/>
  <c r="F24" i="7" s="1"/>
  <c r="AL19" i="3"/>
  <c r="AK19" i="3"/>
  <c r="AJ19" i="3"/>
  <c r="AI19" i="3"/>
  <c r="AH19" i="3"/>
  <c r="AG19" i="3"/>
  <c r="F20" i="7" s="1"/>
  <c r="AF19" i="3"/>
  <c r="AE19" i="3"/>
  <c r="AD19" i="3"/>
  <c r="AC19" i="3"/>
  <c r="AB19" i="3"/>
  <c r="AA19" i="3"/>
  <c r="F36" i="7" s="1"/>
  <c r="Z19" i="3"/>
  <c r="Y19" i="3"/>
  <c r="X19" i="3"/>
  <c r="W19" i="3"/>
  <c r="V19" i="3"/>
  <c r="U19" i="3"/>
  <c r="F32" i="7" s="1"/>
  <c r="T19" i="3"/>
  <c r="S19" i="3"/>
  <c r="R19" i="3"/>
  <c r="Q19" i="3"/>
  <c r="P19" i="3"/>
  <c r="O19" i="3"/>
  <c r="F16" i="7" s="1"/>
  <c r="N19" i="3"/>
  <c r="M19" i="3"/>
  <c r="L19" i="3"/>
  <c r="K19" i="3"/>
  <c r="J19" i="3"/>
  <c r="I19" i="3"/>
  <c r="F12" i="7" s="1"/>
  <c r="H19" i="3"/>
  <c r="G19" i="3"/>
  <c r="F19" i="3"/>
  <c r="E19" i="3"/>
  <c r="D19" i="3"/>
  <c r="C19" i="3"/>
  <c r="F8" i="7" s="1"/>
  <c r="B19" i="3"/>
  <c r="AW18" i="3"/>
  <c r="AV18" i="3"/>
  <c r="AU18" i="3"/>
  <c r="AT18" i="3"/>
  <c r="AS18" i="3"/>
  <c r="F27" i="7" s="1"/>
  <c r="AR18" i="3"/>
  <c r="AQ18" i="3"/>
  <c r="AP18" i="3"/>
  <c r="AO18" i="3"/>
  <c r="AN18" i="3"/>
  <c r="AM18" i="3"/>
  <c r="F23" i="7" s="1"/>
  <c r="AL18" i="3"/>
  <c r="AK18" i="3"/>
  <c r="AJ18" i="3"/>
  <c r="AI18" i="3"/>
  <c r="AH18" i="3"/>
  <c r="AG18" i="3"/>
  <c r="F19" i="7" s="1"/>
  <c r="AF18" i="3"/>
  <c r="AE18" i="3"/>
  <c r="AD18" i="3"/>
  <c r="AC18" i="3"/>
  <c r="AB18" i="3"/>
  <c r="AA18" i="3"/>
  <c r="F35" i="7" s="1"/>
  <c r="Z18" i="3"/>
  <c r="Y18" i="3"/>
  <c r="X18" i="3"/>
  <c r="W18" i="3"/>
  <c r="V18" i="3"/>
  <c r="U18" i="3"/>
  <c r="F31" i="7" s="1"/>
  <c r="T18" i="3"/>
  <c r="S18" i="3"/>
  <c r="R18" i="3"/>
  <c r="Q18" i="3"/>
  <c r="P18" i="3"/>
  <c r="O18" i="3"/>
  <c r="F15" i="7" s="1"/>
  <c r="N18" i="3"/>
  <c r="M18" i="3"/>
  <c r="L18" i="3"/>
  <c r="K18" i="3"/>
  <c r="J18" i="3"/>
  <c r="I18" i="3"/>
  <c r="F11" i="7" s="1"/>
  <c r="H18" i="3"/>
  <c r="G18" i="3"/>
  <c r="F18" i="3"/>
  <c r="E18" i="3"/>
  <c r="D18" i="3"/>
  <c r="C18" i="3"/>
  <c r="F7" i="7" s="1"/>
  <c r="B18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W16" i="3"/>
  <c r="AV16" i="3"/>
  <c r="AU16" i="3"/>
  <c r="AT16" i="3"/>
  <c r="AS16" i="3"/>
  <c r="AQ16" i="3"/>
  <c r="AP16" i="3"/>
  <c r="AO16" i="3"/>
  <c r="AN16" i="3"/>
  <c r="AM16" i="3"/>
  <c r="AK16" i="3"/>
  <c r="AJ16" i="3"/>
  <c r="AI16" i="3"/>
  <c r="AH16" i="3"/>
  <c r="AG16" i="3"/>
  <c r="AE16" i="3"/>
  <c r="AD16" i="3"/>
  <c r="AC16" i="3"/>
  <c r="AB16" i="3"/>
  <c r="AA16" i="3"/>
  <c r="Y16" i="3"/>
  <c r="X16" i="3"/>
  <c r="W16" i="3"/>
  <c r="V16" i="3"/>
  <c r="U16" i="3"/>
  <c r="S16" i="3"/>
  <c r="R16" i="3"/>
  <c r="Q16" i="3"/>
  <c r="P16" i="3"/>
  <c r="O16" i="3"/>
  <c r="M16" i="3"/>
  <c r="L16" i="3"/>
  <c r="K16" i="3"/>
  <c r="J16" i="3"/>
  <c r="I16" i="3"/>
  <c r="G16" i="3"/>
  <c r="F16" i="3"/>
  <c r="E16" i="3"/>
  <c r="D16" i="3"/>
  <c r="C16" i="3"/>
  <c r="G53" i="2"/>
  <c r="F53" i="2"/>
  <c r="E53" i="2"/>
  <c r="D53" i="2"/>
  <c r="C53" i="2"/>
  <c r="B53" i="2"/>
  <c r="G52" i="2"/>
  <c r="F52" i="2"/>
  <c r="E52" i="2"/>
  <c r="D52" i="2"/>
  <c r="C52" i="2"/>
  <c r="B52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W20" i="2"/>
  <c r="AV20" i="2"/>
  <c r="AU20" i="2"/>
  <c r="AT20" i="2"/>
  <c r="AS20" i="2"/>
  <c r="E29" i="7" s="1"/>
  <c r="AR20" i="2"/>
  <c r="AQ20" i="2"/>
  <c r="AP20" i="2"/>
  <c r="AO20" i="2"/>
  <c r="AN20" i="2"/>
  <c r="AM20" i="2"/>
  <c r="E25" i="7" s="1"/>
  <c r="AL20" i="2"/>
  <c r="AK20" i="2"/>
  <c r="AJ20" i="2"/>
  <c r="AI20" i="2"/>
  <c r="AH20" i="2"/>
  <c r="AG20" i="2"/>
  <c r="E21" i="7" s="1"/>
  <c r="AF20" i="2"/>
  <c r="AE20" i="2"/>
  <c r="AD20" i="2"/>
  <c r="AC20" i="2"/>
  <c r="AB20" i="2"/>
  <c r="AA20" i="2"/>
  <c r="E37" i="7" s="1"/>
  <c r="Z20" i="2"/>
  <c r="Y20" i="2"/>
  <c r="X20" i="2"/>
  <c r="W20" i="2"/>
  <c r="V20" i="2"/>
  <c r="U20" i="2"/>
  <c r="E33" i="7" s="1"/>
  <c r="T20" i="2"/>
  <c r="S20" i="2"/>
  <c r="R20" i="2"/>
  <c r="Q20" i="2"/>
  <c r="P20" i="2"/>
  <c r="O20" i="2"/>
  <c r="E17" i="7" s="1"/>
  <c r="N20" i="2"/>
  <c r="M20" i="2"/>
  <c r="L20" i="2"/>
  <c r="K20" i="2"/>
  <c r="J20" i="2"/>
  <c r="I20" i="2"/>
  <c r="E13" i="7" s="1"/>
  <c r="H20" i="2"/>
  <c r="G20" i="2"/>
  <c r="F20" i="2"/>
  <c r="E20" i="2"/>
  <c r="D20" i="2"/>
  <c r="C20" i="2"/>
  <c r="E9" i="7" s="1"/>
  <c r="B20" i="2"/>
  <c r="AW19" i="2"/>
  <c r="AV19" i="2"/>
  <c r="AU19" i="2"/>
  <c r="AT19" i="2"/>
  <c r="AS19" i="2"/>
  <c r="E28" i="7" s="1"/>
  <c r="AR19" i="2"/>
  <c r="AQ19" i="2"/>
  <c r="AP19" i="2"/>
  <c r="AO19" i="2"/>
  <c r="AN19" i="2"/>
  <c r="AM19" i="2"/>
  <c r="E24" i="7" s="1"/>
  <c r="AL19" i="2"/>
  <c r="AK19" i="2"/>
  <c r="AJ19" i="2"/>
  <c r="AI19" i="2"/>
  <c r="AH19" i="2"/>
  <c r="AG19" i="2"/>
  <c r="E20" i="7" s="1"/>
  <c r="AF19" i="2"/>
  <c r="AE19" i="2"/>
  <c r="AD19" i="2"/>
  <c r="AC19" i="2"/>
  <c r="AB19" i="2"/>
  <c r="AA19" i="2"/>
  <c r="E36" i="7" s="1"/>
  <c r="Z19" i="2"/>
  <c r="Y19" i="2"/>
  <c r="X19" i="2"/>
  <c r="W19" i="2"/>
  <c r="V19" i="2"/>
  <c r="U19" i="2"/>
  <c r="E32" i="7" s="1"/>
  <c r="T19" i="2"/>
  <c r="S19" i="2"/>
  <c r="R19" i="2"/>
  <c r="Q19" i="2"/>
  <c r="P19" i="2"/>
  <c r="O19" i="2"/>
  <c r="E16" i="7" s="1"/>
  <c r="N19" i="2"/>
  <c r="M19" i="2"/>
  <c r="L19" i="2"/>
  <c r="K19" i="2"/>
  <c r="J19" i="2"/>
  <c r="I19" i="2"/>
  <c r="E12" i="7" s="1"/>
  <c r="H19" i="2"/>
  <c r="G19" i="2"/>
  <c r="F19" i="2"/>
  <c r="E19" i="2"/>
  <c r="D19" i="2"/>
  <c r="C19" i="2"/>
  <c r="E8" i="7" s="1"/>
  <c r="B19" i="2"/>
  <c r="AW18" i="2"/>
  <c r="AV18" i="2"/>
  <c r="AU18" i="2"/>
  <c r="AT18" i="2"/>
  <c r="AS18" i="2"/>
  <c r="E27" i="7" s="1"/>
  <c r="AR18" i="2"/>
  <c r="AQ18" i="2"/>
  <c r="AP18" i="2"/>
  <c r="AO18" i="2"/>
  <c r="AN18" i="2"/>
  <c r="AM18" i="2"/>
  <c r="E23" i="7" s="1"/>
  <c r="AL18" i="2"/>
  <c r="AK18" i="2"/>
  <c r="AJ18" i="2"/>
  <c r="AI18" i="2"/>
  <c r="AH18" i="2"/>
  <c r="AG18" i="2"/>
  <c r="E19" i="7" s="1"/>
  <c r="AF18" i="2"/>
  <c r="AE18" i="2"/>
  <c r="AD18" i="2"/>
  <c r="AC18" i="2"/>
  <c r="AB18" i="2"/>
  <c r="AA18" i="2"/>
  <c r="E35" i="7" s="1"/>
  <c r="Z18" i="2"/>
  <c r="Y18" i="2"/>
  <c r="X18" i="2"/>
  <c r="W18" i="2"/>
  <c r="V18" i="2"/>
  <c r="U18" i="2"/>
  <c r="E31" i="7" s="1"/>
  <c r="T18" i="2"/>
  <c r="S18" i="2"/>
  <c r="R18" i="2"/>
  <c r="Q18" i="2"/>
  <c r="P18" i="2"/>
  <c r="O18" i="2"/>
  <c r="E15" i="7" s="1"/>
  <c r="N18" i="2"/>
  <c r="M18" i="2"/>
  <c r="L18" i="2"/>
  <c r="K18" i="2"/>
  <c r="J18" i="2"/>
  <c r="I18" i="2"/>
  <c r="E11" i="7" s="1"/>
  <c r="H18" i="2"/>
  <c r="G18" i="2"/>
  <c r="F18" i="2"/>
  <c r="E18" i="2"/>
  <c r="D18" i="2"/>
  <c r="C18" i="2"/>
  <c r="E7" i="7" s="1"/>
  <c r="B18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W16" i="2"/>
  <c r="AV16" i="2"/>
  <c r="AU16" i="2"/>
  <c r="AT16" i="2"/>
  <c r="AS16" i="2"/>
  <c r="AQ16" i="2"/>
  <c r="AP16" i="2"/>
  <c r="AO16" i="2"/>
  <c r="AN16" i="2"/>
  <c r="AM16" i="2"/>
  <c r="AK16" i="2"/>
  <c r="AJ16" i="2"/>
  <c r="AI16" i="2"/>
  <c r="AH16" i="2"/>
  <c r="AG16" i="2"/>
  <c r="AE16" i="2"/>
  <c r="AD16" i="2"/>
  <c r="AC16" i="2"/>
  <c r="AB16" i="2"/>
  <c r="AA16" i="2"/>
  <c r="Y16" i="2"/>
  <c r="X16" i="2"/>
  <c r="W16" i="2"/>
  <c r="V16" i="2"/>
  <c r="U16" i="2"/>
  <c r="S16" i="2"/>
  <c r="R16" i="2"/>
  <c r="Q16" i="2"/>
  <c r="P16" i="2"/>
  <c r="O16" i="2"/>
  <c r="M16" i="2"/>
  <c r="L16" i="2"/>
  <c r="K16" i="2"/>
  <c r="J16" i="2"/>
  <c r="I16" i="2"/>
  <c r="G16" i="2"/>
  <c r="F16" i="2"/>
  <c r="E16" i="2"/>
  <c r="D16" i="2"/>
  <c r="C16" i="2"/>
  <c r="G53" i="11"/>
  <c r="F53" i="11"/>
  <c r="E53" i="11"/>
  <c r="D53" i="11"/>
  <c r="C53" i="11"/>
  <c r="B53" i="11"/>
  <c r="G52" i="11"/>
  <c r="F52" i="11"/>
  <c r="E52" i="11"/>
  <c r="D52" i="11"/>
  <c r="C52" i="11"/>
  <c r="B52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W16" i="11"/>
  <c r="AV16" i="11"/>
  <c r="AU16" i="11"/>
  <c r="AT16" i="11"/>
  <c r="AS16" i="11"/>
  <c r="AQ16" i="11"/>
  <c r="AP16" i="11"/>
  <c r="AO16" i="11"/>
  <c r="AN16" i="11"/>
  <c r="AM16" i="11"/>
  <c r="AK16" i="11"/>
  <c r="AJ16" i="11"/>
  <c r="AI16" i="11"/>
  <c r="AH16" i="11"/>
  <c r="AG16" i="11"/>
  <c r="AE16" i="11"/>
  <c r="AD16" i="11"/>
  <c r="AC16" i="11"/>
  <c r="AB16" i="11"/>
  <c r="AA16" i="11"/>
  <c r="Y16" i="11"/>
  <c r="X16" i="11"/>
  <c r="W16" i="11"/>
  <c r="V16" i="11"/>
  <c r="U16" i="11"/>
  <c r="S16" i="11"/>
  <c r="R16" i="11"/>
  <c r="Q16" i="11"/>
  <c r="P16" i="11"/>
  <c r="O16" i="11"/>
  <c r="M16" i="11"/>
  <c r="L16" i="11"/>
  <c r="K16" i="11"/>
  <c r="J16" i="11"/>
  <c r="I16" i="11"/>
  <c r="G16" i="11"/>
  <c r="F16" i="11"/>
  <c r="E16" i="11"/>
  <c r="D16" i="11"/>
  <c r="C16" i="11"/>
  <c r="G53" i="10"/>
  <c r="F53" i="10"/>
  <c r="E53" i="10"/>
  <c r="D53" i="10"/>
  <c r="C53" i="10"/>
  <c r="B53" i="10"/>
  <c r="G52" i="10"/>
  <c r="F52" i="10"/>
  <c r="E52" i="10"/>
  <c r="D52" i="10"/>
  <c r="C52" i="10"/>
  <c r="B52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W16" i="10"/>
  <c r="AV16" i="10"/>
  <c r="AU16" i="10"/>
  <c r="AT16" i="10"/>
  <c r="AS16" i="10"/>
  <c r="AQ16" i="10"/>
  <c r="AP16" i="10"/>
  <c r="AO16" i="10"/>
  <c r="AN16" i="10"/>
  <c r="AM16" i="10"/>
  <c r="AK16" i="10"/>
  <c r="AJ16" i="10"/>
  <c r="AI16" i="10"/>
  <c r="AH16" i="10"/>
  <c r="AG16" i="10"/>
  <c r="AE16" i="10"/>
  <c r="AD16" i="10"/>
  <c r="AC16" i="10"/>
  <c r="AB16" i="10"/>
  <c r="AA16" i="10"/>
  <c r="Y16" i="10"/>
  <c r="X16" i="10"/>
  <c r="W16" i="10"/>
  <c r="V16" i="10"/>
  <c r="U16" i="10"/>
  <c r="S16" i="10"/>
  <c r="R16" i="10"/>
  <c r="Q16" i="10"/>
  <c r="P16" i="10"/>
  <c r="O16" i="10"/>
  <c r="M16" i="10"/>
  <c r="L16" i="10"/>
  <c r="K16" i="10"/>
  <c r="J16" i="10"/>
  <c r="I16" i="10"/>
  <c r="G16" i="10"/>
  <c r="F16" i="10"/>
  <c r="E16" i="10"/>
  <c r="D16" i="10"/>
  <c r="C16" i="10"/>
  <c r="G53" i="8"/>
  <c r="F53" i="8"/>
  <c r="E53" i="8"/>
  <c r="D53" i="8"/>
  <c r="C53" i="8"/>
  <c r="B53" i="8"/>
  <c r="G52" i="8"/>
  <c r="F52" i="8"/>
  <c r="E52" i="8"/>
  <c r="D52" i="8"/>
  <c r="C52" i="8"/>
  <c r="B52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W20" i="8"/>
  <c r="AV20" i="8"/>
  <c r="AU20" i="8"/>
  <c r="AT20" i="8"/>
  <c r="AS20" i="8"/>
  <c r="G29" i="7" s="1"/>
  <c r="AR20" i="8"/>
  <c r="AQ20" i="8"/>
  <c r="AP20" i="8"/>
  <c r="AO20" i="8"/>
  <c r="AN20" i="8"/>
  <c r="AM20" i="8"/>
  <c r="G25" i="7" s="1"/>
  <c r="AL20" i="8"/>
  <c r="AK20" i="8"/>
  <c r="AJ20" i="8"/>
  <c r="AI20" i="8"/>
  <c r="AH20" i="8"/>
  <c r="AG20" i="8"/>
  <c r="G21" i="7" s="1"/>
  <c r="AF20" i="8"/>
  <c r="AE20" i="8"/>
  <c r="AD20" i="8"/>
  <c r="AC20" i="8"/>
  <c r="AB20" i="8"/>
  <c r="AA20" i="8"/>
  <c r="G37" i="7" s="1"/>
  <c r="Z20" i="8"/>
  <c r="Y20" i="8"/>
  <c r="X20" i="8"/>
  <c r="W20" i="8"/>
  <c r="V20" i="8"/>
  <c r="U20" i="8"/>
  <c r="G33" i="7" s="1"/>
  <c r="T20" i="8"/>
  <c r="S20" i="8"/>
  <c r="R20" i="8"/>
  <c r="Q20" i="8"/>
  <c r="P20" i="8"/>
  <c r="O20" i="8"/>
  <c r="G17" i="7" s="1"/>
  <c r="N20" i="8"/>
  <c r="M20" i="8"/>
  <c r="L20" i="8"/>
  <c r="K20" i="8"/>
  <c r="J20" i="8"/>
  <c r="I20" i="8"/>
  <c r="G13" i="7" s="1"/>
  <c r="H20" i="8"/>
  <c r="G20" i="8"/>
  <c r="F20" i="8"/>
  <c r="E20" i="8"/>
  <c r="D20" i="8"/>
  <c r="C20" i="8"/>
  <c r="G9" i="7" s="1"/>
  <c r="B20" i="8"/>
  <c r="AW19" i="8"/>
  <c r="AV19" i="8"/>
  <c r="AU19" i="8"/>
  <c r="AT19" i="8"/>
  <c r="AS19" i="8"/>
  <c r="G28" i="7" s="1"/>
  <c r="AR19" i="8"/>
  <c r="AQ19" i="8"/>
  <c r="AP19" i="8"/>
  <c r="AO19" i="8"/>
  <c r="AN19" i="8"/>
  <c r="AM19" i="8"/>
  <c r="G24" i="7" s="1"/>
  <c r="AL19" i="8"/>
  <c r="AK19" i="8"/>
  <c r="AJ19" i="8"/>
  <c r="AI19" i="8"/>
  <c r="AH19" i="8"/>
  <c r="AG19" i="8"/>
  <c r="G20" i="7" s="1"/>
  <c r="AF19" i="8"/>
  <c r="AE19" i="8"/>
  <c r="AD19" i="8"/>
  <c r="AC19" i="8"/>
  <c r="AB19" i="8"/>
  <c r="AA19" i="8"/>
  <c r="G36" i="7" s="1"/>
  <c r="Z19" i="8"/>
  <c r="Y19" i="8"/>
  <c r="X19" i="8"/>
  <c r="W19" i="8"/>
  <c r="V19" i="8"/>
  <c r="U19" i="8"/>
  <c r="G32" i="7" s="1"/>
  <c r="T19" i="8"/>
  <c r="S19" i="8"/>
  <c r="R19" i="8"/>
  <c r="Q19" i="8"/>
  <c r="P19" i="8"/>
  <c r="O19" i="8"/>
  <c r="G16" i="7" s="1"/>
  <c r="N19" i="8"/>
  <c r="M19" i="8"/>
  <c r="L19" i="8"/>
  <c r="K19" i="8"/>
  <c r="J19" i="8"/>
  <c r="I19" i="8"/>
  <c r="G12" i="7" s="1"/>
  <c r="H19" i="8"/>
  <c r="G19" i="8"/>
  <c r="F19" i="8"/>
  <c r="E19" i="8"/>
  <c r="D19" i="8"/>
  <c r="C19" i="8"/>
  <c r="G8" i="7" s="1"/>
  <c r="B19" i="8"/>
  <c r="AW18" i="8"/>
  <c r="AV18" i="8"/>
  <c r="AU18" i="8"/>
  <c r="AT18" i="8"/>
  <c r="AS18" i="8"/>
  <c r="G27" i="7" s="1"/>
  <c r="AR18" i="8"/>
  <c r="AQ18" i="8"/>
  <c r="AP18" i="8"/>
  <c r="AO18" i="8"/>
  <c r="AN18" i="8"/>
  <c r="AM18" i="8"/>
  <c r="G23" i="7" s="1"/>
  <c r="AL18" i="8"/>
  <c r="AK18" i="8"/>
  <c r="AJ18" i="8"/>
  <c r="AI18" i="8"/>
  <c r="AH18" i="8"/>
  <c r="AG18" i="8"/>
  <c r="G19" i="7" s="1"/>
  <c r="AF18" i="8"/>
  <c r="AE18" i="8"/>
  <c r="AD18" i="8"/>
  <c r="AC18" i="8"/>
  <c r="AB18" i="8"/>
  <c r="AA18" i="8"/>
  <c r="G35" i="7" s="1"/>
  <c r="Z18" i="8"/>
  <c r="Y18" i="8"/>
  <c r="X18" i="8"/>
  <c r="W18" i="8"/>
  <c r="V18" i="8"/>
  <c r="U18" i="8"/>
  <c r="G31" i="7" s="1"/>
  <c r="T18" i="8"/>
  <c r="S18" i="8"/>
  <c r="R18" i="8"/>
  <c r="Q18" i="8"/>
  <c r="P18" i="8"/>
  <c r="O18" i="8"/>
  <c r="G15" i="7" s="1"/>
  <c r="N18" i="8"/>
  <c r="M18" i="8"/>
  <c r="L18" i="8"/>
  <c r="K18" i="8"/>
  <c r="J18" i="8"/>
  <c r="I18" i="8"/>
  <c r="G11" i="7" s="1"/>
  <c r="H18" i="8"/>
  <c r="G18" i="8"/>
  <c r="F18" i="8"/>
  <c r="E18" i="8"/>
  <c r="D18" i="8"/>
  <c r="C18" i="8"/>
  <c r="G7" i="7" s="1"/>
  <c r="B18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W16" i="8"/>
  <c r="AV16" i="8"/>
  <c r="AU16" i="8"/>
  <c r="AT16" i="8"/>
  <c r="AS16" i="8"/>
  <c r="AQ16" i="8"/>
  <c r="AP16" i="8"/>
  <c r="AO16" i="8"/>
  <c r="AN16" i="8"/>
  <c r="AM16" i="8"/>
  <c r="AK16" i="8"/>
  <c r="AJ16" i="8"/>
  <c r="AI16" i="8"/>
  <c r="AH16" i="8"/>
  <c r="AG16" i="8"/>
  <c r="AE16" i="8"/>
  <c r="AD16" i="8"/>
  <c r="AC16" i="8"/>
  <c r="AB16" i="8"/>
  <c r="AA16" i="8"/>
  <c r="Y16" i="8"/>
  <c r="X16" i="8"/>
  <c r="W16" i="8"/>
  <c r="V16" i="8"/>
  <c r="U16" i="8"/>
  <c r="S16" i="8"/>
  <c r="R16" i="8"/>
  <c r="Q16" i="8"/>
  <c r="P16" i="8"/>
  <c r="O16" i="8"/>
  <c r="M16" i="8"/>
  <c r="L16" i="8"/>
  <c r="K16" i="8"/>
  <c r="J16" i="8"/>
  <c r="I16" i="8"/>
  <c r="G16" i="8"/>
  <c r="F16" i="8"/>
  <c r="E16" i="8"/>
  <c r="D16" i="8"/>
  <c r="C16" i="8"/>
  <c r="CF87" i="1"/>
  <c r="BY87" i="1"/>
  <c r="CF84" i="1"/>
  <c r="CB84" i="1"/>
  <c r="BX84" i="1"/>
  <c r="CD83" i="1"/>
  <c r="CC83" i="1"/>
  <c r="BZ83" i="1"/>
  <c r="BY83" i="1"/>
  <c r="BR82" i="1"/>
  <c r="BN82" i="1"/>
  <c r="BJ82" i="1"/>
  <c r="BB81" i="1"/>
  <c r="BA81" i="1"/>
  <c r="AX81" i="1"/>
  <c r="AW81" i="1"/>
  <c r="BD80" i="1"/>
  <c r="AZ80" i="1"/>
  <c r="AV80" i="1"/>
  <c r="CD78" i="1"/>
  <c r="BZ78" i="1"/>
  <c r="BD78" i="1"/>
  <c r="AZ78" i="1"/>
  <c r="AV78" i="1"/>
  <c r="BP77" i="1"/>
  <c r="BL77" i="1"/>
  <c r="BR76" i="1"/>
  <c r="BN76" i="1"/>
  <c r="BJ76" i="1"/>
  <c r="CG74" i="1"/>
  <c r="BX87" i="1" s="1"/>
  <c r="CF74" i="1"/>
  <c r="CE74" i="1"/>
  <c r="CE87" i="1" s="1"/>
  <c r="CD74" i="1"/>
  <c r="CD87" i="1" s="1"/>
  <c r="CC74" i="1"/>
  <c r="CC87" i="1" s="1"/>
  <c r="CB74" i="1"/>
  <c r="CB87" i="1" s="1"/>
  <c r="CA74" i="1"/>
  <c r="CA87" i="1" s="1"/>
  <c r="BZ74" i="1"/>
  <c r="BZ87" i="1" s="1"/>
  <c r="BY74" i="1"/>
  <c r="BX74" i="1"/>
  <c r="CG73" i="1"/>
  <c r="CE86" i="1" s="1"/>
  <c r="CF73" i="1"/>
  <c r="CF86" i="1" s="1"/>
  <c r="CE73" i="1"/>
  <c r="CD73" i="1"/>
  <c r="CC73" i="1"/>
  <c r="CC86" i="1" s="1"/>
  <c r="CB73" i="1"/>
  <c r="CB86" i="1" s="1"/>
  <c r="CA73" i="1"/>
  <c r="BZ73" i="1"/>
  <c r="BY73" i="1"/>
  <c r="BY86" i="1" s="1"/>
  <c r="BX73" i="1"/>
  <c r="BX86" i="1" s="1"/>
  <c r="CG71" i="1"/>
  <c r="CF71" i="1"/>
  <c r="CE71" i="1"/>
  <c r="CE84" i="1" s="1"/>
  <c r="CD71" i="1"/>
  <c r="CD84" i="1" s="1"/>
  <c r="CC71" i="1"/>
  <c r="CC84" i="1" s="1"/>
  <c r="CB71" i="1"/>
  <c r="CA71" i="1"/>
  <c r="CA84" i="1" s="1"/>
  <c r="BZ71" i="1"/>
  <c r="BZ84" i="1" s="1"/>
  <c r="BY71" i="1"/>
  <c r="BY84" i="1" s="1"/>
  <c r="BX71" i="1"/>
  <c r="BS71" i="1"/>
  <c r="BR71" i="1"/>
  <c r="BR84" i="1" s="1"/>
  <c r="BQ71" i="1"/>
  <c r="BQ84" i="1" s="1"/>
  <c r="BP71" i="1"/>
  <c r="BP84" i="1" s="1"/>
  <c r="BO71" i="1"/>
  <c r="BO84" i="1" s="1"/>
  <c r="BN71" i="1"/>
  <c r="BN84" i="1" s="1"/>
  <c r="BM71" i="1"/>
  <c r="BM84" i="1" s="1"/>
  <c r="BL71" i="1"/>
  <c r="BL84" i="1" s="1"/>
  <c r="BK71" i="1"/>
  <c r="BK84" i="1" s="1"/>
  <c r="BJ71" i="1"/>
  <c r="BJ84" i="1" s="1"/>
  <c r="CG70" i="1"/>
  <c r="CF83" i="1" s="1"/>
  <c r="CF70" i="1"/>
  <c r="CE70" i="1"/>
  <c r="CE83" i="1" s="1"/>
  <c r="CD70" i="1"/>
  <c r="CC70" i="1"/>
  <c r="CB70" i="1"/>
  <c r="CA70" i="1"/>
  <c r="CA83" i="1" s="1"/>
  <c r="BZ70" i="1"/>
  <c r="BY70" i="1"/>
  <c r="BX70" i="1"/>
  <c r="BS70" i="1"/>
  <c r="BQ83" i="1" s="1"/>
  <c r="BR70" i="1"/>
  <c r="BR83" i="1" s="1"/>
  <c r="BQ70" i="1"/>
  <c r="BP70" i="1"/>
  <c r="BO70" i="1"/>
  <c r="BO83" i="1" s="1"/>
  <c r="BN70" i="1"/>
  <c r="BN83" i="1" s="1"/>
  <c r="BM70" i="1"/>
  <c r="BL70" i="1"/>
  <c r="BK70" i="1"/>
  <c r="BK83" i="1" s="1"/>
  <c r="BJ70" i="1"/>
  <c r="BJ83" i="1" s="1"/>
  <c r="BS69" i="1"/>
  <c r="BR69" i="1"/>
  <c r="BQ69" i="1"/>
  <c r="BQ82" i="1" s="1"/>
  <c r="BP69" i="1"/>
  <c r="BP82" i="1" s="1"/>
  <c r="BO69" i="1"/>
  <c r="BO82" i="1" s="1"/>
  <c r="BN69" i="1"/>
  <c r="BM69" i="1"/>
  <c r="BM82" i="1" s="1"/>
  <c r="BL69" i="1"/>
  <c r="BL82" i="1" s="1"/>
  <c r="BK69" i="1"/>
  <c r="BK82" i="1" s="1"/>
  <c r="BJ69" i="1"/>
  <c r="CG68" i="1"/>
  <c r="CF68" i="1"/>
  <c r="CF81" i="1" s="1"/>
  <c r="CE68" i="1"/>
  <c r="CE81" i="1" s="1"/>
  <c r="CD68" i="1"/>
  <c r="CD81" i="1" s="1"/>
  <c r="CC68" i="1"/>
  <c r="CC81" i="1" s="1"/>
  <c r="CB68" i="1"/>
  <c r="CB81" i="1" s="1"/>
  <c r="CA68" i="1"/>
  <c r="CA81" i="1" s="1"/>
  <c r="BZ68" i="1"/>
  <c r="BZ81" i="1" s="1"/>
  <c r="BY68" i="1"/>
  <c r="BY81" i="1" s="1"/>
  <c r="BX68" i="1"/>
  <c r="BX81" i="1" s="1"/>
  <c r="BE68" i="1"/>
  <c r="BD81" i="1" s="1"/>
  <c r="BD68" i="1"/>
  <c r="BC68" i="1"/>
  <c r="BC81" i="1" s="1"/>
  <c r="BB68" i="1"/>
  <c r="BA68" i="1"/>
  <c r="AZ68" i="1"/>
  <c r="AY68" i="1"/>
  <c r="AY81" i="1" s="1"/>
  <c r="AX68" i="1"/>
  <c r="AW68" i="1"/>
  <c r="AV68" i="1"/>
  <c r="CG67" i="1"/>
  <c r="CE80" i="1" s="1"/>
  <c r="CF67" i="1"/>
  <c r="CF80" i="1" s="1"/>
  <c r="CE67" i="1"/>
  <c r="CD67" i="1"/>
  <c r="CC67" i="1"/>
  <c r="CC80" i="1" s="1"/>
  <c r="CB67" i="1"/>
  <c r="CB80" i="1" s="1"/>
  <c r="CA67" i="1"/>
  <c r="BZ67" i="1"/>
  <c r="BY67" i="1"/>
  <c r="BY80" i="1" s="1"/>
  <c r="BX67" i="1"/>
  <c r="BX80" i="1" s="1"/>
  <c r="BE67" i="1"/>
  <c r="BD67" i="1"/>
  <c r="BC67" i="1"/>
  <c r="BC80" i="1" s="1"/>
  <c r="BB67" i="1"/>
  <c r="BB80" i="1" s="1"/>
  <c r="BA67" i="1"/>
  <c r="BA80" i="1" s="1"/>
  <c r="AZ67" i="1"/>
  <c r="AY67" i="1"/>
  <c r="AY80" i="1" s="1"/>
  <c r="AX67" i="1"/>
  <c r="AX80" i="1" s="1"/>
  <c r="AW67" i="1"/>
  <c r="AW80" i="1" s="1"/>
  <c r="AV67" i="1"/>
  <c r="BE66" i="1"/>
  <c r="BD66" i="1"/>
  <c r="BD79" i="1" s="1"/>
  <c r="BC66" i="1"/>
  <c r="BC79" i="1" s="1"/>
  <c r="BB66" i="1"/>
  <c r="BB79" i="1" s="1"/>
  <c r="BA66" i="1"/>
  <c r="BA79" i="1" s="1"/>
  <c r="AZ66" i="1"/>
  <c r="AZ79" i="1" s="1"/>
  <c r="AY66" i="1"/>
  <c r="AY79" i="1" s="1"/>
  <c r="AX66" i="1"/>
  <c r="AX79" i="1" s="1"/>
  <c r="AW66" i="1"/>
  <c r="AW79" i="1" s="1"/>
  <c r="AV66" i="1"/>
  <c r="AV79" i="1" s="1"/>
  <c r="CG65" i="1"/>
  <c r="CF78" i="1" s="1"/>
  <c r="CF65" i="1"/>
  <c r="CE65" i="1"/>
  <c r="CE78" i="1" s="1"/>
  <c r="CD65" i="1"/>
  <c r="CC65" i="1"/>
  <c r="CC78" i="1" s="1"/>
  <c r="CB65" i="1"/>
  <c r="CA65" i="1"/>
  <c r="CA78" i="1" s="1"/>
  <c r="BZ65" i="1"/>
  <c r="BY65" i="1"/>
  <c r="BY78" i="1" s="1"/>
  <c r="BX65" i="1"/>
  <c r="BS65" i="1"/>
  <c r="BQ78" i="1" s="1"/>
  <c r="BR65" i="1"/>
  <c r="BR78" i="1" s="1"/>
  <c r="BQ65" i="1"/>
  <c r="BP65" i="1"/>
  <c r="BO65" i="1"/>
  <c r="BO78" i="1" s="1"/>
  <c r="BN65" i="1"/>
  <c r="BN78" i="1" s="1"/>
  <c r="BM65" i="1"/>
  <c r="BL65" i="1"/>
  <c r="BK65" i="1"/>
  <c r="BK78" i="1" s="1"/>
  <c r="BJ65" i="1"/>
  <c r="BJ78" i="1" s="1"/>
  <c r="BE65" i="1"/>
  <c r="BD65" i="1"/>
  <c r="BC65" i="1"/>
  <c r="BC78" i="1" s="1"/>
  <c r="BB65" i="1"/>
  <c r="BB78" i="1" s="1"/>
  <c r="BA65" i="1"/>
  <c r="BA78" i="1" s="1"/>
  <c r="AZ65" i="1"/>
  <c r="AY65" i="1"/>
  <c r="AY78" i="1" s="1"/>
  <c r="AX65" i="1"/>
  <c r="AX78" i="1" s="1"/>
  <c r="AW65" i="1"/>
  <c r="AW78" i="1" s="1"/>
  <c r="AV65" i="1"/>
  <c r="CG64" i="1"/>
  <c r="CF64" i="1"/>
  <c r="CF77" i="1" s="1"/>
  <c r="CE64" i="1"/>
  <c r="CE77" i="1" s="1"/>
  <c r="CD64" i="1"/>
  <c r="CD77" i="1" s="1"/>
  <c r="CC64" i="1"/>
  <c r="CC77" i="1" s="1"/>
  <c r="CB64" i="1"/>
  <c r="CB77" i="1" s="1"/>
  <c r="CA64" i="1"/>
  <c r="CA77" i="1" s="1"/>
  <c r="BZ64" i="1"/>
  <c r="BZ77" i="1" s="1"/>
  <c r="BY64" i="1"/>
  <c r="BY77" i="1" s="1"/>
  <c r="BX64" i="1"/>
  <c r="BX77" i="1" s="1"/>
  <c r="BS64" i="1"/>
  <c r="BR77" i="1" s="1"/>
  <c r="BR64" i="1"/>
  <c r="BQ64" i="1"/>
  <c r="BQ77" i="1" s="1"/>
  <c r="BP64" i="1"/>
  <c r="BO64" i="1"/>
  <c r="BO77" i="1" s="1"/>
  <c r="BN64" i="1"/>
  <c r="BM64" i="1"/>
  <c r="BM77" i="1" s="1"/>
  <c r="BL64" i="1"/>
  <c r="BK64" i="1"/>
  <c r="BK77" i="1" s="1"/>
  <c r="BJ64" i="1"/>
  <c r="BE64" i="1"/>
  <c r="BC77" i="1" s="1"/>
  <c r="BD64" i="1"/>
  <c r="BD77" i="1" s="1"/>
  <c r="BC64" i="1"/>
  <c r="BB64" i="1"/>
  <c r="BA64" i="1"/>
  <c r="BA77" i="1" s="1"/>
  <c r="AZ64" i="1"/>
  <c r="AZ77" i="1" s="1"/>
  <c r="AY64" i="1"/>
  <c r="AX64" i="1"/>
  <c r="AW64" i="1"/>
  <c r="AW77" i="1" s="1"/>
  <c r="AV64" i="1"/>
  <c r="AV77" i="1" s="1"/>
  <c r="BS63" i="1"/>
  <c r="BR63" i="1"/>
  <c r="BQ63" i="1"/>
  <c r="BQ76" i="1" s="1"/>
  <c r="BP63" i="1"/>
  <c r="BP76" i="1" s="1"/>
  <c r="BO63" i="1"/>
  <c r="BO76" i="1" s="1"/>
  <c r="BN63" i="1"/>
  <c r="BM63" i="1"/>
  <c r="BM76" i="1" s="1"/>
  <c r="BL63" i="1"/>
  <c r="BL76" i="1" s="1"/>
  <c r="BK63" i="1"/>
  <c r="BK76" i="1" s="1"/>
  <c r="BJ63" i="1"/>
  <c r="BE63" i="1"/>
  <c r="BD63" i="1"/>
  <c r="BD76" i="1" s="1"/>
  <c r="BC63" i="1"/>
  <c r="BC76" i="1" s="1"/>
  <c r="BB63" i="1"/>
  <c r="BB76" i="1" s="1"/>
  <c r="BA63" i="1"/>
  <c r="BA76" i="1" s="1"/>
  <c r="AZ63" i="1"/>
  <c r="AZ76" i="1" s="1"/>
  <c r="AY63" i="1"/>
  <c r="AY76" i="1" s="1"/>
  <c r="AX63" i="1"/>
  <c r="AX76" i="1" s="1"/>
  <c r="AW63" i="1"/>
  <c r="AW76" i="1" s="1"/>
  <c r="AV63" i="1"/>
  <c r="AV76" i="1" s="1"/>
  <c r="G53" i="1"/>
  <c r="F53" i="1"/>
  <c r="E53" i="1"/>
  <c r="D53" i="1"/>
  <c r="C53" i="1"/>
  <c r="B53" i="1"/>
  <c r="G52" i="1"/>
  <c r="F52" i="1"/>
  <c r="E52" i="1"/>
  <c r="D52" i="1"/>
  <c r="C52" i="1"/>
  <c r="B52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W20" i="1"/>
  <c r="K29" i="7" s="1"/>
  <c r="T29" i="7" s="1"/>
  <c r="AV20" i="1"/>
  <c r="J29" i="7" s="1"/>
  <c r="AU20" i="1"/>
  <c r="I29" i="7" s="1"/>
  <c r="R29" i="7" s="1"/>
  <c r="AT20" i="1"/>
  <c r="H29" i="7" s="1"/>
  <c r="Q29" i="7" s="1"/>
  <c r="AS20" i="1"/>
  <c r="D29" i="7" s="1"/>
  <c r="M29" i="7" s="1"/>
  <c r="AR20" i="1"/>
  <c r="C29" i="7" s="1"/>
  <c r="AQ20" i="1"/>
  <c r="K25" i="7" s="1"/>
  <c r="T25" i="7" s="1"/>
  <c r="AP20" i="1"/>
  <c r="J25" i="7" s="1"/>
  <c r="AO20" i="1"/>
  <c r="I25" i="7" s="1"/>
  <c r="AN20" i="1"/>
  <c r="H25" i="7" s="1"/>
  <c r="AM20" i="1"/>
  <c r="D25" i="7" s="1"/>
  <c r="M25" i="7" s="1"/>
  <c r="AL20" i="1"/>
  <c r="C25" i="7" s="1"/>
  <c r="AK20" i="1"/>
  <c r="K21" i="7" s="1"/>
  <c r="T21" i="7" s="1"/>
  <c r="AJ20" i="1"/>
  <c r="J21" i="7" s="1"/>
  <c r="AI20" i="1"/>
  <c r="I21" i="7" s="1"/>
  <c r="R21" i="7" s="1"/>
  <c r="AH20" i="1"/>
  <c r="H21" i="7" s="1"/>
  <c r="Q21" i="7" s="1"/>
  <c r="AG20" i="1"/>
  <c r="D21" i="7" s="1"/>
  <c r="M21" i="7" s="1"/>
  <c r="AF20" i="1"/>
  <c r="C21" i="7" s="1"/>
  <c r="AE20" i="1"/>
  <c r="K37" i="7" s="1"/>
  <c r="T37" i="7" s="1"/>
  <c r="AD20" i="1"/>
  <c r="J37" i="7" s="1"/>
  <c r="AC20" i="1"/>
  <c r="I37" i="7" s="1"/>
  <c r="AB20" i="1"/>
  <c r="H37" i="7" s="1"/>
  <c r="AA20" i="1"/>
  <c r="D37" i="7" s="1"/>
  <c r="M37" i="7" s="1"/>
  <c r="Z20" i="1"/>
  <c r="C37" i="7" s="1"/>
  <c r="Y20" i="1"/>
  <c r="K33" i="7" s="1"/>
  <c r="T33" i="7" s="1"/>
  <c r="X20" i="1"/>
  <c r="J33" i="7" s="1"/>
  <c r="W20" i="1"/>
  <c r="I33" i="7" s="1"/>
  <c r="R33" i="7" s="1"/>
  <c r="V20" i="1"/>
  <c r="H33" i="7" s="1"/>
  <c r="Q33" i="7" s="1"/>
  <c r="U20" i="1"/>
  <c r="D33" i="7" s="1"/>
  <c r="M33" i="7" s="1"/>
  <c r="T20" i="1"/>
  <c r="C33" i="7" s="1"/>
  <c r="S20" i="1"/>
  <c r="K17" i="7" s="1"/>
  <c r="T17" i="7" s="1"/>
  <c r="R20" i="1"/>
  <c r="J17" i="7" s="1"/>
  <c r="Q20" i="1"/>
  <c r="I17" i="7" s="1"/>
  <c r="P20" i="1"/>
  <c r="H17" i="7" s="1"/>
  <c r="O20" i="1"/>
  <c r="D17" i="7" s="1"/>
  <c r="M17" i="7" s="1"/>
  <c r="N20" i="1"/>
  <c r="C17" i="7" s="1"/>
  <c r="M20" i="1"/>
  <c r="K13" i="7" s="1"/>
  <c r="T13" i="7" s="1"/>
  <c r="L20" i="1"/>
  <c r="J13" i="7" s="1"/>
  <c r="K20" i="1"/>
  <c r="I13" i="7" s="1"/>
  <c r="R13" i="7" s="1"/>
  <c r="J20" i="1"/>
  <c r="H13" i="7" s="1"/>
  <c r="Q13" i="7" s="1"/>
  <c r="I20" i="1"/>
  <c r="D13" i="7" s="1"/>
  <c r="M13" i="7" s="1"/>
  <c r="H20" i="1"/>
  <c r="C13" i="7" s="1"/>
  <c r="G20" i="1"/>
  <c r="K9" i="7" s="1"/>
  <c r="T9" i="7" s="1"/>
  <c r="F20" i="1"/>
  <c r="J9" i="7" s="1"/>
  <c r="E20" i="1"/>
  <c r="I9" i="7" s="1"/>
  <c r="D20" i="1"/>
  <c r="H9" i="7" s="1"/>
  <c r="C20" i="1"/>
  <c r="D9" i="7" s="1"/>
  <c r="M9" i="7" s="1"/>
  <c r="B20" i="1"/>
  <c r="C9" i="7" s="1"/>
  <c r="AW19" i="1"/>
  <c r="K28" i="7" s="1"/>
  <c r="T28" i="7" s="1"/>
  <c r="AV19" i="1"/>
  <c r="J28" i="7" s="1"/>
  <c r="AU19" i="1"/>
  <c r="I28" i="7" s="1"/>
  <c r="R28" i="7" s="1"/>
  <c r="AT19" i="1"/>
  <c r="H28" i="7" s="1"/>
  <c r="Q28" i="7" s="1"/>
  <c r="AS19" i="1"/>
  <c r="D28" i="7" s="1"/>
  <c r="M28" i="7" s="1"/>
  <c r="AR19" i="1"/>
  <c r="C28" i="7" s="1"/>
  <c r="AQ19" i="1"/>
  <c r="K24" i="7" s="1"/>
  <c r="T24" i="7" s="1"/>
  <c r="AP19" i="1"/>
  <c r="J24" i="7" s="1"/>
  <c r="AO19" i="1"/>
  <c r="I24" i="7" s="1"/>
  <c r="AN19" i="1"/>
  <c r="H24" i="7" s="1"/>
  <c r="AM19" i="1"/>
  <c r="D24" i="7" s="1"/>
  <c r="M24" i="7" s="1"/>
  <c r="AL19" i="1"/>
  <c r="C24" i="7" s="1"/>
  <c r="AK19" i="1"/>
  <c r="K20" i="7" s="1"/>
  <c r="T20" i="7" s="1"/>
  <c r="AJ19" i="1"/>
  <c r="J20" i="7" s="1"/>
  <c r="AI19" i="1"/>
  <c r="I20" i="7" s="1"/>
  <c r="R20" i="7" s="1"/>
  <c r="AH19" i="1"/>
  <c r="H20" i="7" s="1"/>
  <c r="Q20" i="7" s="1"/>
  <c r="AG19" i="1"/>
  <c r="D20" i="7" s="1"/>
  <c r="M20" i="7" s="1"/>
  <c r="AF19" i="1"/>
  <c r="C20" i="7" s="1"/>
  <c r="AE19" i="1"/>
  <c r="K36" i="7" s="1"/>
  <c r="T36" i="7" s="1"/>
  <c r="AD19" i="1"/>
  <c r="J36" i="7" s="1"/>
  <c r="AC19" i="1"/>
  <c r="I36" i="7" s="1"/>
  <c r="AB19" i="1"/>
  <c r="H36" i="7" s="1"/>
  <c r="AA19" i="1"/>
  <c r="D36" i="7" s="1"/>
  <c r="M36" i="7" s="1"/>
  <c r="Z19" i="1"/>
  <c r="C36" i="7" s="1"/>
  <c r="Y19" i="1"/>
  <c r="K32" i="7" s="1"/>
  <c r="T32" i="7" s="1"/>
  <c r="X19" i="1"/>
  <c r="J32" i="7" s="1"/>
  <c r="W19" i="1"/>
  <c r="I32" i="7" s="1"/>
  <c r="R32" i="7" s="1"/>
  <c r="V19" i="1"/>
  <c r="H32" i="7" s="1"/>
  <c r="Q32" i="7" s="1"/>
  <c r="U19" i="1"/>
  <c r="D32" i="7" s="1"/>
  <c r="M32" i="7" s="1"/>
  <c r="T19" i="1"/>
  <c r="C32" i="7" s="1"/>
  <c r="S19" i="1"/>
  <c r="K16" i="7" s="1"/>
  <c r="T16" i="7" s="1"/>
  <c r="R19" i="1"/>
  <c r="J16" i="7" s="1"/>
  <c r="Q19" i="1"/>
  <c r="I16" i="7" s="1"/>
  <c r="P19" i="1"/>
  <c r="H16" i="7" s="1"/>
  <c r="O19" i="1"/>
  <c r="D16" i="7" s="1"/>
  <c r="M16" i="7" s="1"/>
  <c r="N19" i="1"/>
  <c r="C16" i="7" s="1"/>
  <c r="M19" i="1"/>
  <c r="K12" i="7" s="1"/>
  <c r="T12" i="7" s="1"/>
  <c r="L19" i="1"/>
  <c r="J12" i="7" s="1"/>
  <c r="K19" i="1"/>
  <c r="I12" i="7" s="1"/>
  <c r="R12" i="7" s="1"/>
  <c r="J19" i="1"/>
  <c r="H12" i="7" s="1"/>
  <c r="Q12" i="7" s="1"/>
  <c r="I19" i="1"/>
  <c r="D12" i="7" s="1"/>
  <c r="M12" i="7" s="1"/>
  <c r="H19" i="1"/>
  <c r="C12" i="7" s="1"/>
  <c r="G19" i="1"/>
  <c r="K8" i="7" s="1"/>
  <c r="T8" i="7" s="1"/>
  <c r="F19" i="1"/>
  <c r="J8" i="7" s="1"/>
  <c r="E19" i="1"/>
  <c r="I8" i="7" s="1"/>
  <c r="D19" i="1"/>
  <c r="H8" i="7" s="1"/>
  <c r="C19" i="1"/>
  <c r="D8" i="7" s="1"/>
  <c r="M8" i="7" s="1"/>
  <c r="B19" i="1"/>
  <c r="C8" i="7" s="1"/>
  <c r="AW18" i="1"/>
  <c r="K27" i="7" s="1"/>
  <c r="T27" i="7" s="1"/>
  <c r="AV18" i="1"/>
  <c r="J27" i="7" s="1"/>
  <c r="AU18" i="1"/>
  <c r="I27" i="7" s="1"/>
  <c r="R27" i="7" s="1"/>
  <c r="AT18" i="1"/>
  <c r="H27" i="7" s="1"/>
  <c r="Q27" i="7" s="1"/>
  <c r="AS18" i="1"/>
  <c r="D27" i="7" s="1"/>
  <c r="M27" i="7" s="1"/>
  <c r="AR18" i="1"/>
  <c r="C27" i="7" s="1"/>
  <c r="AQ18" i="1"/>
  <c r="K23" i="7" s="1"/>
  <c r="T23" i="7" s="1"/>
  <c r="AP18" i="1"/>
  <c r="J23" i="7" s="1"/>
  <c r="AO18" i="1"/>
  <c r="I23" i="7" s="1"/>
  <c r="AN18" i="1"/>
  <c r="H23" i="7" s="1"/>
  <c r="AM18" i="1"/>
  <c r="D23" i="7" s="1"/>
  <c r="M23" i="7" s="1"/>
  <c r="AL18" i="1"/>
  <c r="C23" i="7" s="1"/>
  <c r="AK18" i="1"/>
  <c r="K19" i="7" s="1"/>
  <c r="T19" i="7" s="1"/>
  <c r="AJ18" i="1"/>
  <c r="J19" i="7" s="1"/>
  <c r="AI18" i="1"/>
  <c r="I19" i="7" s="1"/>
  <c r="R19" i="7" s="1"/>
  <c r="AH18" i="1"/>
  <c r="H19" i="7" s="1"/>
  <c r="Q19" i="7" s="1"/>
  <c r="AG18" i="1"/>
  <c r="D19" i="7" s="1"/>
  <c r="M19" i="7" s="1"/>
  <c r="AF18" i="1"/>
  <c r="C19" i="7" s="1"/>
  <c r="AE18" i="1"/>
  <c r="K35" i="7" s="1"/>
  <c r="T35" i="7" s="1"/>
  <c r="AD18" i="1"/>
  <c r="J35" i="7" s="1"/>
  <c r="AC18" i="1"/>
  <c r="I35" i="7" s="1"/>
  <c r="AB18" i="1"/>
  <c r="H35" i="7" s="1"/>
  <c r="AA18" i="1"/>
  <c r="D35" i="7" s="1"/>
  <c r="M35" i="7" s="1"/>
  <c r="Z18" i="1"/>
  <c r="C35" i="7" s="1"/>
  <c r="Y18" i="1"/>
  <c r="K31" i="7" s="1"/>
  <c r="T31" i="7" s="1"/>
  <c r="X18" i="1"/>
  <c r="J31" i="7" s="1"/>
  <c r="W18" i="1"/>
  <c r="I31" i="7" s="1"/>
  <c r="R31" i="7" s="1"/>
  <c r="V18" i="1"/>
  <c r="H31" i="7" s="1"/>
  <c r="Q31" i="7" s="1"/>
  <c r="U18" i="1"/>
  <c r="D31" i="7" s="1"/>
  <c r="M31" i="7" s="1"/>
  <c r="T18" i="1"/>
  <c r="C31" i="7" s="1"/>
  <c r="S18" i="1"/>
  <c r="K15" i="7" s="1"/>
  <c r="T15" i="7" s="1"/>
  <c r="R18" i="1"/>
  <c r="J15" i="7" s="1"/>
  <c r="Q18" i="1"/>
  <c r="I15" i="7" s="1"/>
  <c r="P18" i="1"/>
  <c r="H15" i="7" s="1"/>
  <c r="O18" i="1"/>
  <c r="D15" i="7" s="1"/>
  <c r="M15" i="7" s="1"/>
  <c r="N18" i="1"/>
  <c r="C15" i="7" s="1"/>
  <c r="M18" i="1"/>
  <c r="K11" i="7" s="1"/>
  <c r="T11" i="7" s="1"/>
  <c r="L18" i="1"/>
  <c r="J11" i="7" s="1"/>
  <c r="K18" i="1"/>
  <c r="I11" i="7" s="1"/>
  <c r="R11" i="7" s="1"/>
  <c r="J18" i="1"/>
  <c r="H11" i="7" s="1"/>
  <c r="Q11" i="7" s="1"/>
  <c r="I18" i="1"/>
  <c r="D11" i="7" s="1"/>
  <c r="M11" i="7" s="1"/>
  <c r="H18" i="1"/>
  <c r="C11" i="7" s="1"/>
  <c r="G18" i="1"/>
  <c r="K7" i="7" s="1"/>
  <c r="T7" i="7" s="1"/>
  <c r="F18" i="1"/>
  <c r="J7" i="7" s="1"/>
  <c r="E18" i="1"/>
  <c r="I7" i="7" s="1"/>
  <c r="D18" i="1"/>
  <c r="H7" i="7" s="1"/>
  <c r="C18" i="1"/>
  <c r="D7" i="7" s="1"/>
  <c r="M7" i="7" s="1"/>
  <c r="B18" i="1"/>
  <c r="C7" i="7" s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W16" i="1"/>
  <c r="AV16" i="1"/>
  <c r="AU16" i="1"/>
  <c r="AT16" i="1"/>
  <c r="AS16" i="1"/>
  <c r="AQ16" i="1"/>
  <c r="AP16" i="1"/>
  <c r="AO16" i="1"/>
  <c r="AN16" i="1"/>
  <c r="AM16" i="1"/>
  <c r="AK16" i="1"/>
  <c r="AJ16" i="1"/>
  <c r="AI16" i="1"/>
  <c r="AH16" i="1"/>
  <c r="AG16" i="1"/>
  <c r="AE16" i="1"/>
  <c r="AD16" i="1"/>
  <c r="AC16" i="1"/>
  <c r="AB16" i="1"/>
  <c r="AA16" i="1"/>
  <c r="Y16" i="1"/>
  <c r="X16" i="1"/>
  <c r="W16" i="1"/>
  <c r="V16" i="1"/>
  <c r="U16" i="1"/>
  <c r="S16" i="1"/>
  <c r="R16" i="1"/>
  <c r="Q16" i="1"/>
  <c r="P16" i="1"/>
  <c r="O16" i="1"/>
  <c r="M16" i="1"/>
  <c r="L16" i="1"/>
  <c r="K16" i="1"/>
  <c r="J16" i="1"/>
  <c r="I16" i="1"/>
  <c r="G16" i="1"/>
  <c r="F16" i="1"/>
  <c r="E16" i="1"/>
  <c r="D16" i="1"/>
  <c r="C16" i="1"/>
  <c r="J111" i="9"/>
  <c r="I111" i="9"/>
  <c r="H111" i="9"/>
  <c r="G111" i="9"/>
  <c r="F111" i="9"/>
  <c r="E111" i="9"/>
  <c r="D111" i="9"/>
  <c r="C111" i="9"/>
  <c r="J110" i="9"/>
  <c r="I110" i="9"/>
  <c r="H110" i="9"/>
  <c r="G110" i="9"/>
  <c r="F110" i="9"/>
  <c r="E110" i="9"/>
  <c r="D110" i="9"/>
  <c r="C110" i="9"/>
  <c r="J109" i="9"/>
  <c r="I109" i="9"/>
  <c r="H109" i="9"/>
  <c r="G109" i="9"/>
  <c r="F109" i="9"/>
  <c r="E109" i="9"/>
  <c r="D109" i="9"/>
  <c r="C109" i="9"/>
  <c r="J108" i="9"/>
  <c r="I108" i="9"/>
  <c r="H108" i="9"/>
  <c r="G108" i="9"/>
  <c r="F108" i="9"/>
  <c r="E108" i="9"/>
  <c r="D108" i="9"/>
  <c r="C108" i="9"/>
  <c r="J107" i="9"/>
  <c r="I107" i="9"/>
  <c r="H107" i="9"/>
  <c r="G107" i="9"/>
  <c r="F107" i="9"/>
  <c r="E107" i="9"/>
  <c r="D107" i="9"/>
  <c r="C107" i="9"/>
  <c r="J106" i="9"/>
  <c r="I106" i="9"/>
  <c r="H106" i="9"/>
  <c r="G106" i="9"/>
  <c r="F106" i="9"/>
  <c r="E106" i="9"/>
  <c r="D106" i="9"/>
  <c r="C106" i="9"/>
  <c r="J105" i="9"/>
  <c r="I105" i="9"/>
  <c r="H105" i="9"/>
  <c r="G105" i="9"/>
  <c r="F105" i="9"/>
  <c r="E105" i="9"/>
  <c r="D105" i="9"/>
  <c r="C105" i="9"/>
  <c r="J104" i="9"/>
  <c r="I104" i="9"/>
  <c r="H104" i="9"/>
  <c r="G104" i="9"/>
  <c r="F104" i="9"/>
  <c r="E104" i="9"/>
  <c r="D104" i="9"/>
  <c r="C104" i="9"/>
  <c r="H93" i="9"/>
  <c r="G93" i="9"/>
  <c r="F93" i="9"/>
  <c r="E93" i="9"/>
  <c r="D93" i="9"/>
  <c r="C93" i="9"/>
  <c r="H92" i="9"/>
  <c r="G92" i="9"/>
  <c r="F92" i="9"/>
  <c r="E92" i="9"/>
  <c r="D92" i="9"/>
  <c r="C92" i="9"/>
  <c r="H91" i="9"/>
  <c r="G91" i="9"/>
  <c r="F91" i="9"/>
  <c r="E91" i="9"/>
  <c r="D91" i="9"/>
  <c r="C91" i="9"/>
  <c r="H89" i="9"/>
  <c r="G89" i="9"/>
  <c r="F89" i="9"/>
  <c r="E89" i="9"/>
  <c r="D89" i="9"/>
  <c r="C89" i="9"/>
  <c r="H88" i="9"/>
  <c r="G88" i="9"/>
  <c r="F88" i="9"/>
  <c r="E88" i="9"/>
  <c r="D88" i="9"/>
  <c r="C88" i="9"/>
  <c r="H87" i="9"/>
  <c r="G87" i="9"/>
  <c r="F87" i="9"/>
  <c r="E87" i="9"/>
  <c r="D87" i="9"/>
  <c r="C87" i="9"/>
  <c r="H84" i="9"/>
  <c r="G84" i="9"/>
  <c r="F84" i="9"/>
  <c r="E84" i="9"/>
  <c r="D84" i="9"/>
  <c r="C84" i="9"/>
  <c r="H83" i="9"/>
  <c r="G83" i="9"/>
  <c r="F83" i="9"/>
  <c r="E83" i="9"/>
  <c r="D83" i="9"/>
  <c r="C83" i="9"/>
  <c r="H82" i="9"/>
  <c r="G82" i="9"/>
  <c r="F82" i="9"/>
  <c r="E82" i="9"/>
  <c r="D82" i="9"/>
  <c r="C82" i="9"/>
  <c r="J74" i="9"/>
  <c r="I74" i="9"/>
  <c r="H74" i="9"/>
  <c r="G74" i="9"/>
  <c r="F74" i="9"/>
  <c r="E74" i="9"/>
  <c r="D74" i="9"/>
  <c r="C74" i="9"/>
  <c r="J73" i="9"/>
  <c r="I73" i="9"/>
  <c r="H73" i="9"/>
  <c r="G73" i="9"/>
  <c r="F73" i="9"/>
  <c r="E73" i="9"/>
  <c r="D73" i="9"/>
  <c r="C73" i="9"/>
  <c r="J72" i="9"/>
  <c r="I72" i="9"/>
  <c r="H72" i="9"/>
  <c r="G72" i="9"/>
  <c r="F72" i="9"/>
  <c r="E72" i="9"/>
  <c r="D72" i="9"/>
  <c r="C72" i="9"/>
  <c r="J71" i="9"/>
  <c r="I71" i="9"/>
  <c r="H71" i="9"/>
  <c r="G71" i="9"/>
  <c r="F71" i="9"/>
  <c r="E71" i="9"/>
  <c r="D71" i="9"/>
  <c r="C71" i="9"/>
  <c r="J70" i="9"/>
  <c r="I70" i="9"/>
  <c r="H70" i="9"/>
  <c r="G70" i="9"/>
  <c r="F70" i="9"/>
  <c r="E70" i="9"/>
  <c r="D70" i="9"/>
  <c r="C70" i="9"/>
  <c r="J69" i="9"/>
  <c r="I69" i="9"/>
  <c r="H69" i="9"/>
  <c r="G69" i="9"/>
  <c r="F69" i="9"/>
  <c r="E69" i="9"/>
  <c r="D69" i="9"/>
  <c r="C69" i="9"/>
  <c r="J68" i="9"/>
  <c r="I68" i="9"/>
  <c r="H68" i="9"/>
  <c r="G68" i="9"/>
  <c r="F68" i="9"/>
  <c r="E68" i="9"/>
  <c r="D68" i="9"/>
  <c r="C68" i="9"/>
  <c r="J67" i="9"/>
  <c r="I67" i="9"/>
  <c r="H67" i="9"/>
  <c r="G67" i="9"/>
  <c r="F67" i="9"/>
  <c r="E67" i="9"/>
  <c r="D67" i="9"/>
  <c r="C67" i="9"/>
  <c r="J66" i="9"/>
  <c r="I66" i="9"/>
  <c r="H66" i="9"/>
  <c r="G66" i="9"/>
  <c r="F66" i="9"/>
  <c r="E66" i="9"/>
  <c r="D66" i="9"/>
  <c r="C66" i="9"/>
  <c r="F55" i="9"/>
  <c r="E55" i="9"/>
  <c r="D55" i="9"/>
  <c r="F54" i="9"/>
  <c r="E54" i="9"/>
  <c r="D54" i="9"/>
  <c r="F53" i="9"/>
  <c r="E53" i="9"/>
  <c r="D53" i="9"/>
  <c r="F51" i="9"/>
  <c r="E51" i="9"/>
  <c r="D51" i="9"/>
  <c r="F50" i="9"/>
  <c r="E50" i="9"/>
  <c r="D50" i="9"/>
  <c r="F49" i="9"/>
  <c r="E49" i="9"/>
  <c r="D49" i="9"/>
  <c r="F46" i="9"/>
  <c r="E46" i="9"/>
  <c r="D46" i="9"/>
  <c r="F45" i="9"/>
  <c r="E45" i="9"/>
  <c r="D45" i="9"/>
  <c r="F44" i="9"/>
  <c r="E44" i="9"/>
  <c r="D44" i="9"/>
  <c r="F35" i="9"/>
  <c r="E35" i="9"/>
  <c r="D35" i="9"/>
  <c r="C35" i="9"/>
  <c r="C50" i="9" s="1"/>
  <c r="F34" i="9"/>
  <c r="E34" i="9"/>
  <c r="D34" i="9"/>
  <c r="C34" i="9"/>
  <c r="C49" i="9" s="1"/>
  <c r="F32" i="9"/>
  <c r="E32" i="9"/>
  <c r="D32" i="9"/>
  <c r="C32" i="9"/>
  <c r="C55" i="9" s="1"/>
  <c r="F31" i="9"/>
  <c r="E31" i="9"/>
  <c r="D31" i="9"/>
  <c r="C31" i="9"/>
  <c r="C54" i="9" s="1"/>
  <c r="F30" i="9"/>
  <c r="E30" i="9"/>
  <c r="D30" i="9"/>
  <c r="C30" i="9"/>
  <c r="C53" i="9" s="1"/>
  <c r="F28" i="9"/>
  <c r="E28" i="9"/>
  <c r="D28" i="9"/>
  <c r="C28" i="9"/>
  <c r="C51" i="9" s="1"/>
  <c r="F19" i="9"/>
  <c r="E19" i="9"/>
  <c r="D19" i="9"/>
  <c r="C19" i="9"/>
  <c r="F18" i="9"/>
  <c r="E18" i="9"/>
  <c r="D18" i="9"/>
  <c r="C18" i="9"/>
  <c r="F17" i="9"/>
  <c r="E17" i="9"/>
  <c r="D17" i="9"/>
  <c r="C17" i="9"/>
  <c r="F16" i="9"/>
  <c r="E16" i="9"/>
  <c r="D16" i="9"/>
  <c r="C16" i="9"/>
  <c r="F15" i="9"/>
  <c r="E15" i="9"/>
  <c r="D15" i="9"/>
  <c r="C15" i="9"/>
  <c r="F14" i="9"/>
  <c r="E14" i="9"/>
  <c r="D14" i="9"/>
  <c r="C14" i="9"/>
  <c r="F13" i="9"/>
  <c r="E13" i="9"/>
  <c r="D13" i="9"/>
  <c r="C13" i="9"/>
  <c r="F12" i="9"/>
  <c r="E12" i="9"/>
  <c r="D12" i="9"/>
  <c r="C12" i="9"/>
  <c r="F10" i="9"/>
  <c r="E10" i="9"/>
  <c r="D10" i="9"/>
  <c r="C10" i="9"/>
  <c r="C46" i="9" s="1"/>
  <c r="F9" i="9"/>
  <c r="E9" i="9"/>
  <c r="D9" i="9"/>
  <c r="C9" i="9"/>
  <c r="C45" i="9" s="1"/>
  <c r="F8" i="9"/>
  <c r="E8" i="9"/>
  <c r="D8" i="9"/>
  <c r="C8" i="9"/>
  <c r="C44" i="9" s="1"/>
  <c r="R7" i="7" l="1"/>
  <c r="R15" i="7"/>
  <c r="R35" i="7"/>
  <c r="R23" i="7"/>
  <c r="R8" i="7"/>
  <c r="R16" i="7"/>
  <c r="S7" i="7"/>
  <c r="S15" i="7"/>
  <c r="S35" i="7"/>
  <c r="S23" i="7"/>
  <c r="S8" i="7"/>
  <c r="S16" i="7"/>
  <c r="S36" i="7"/>
  <c r="S24" i="7"/>
  <c r="S9" i="7"/>
  <c r="S17" i="7"/>
  <c r="S37" i="7"/>
  <c r="S25" i="7"/>
  <c r="AX77" i="1"/>
  <c r="BB77" i="1"/>
  <c r="BL78" i="1"/>
  <c r="BP78" i="1"/>
  <c r="BZ80" i="1"/>
  <c r="CD80" i="1"/>
  <c r="BL83" i="1"/>
  <c r="BP83" i="1"/>
  <c r="BZ86" i="1"/>
  <c r="CD86" i="1"/>
  <c r="AY77" i="1"/>
  <c r="BM78" i="1"/>
  <c r="CA80" i="1"/>
  <c r="BM83" i="1"/>
  <c r="CA86" i="1"/>
  <c r="P11" i="7"/>
  <c r="V11" i="7" s="1"/>
  <c r="P31" i="7"/>
  <c r="V31" i="7" s="1"/>
  <c r="P19" i="7"/>
  <c r="V19" i="7" s="1"/>
  <c r="P27" i="7"/>
  <c r="V27" i="7" s="1"/>
  <c r="P12" i="7"/>
  <c r="V12" i="7" s="1"/>
  <c r="P32" i="7"/>
  <c r="V32" i="7" s="1"/>
  <c r="P20" i="7"/>
  <c r="P28" i="7"/>
  <c r="P13" i="7"/>
  <c r="P33" i="7"/>
  <c r="P21" i="7"/>
  <c r="P29" i="7"/>
  <c r="N11" i="7"/>
  <c r="N31" i="7"/>
  <c r="N19" i="7"/>
  <c r="N27" i="7"/>
  <c r="N12" i="7"/>
  <c r="N32" i="7"/>
  <c r="N20" i="7"/>
  <c r="N28" i="7"/>
  <c r="N13" i="7"/>
  <c r="N33" i="7"/>
  <c r="N21" i="7"/>
  <c r="N29" i="7"/>
  <c r="O11" i="7"/>
  <c r="O19" i="7"/>
  <c r="O12" i="7"/>
  <c r="O13" i="7"/>
  <c r="O21" i="7"/>
  <c r="Q7" i="7"/>
  <c r="S11" i="7"/>
  <c r="Q15" i="7"/>
  <c r="S31" i="7"/>
  <c r="Q35" i="7"/>
  <c r="S19" i="7"/>
  <c r="Q23" i="7"/>
  <c r="S27" i="7"/>
  <c r="Q8" i="7"/>
  <c r="S12" i="7"/>
  <c r="Q16" i="7"/>
  <c r="S32" i="7"/>
  <c r="Q36" i="7"/>
  <c r="S20" i="7"/>
  <c r="Q24" i="7"/>
  <c r="S28" i="7"/>
  <c r="Q9" i="7"/>
  <c r="S13" i="7"/>
  <c r="Q17" i="7"/>
  <c r="S33" i="7"/>
  <c r="Q37" i="7"/>
  <c r="S21" i="7"/>
  <c r="Q25" i="7"/>
  <c r="S29" i="7"/>
  <c r="R36" i="7"/>
  <c r="V20" i="7"/>
  <c r="R24" i="7"/>
  <c r="V28" i="7"/>
  <c r="R9" i="7"/>
  <c r="V13" i="7"/>
  <c r="R17" i="7"/>
  <c r="V33" i="7"/>
  <c r="R37" i="7"/>
  <c r="V21" i="7"/>
  <c r="R25" i="7"/>
  <c r="V29" i="7"/>
  <c r="BJ77" i="1"/>
  <c r="BN77" i="1"/>
  <c r="BX78" i="1"/>
  <c r="CB78" i="1"/>
  <c r="AV81" i="1"/>
  <c r="AZ81" i="1"/>
  <c r="BX83" i="1"/>
  <c r="CB83" i="1"/>
  <c r="P7" i="7"/>
  <c r="V7" i="7" s="1"/>
  <c r="P15" i="7"/>
  <c r="V15" i="7" s="1"/>
  <c r="P35" i="7"/>
  <c r="V35" i="7" s="1"/>
  <c r="P23" i="7"/>
  <c r="V23" i="7" s="1"/>
  <c r="P8" i="7"/>
  <c r="V8" i="7" s="1"/>
  <c r="P16" i="7"/>
  <c r="V16" i="7" s="1"/>
  <c r="P36" i="7"/>
  <c r="V36" i="7" s="1"/>
  <c r="P24" i="7"/>
  <c r="V24" i="7" s="1"/>
  <c r="P9" i="7"/>
  <c r="V9" i="7" s="1"/>
  <c r="P17" i="7"/>
  <c r="V17" i="7" s="1"/>
  <c r="P37" i="7"/>
  <c r="V37" i="7" s="1"/>
  <c r="P25" i="7"/>
  <c r="V25" i="7" s="1"/>
  <c r="N7" i="7"/>
  <c r="N15" i="7"/>
  <c r="N35" i="7"/>
  <c r="N23" i="7"/>
  <c r="N8" i="7"/>
  <c r="N16" i="7"/>
  <c r="N36" i="7"/>
  <c r="N24" i="7"/>
  <c r="N9" i="7"/>
  <c r="N17" i="7"/>
  <c r="N37" i="7"/>
  <c r="N25" i="7"/>
  <c r="O7" i="7"/>
  <c r="O8" i="7"/>
  <c r="O16" i="7"/>
  <c r="O24" i="7"/>
  <c r="O9" i="7"/>
  <c r="O15" i="7"/>
  <c r="O35" i="7"/>
  <c r="O23" i="7"/>
  <c r="O36" i="7"/>
  <c r="O17" i="7"/>
  <c r="O37" i="7"/>
  <c r="O25" i="7"/>
  <c r="O31" i="7"/>
  <c r="O27" i="7"/>
  <c r="O32" i="7"/>
  <c r="O20" i="7"/>
  <c r="O28" i="7"/>
  <c r="O33" i="7"/>
  <c r="O29" i="7"/>
</calcChain>
</file>

<file path=xl/sharedStrings.xml><?xml version="1.0" encoding="utf-8"?>
<sst xmlns="http://schemas.openxmlformats.org/spreadsheetml/2006/main" count="957" uniqueCount="135">
  <si>
    <t>all</t>
  </si>
  <si>
    <t>Data</t>
  </si>
  <si>
    <t>pk</t>
  </si>
  <si>
    <t>occ</t>
  </si>
  <si>
    <t>g</t>
  </si>
  <si>
    <t>ca</t>
  </si>
  <si>
    <t>comp</t>
  </si>
  <si>
    <t>Managers</t>
  </si>
  <si>
    <t>Professionals</t>
  </si>
  <si>
    <t>Technicians</t>
  </si>
  <si>
    <t>Sales</t>
  </si>
  <si>
    <t>Administrative Services</t>
  </si>
  <si>
    <t>Low-Skilled Services</t>
  </si>
  <si>
    <t>Mechanics and Construction</t>
  </si>
  <si>
    <t>Precision Production occs</t>
  </si>
  <si>
    <t>Machine operators</t>
  </si>
  <si>
    <t>corr</t>
  </si>
  <si>
    <t>avg abs mov</t>
  </si>
  <si>
    <t>high</t>
  </si>
  <si>
    <t>middle</t>
  </si>
  <si>
    <t>low</t>
  </si>
  <si>
    <t>non grad</t>
  </si>
  <si>
    <t>college grad</t>
  </si>
  <si>
    <t>famels</t>
  </si>
  <si>
    <t>males</t>
  </si>
  <si>
    <t>young</t>
  </si>
  <si>
    <t>old</t>
  </si>
  <si>
    <t>Occupation</t>
  </si>
  <si>
    <t>wage gaps</t>
  </si>
  <si>
    <t>skill premium</t>
  </si>
  <si>
    <t xml:space="preserve">gender </t>
  </si>
  <si>
    <t>age</t>
  </si>
  <si>
    <t>PROBABILITIES</t>
  </si>
  <si>
    <t>WAGES</t>
  </si>
  <si>
    <t>Model</t>
  </si>
  <si>
    <t>Sheet:</t>
  </si>
  <si>
    <t>ae_elast</t>
  </si>
  <si>
    <t>ae_pk</t>
  </si>
  <si>
    <t>All</t>
  </si>
  <si>
    <t>High-wage</t>
  </si>
  <si>
    <t>Middle-wage</t>
  </si>
  <si>
    <t>Low-wage</t>
  </si>
  <si>
    <t>Non-college graduates</t>
  </si>
  <si>
    <t>College graduates</t>
  </si>
  <si>
    <t>16- to 29-year old</t>
  </si>
  <si>
    <t>30- to 49-year old</t>
  </si>
  <si>
    <t>50- to 65-year old</t>
  </si>
  <si>
    <t>Females</t>
  </si>
  <si>
    <t>Males</t>
  </si>
  <si>
    <t>CECT</t>
  </si>
  <si>
    <t>baseline</t>
  </si>
  <si>
    <t>identical sigma</t>
  </si>
  <si>
    <t>identical pk</t>
  </si>
  <si>
    <t>demand</t>
  </si>
  <si>
    <t>demographics</t>
  </si>
  <si>
    <t>CA</t>
  </si>
  <si>
    <t>composition</t>
  </si>
  <si>
    <t>Occupation premium</t>
  </si>
  <si>
    <t>College premium</t>
  </si>
  <si>
    <t>Age premium</t>
  </si>
  <si>
    <t>30- to 49-year olds</t>
  </si>
  <si>
    <t>50- to 65-year olds</t>
  </si>
  <si>
    <t>Gender wage gap</t>
  </si>
  <si>
    <t>baseline_computer</t>
  </si>
  <si>
    <t>computers only</t>
  </si>
  <si>
    <t>summary of the results</t>
  </si>
  <si>
    <t>tables in the paper</t>
  </si>
  <si>
    <t>Abs average movement</t>
  </si>
  <si>
    <t>Fraction moving into</t>
  </si>
  <si>
    <t>Table 1</t>
  </si>
  <si>
    <t>Table 2</t>
  </si>
  <si>
    <t>Table 3</t>
  </si>
  <si>
    <t>Change in:</t>
  </si>
  <si>
    <t>computers</t>
  </si>
  <si>
    <t>APPENDIX</t>
  </si>
  <si>
    <t xml:space="preserve">Change in </t>
  </si>
  <si>
    <t>Thit table is only with computers, but we can change that; als we could merge it with table 1</t>
  </si>
  <si>
    <t>baseline_communication</t>
  </si>
  <si>
    <t>baseline_software</t>
  </si>
  <si>
    <t>communication</t>
  </si>
  <si>
    <t>software</t>
  </si>
  <si>
    <t>GROUP</t>
  </si>
  <si>
    <t>ONLY PRICE CHANGE OF OCCUPATION</t>
  </si>
  <si>
    <t>BASELINE</t>
  </si>
  <si>
    <t>YF, NO EDU</t>
  </si>
  <si>
    <t>MF, NO EDU</t>
  </si>
  <si>
    <t>OF, NO EDU</t>
  </si>
  <si>
    <t>YF, EDU</t>
  </si>
  <si>
    <t>MF, EDU</t>
  </si>
  <si>
    <t>OF, EDU</t>
  </si>
  <si>
    <t>YM, NO EDU</t>
  </si>
  <si>
    <t>MM, NO EDU</t>
  </si>
  <si>
    <t>OM, NO EDU</t>
  </si>
  <si>
    <t>YM, EDU</t>
  </si>
  <si>
    <t>MM, EDU</t>
  </si>
  <si>
    <t>OM, EDU</t>
  </si>
  <si>
    <t>RELATIVE</t>
  </si>
  <si>
    <t>identical elasticity</t>
  </si>
  <si>
    <t>identical CETC</t>
  </si>
  <si>
    <t>CETC</t>
  </si>
  <si>
    <t>change in the actual premium over time</t>
  </si>
  <si>
    <t>data</t>
  </si>
  <si>
    <t>model</t>
  </si>
  <si>
    <t>Administrative services</t>
  </si>
  <si>
    <t>Precision production</t>
  </si>
  <si>
    <t>Low-skill services</t>
  </si>
  <si>
    <t>Table B.V</t>
  </si>
  <si>
    <t>Table B.IV</t>
  </si>
  <si>
    <t>1984-2015</t>
  </si>
  <si>
    <t>model fit</t>
  </si>
  <si>
    <t>fit of the model to the data</t>
  </si>
  <si>
    <t>Equipment share</t>
  </si>
  <si>
    <t>Wages</t>
  </si>
  <si>
    <t>Table B.VI</t>
  </si>
  <si>
    <t>High-skill</t>
  </si>
  <si>
    <t>Middle-skill</t>
  </si>
  <si>
    <t>Low-skill</t>
  </si>
  <si>
    <t>capital share growth</t>
  </si>
  <si>
    <t>capital share</t>
  </si>
  <si>
    <t>wage growth</t>
  </si>
  <si>
    <t>wage</t>
  </si>
  <si>
    <t>identical</t>
  </si>
  <si>
    <t>elasticity</t>
  </si>
  <si>
    <t>Mechanics and transportation</t>
  </si>
  <si>
    <t>main counterfactual, baseline model</t>
  </si>
  <si>
    <t>This file reports the model fit and the results of the main counterfactual exercises.</t>
  </si>
  <si>
    <t>model with multiple capital goods, main counterfactual for computer CETC</t>
  </si>
  <si>
    <t>model with multiple capital goods, main counterfactual for communication CETC</t>
  </si>
  <si>
    <t>model with multiple capital goods, main counterfactual for software CETC</t>
  </si>
  <si>
    <t>main counterfactual for alternative exercise with identical elasticity</t>
  </si>
  <si>
    <t>main counterfactual for alternative exercise with identical CETC</t>
  </si>
  <si>
    <t>Tables</t>
  </si>
  <si>
    <t>Tables paper</t>
  </si>
  <si>
    <t>TABLES PAPER</t>
  </si>
  <si>
    <t>identical elasticities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</si>
</sst>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i/>
      <sz val="12"/>
      <color indexed="8"/>
      <name val="Calibri"/>
      <family val="2"/>
    </font>
    <font>
      <sz val="12"/>
      <color indexed="8"/>
      <name val="Calibri"/>
      <family val="2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 tint="-0.2499465926084170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16"/>
    <xf numFmtId="0" fontId="1" fillId="0" borderId="17"/>
  </cellStyleXfs>
  <cellXfs count="8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1" xfId="0" applyFont="1" applyBorder="1"/>
    <xf numFmtId="0" fontId="0" fillId="0" borderId="6" xfId="0" applyBorder="1"/>
    <xf numFmtId="2" fontId="5" fillId="0" borderId="2" xfId="1" applyNumberFormat="1" applyFont="1" applyBorder="1"/>
    <xf numFmtId="2" fontId="5" fillId="0" borderId="0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5" fillId="0" borderId="9" xfId="1" applyNumberFormat="1" applyFont="1" applyBorder="1"/>
    <xf numFmtId="0" fontId="0" fillId="0" borderId="10" xfId="0" applyBorder="1"/>
    <xf numFmtId="2" fontId="0" fillId="0" borderId="0" xfId="0" applyNumberFormat="1"/>
    <xf numFmtId="0" fontId="0" fillId="0" borderId="11" xfId="0" applyBorder="1"/>
    <xf numFmtId="2" fontId="0" fillId="0" borderId="12" xfId="0" applyNumberFormat="1" applyBorder="1"/>
    <xf numFmtId="0" fontId="0" fillId="0" borderId="2" xfId="0" applyBorder="1"/>
    <xf numFmtId="2" fontId="5" fillId="0" borderId="1" xfId="1" applyNumberFormat="1" applyFont="1" applyBorder="1"/>
    <xf numFmtId="2" fontId="5" fillId="0" borderId="13" xfId="1" applyNumberFormat="1" applyFont="1" applyBorder="1"/>
    <xf numFmtId="2" fontId="5" fillId="0" borderId="14" xfId="1" applyNumberFormat="1" applyFont="1" applyBorder="1"/>
    <xf numFmtId="0" fontId="0" fillId="0" borderId="12" xfId="0" applyBorder="1"/>
    <xf numFmtId="2" fontId="5" fillId="0" borderId="12" xfId="1" applyNumberFormat="1" applyFont="1" applyBorder="1"/>
    <xf numFmtId="2" fontId="5" fillId="0" borderId="15" xfId="1" applyNumberFormat="1" applyFont="1" applyBorder="1"/>
    <xf numFmtId="2" fontId="0" fillId="0" borderId="15" xfId="0" applyNumberFormat="1" applyBorder="1"/>
    <xf numFmtId="0" fontId="1" fillId="0" borderId="17" xfId="3"/>
    <xf numFmtId="0" fontId="0" fillId="0" borderId="17" xfId="3" applyFont="1"/>
    <xf numFmtId="0" fontId="0" fillId="0" borderId="18" xfId="0" applyBorder="1"/>
    <xf numFmtId="0" fontId="6" fillId="0" borderId="1" xfId="0" applyFont="1" applyBorder="1"/>
    <xf numFmtId="0" fontId="0" fillId="0" borderId="9" xfId="0" applyBorder="1" applyAlignment="1">
      <alignment horizontal="center"/>
    </xf>
    <xf numFmtId="0" fontId="0" fillId="0" borderId="19" xfId="0" applyBorder="1"/>
    <xf numFmtId="0" fontId="0" fillId="0" borderId="14" xfId="0" applyBorder="1"/>
    <xf numFmtId="0" fontId="0" fillId="0" borderId="20" xfId="0" applyBorder="1"/>
    <xf numFmtId="2" fontId="0" fillId="0" borderId="18" xfId="0" applyNumberFormat="1" applyBorder="1"/>
    <xf numFmtId="0" fontId="4" fillId="0" borderId="7" xfId="0" applyFont="1" applyBorder="1"/>
    <xf numFmtId="0" fontId="0" fillId="0" borderId="21" xfId="0" applyBorder="1" applyAlignment="1">
      <alignment horizontal="center"/>
    </xf>
    <xf numFmtId="0" fontId="0" fillId="5" borderId="0" xfId="0" applyFill="1"/>
    <xf numFmtId="0" fontId="0" fillId="0" borderId="22" xfId="0" applyBorder="1" applyAlignment="1">
      <alignment horizontal="center"/>
    </xf>
    <xf numFmtId="0" fontId="4" fillId="0" borderId="21" xfId="0" applyFont="1" applyBorder="1"/>
    <xf numFmtId="2" fontId="0" fillId="0" borderId="2" xfId="0" applyNumberFormat="1" applyBorder="1"/>
    <xf numFmtId="0" fontId="0" fillId="0" borderId="21" xfId="0" applyBorder="1"/>
    <xf numFmtId="2" fontId="0" fillId="0" borderId="21" xfId="0" applyNumberFormat="1" applyBorder="1"/>
    <xf numFmtId="0" fontId="0" fillId="0" borderId="19" xfId="0" applyBorder="1" applyAlignment="1">
      <alignment horizontal="center"/>
    </xf>
    <xf numFmtId="2" fontId="0" fillId="0" borderId="23" xfId="0" applyNumberFormat="1" applyBorder="1"/>
    <xf numFmtId="2" fontId="0" fillId="0" borderId="19" xfId="0" applyNumberFormat="1" applyBorder="1"/>
    <xf numFmtId="0" fontId="0" fillId="0" borderId="24" xfId="0" applyBorder="1"/>
    <xf numFmtId="2" fontId="0" fillId="0" borderId="26" xfId="0" applyNumberFormat="1" applyBorder="1"/>
    <xf numFmtId="0" fontId="4" fillId="0" borderId="25" xfId="0" applyFont="1" applyBorder="1"/>
    <xf numFmtId="2" fontId="0" fillId="0" borderId="27" xfId="0" applyNumberFormat="1" applyBorder="1"/>
    <xf numFmtId="164" fontId="0" fillId="0" borderId="0" xfId="0" applyNumberFormat="1"/>
    <xf numFmtId="164" fontId="0" fillId="6" borderId="0" xfId="0" applyNumberFormat="1" applyFill="1"/>
    <xf numFmtId="0" fontId="0" fillId="6" borderId="0" xfId="0" applyFill="1"/>
    <xf numFmtId="164" fontId="0" fillId="7" borderId="0" xfId="0" applyNumberFormat="1" applyFill="1"/>
    <xf numFmtId="164" fontId="7" fillId="0" borderId="0" xfId="0" applyNumberFormat="1" applyFont="1"/>
    <xf numFmtId="0" fontId="0" fillId="8" borderId="0" xfId="0" applyFill="1"/>
    <xf numFmtId="164" fontId="8" fillId="0" borderId="0" xfId="0" applyNumberFormat="1" applyFont="1"/>
    <xf numFmtId="0" fontId="0" fillId="4" borderId="0" xfId="0" applyFill="1"/>
    <xf numFmtId="164" fontId="0" fillId="9" borderId="0" xfId="0" applyNumberFormat="1" applyFill="1"/>
    <xf numFmtId="164" fontId="7" fillId="9" borderId="0" xfId="0" applyNumberFormat="1" applyFont="1" applyFill="1"/>
    <xf numFmtId="0" fontId="2" fillId="0" borderId="0" xfId="0" applyFont="1"/>
    <xf numFmtId="0" fontId="9" fillId="0" borderId="28" xfId="0" applyFont="1" applyBorder="1"/>
    <xf numFmtId="164" fontId="9" fillId="0" borderId="28" xfId="0" applyNumberFormat="1" applyFont="1" applyBorder="1"/>
    <xf numFmtId="0" fontId="0" fillId="9" borderId="0" xfId="0" applyFill="1"/>
    <xf numFmtId="2" fontId="7" fillId="0" borderId="0" xfId="0" applyNumberFormat="1" applyFont="1"/>
    <xf numFmtId="0" fontId="0" fillId="0" borderId="23" xfId="0" applyBorder="1" applyAlignment="1">
      <alignment horizontal="center"/>
    </xf>
    <xf numFmtId="2" fontId="0" fillId="0" borderId="29" xfId="0" applyNumberFormat="1" applyBorder="1"/>
    <xf numFmtId="2" fontId="0" fillId="0" borderId="30" xfId="0" applyNumberFormat="1" applyBorder="1"/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0" xfId="0" applyBorder="1" applyAlignment="1">
      <alignment horizontal="center"/>
    </xf>
    <xf numFmtId="0" fontId="2" fillId="4" borderId="0" xfId="0" applyFont="1" applyFill="1"/>
    <xf numFmtId="0" fontId="3" fillId="3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4">
    <cellStyle name="Normal" xfId="0" builtinId="0"/>
    <cellStyle name="Normal 2" xfId="2" xr:uid="{1CAC25FA-EA05-0E4A-B242-53F3835826BF}"/>
    <cellStyle name="Normal 3" xfId="3" xr:uid="{6BCDFD4E-68FC-3640-AE28-49BB4B4CCEC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F0B7-EBD0-4441-98C1-CC4101BB3D5F}">
  <dimension ref="A1:C11"/>
  <sheetViews>
    <sheetView tabSelected="1" workbookViewId="0"/>
  </sheetViews>
  <sheetFormatPr baseColWidth="10" defaultRowHeight="16" x14ac:dyDescent="0.2"/>
  <cols>
    <col min="1" max="16384" width="10.83203125" style="25"/>
  </cols>
  <sheetData>
    <row r="1" spans="1:3" x14ac:dyDescent="0.2">
      <c r="A1" s="26" t="s">
        <v>125</v>
      </c>
    </row>
    <row r="3" spans="1:3" x14ac:dyDescent="0.2">
      <c r="A3" s="25" t="s">
        <v>35</v>
      </c>
      <c r="B3" s="26" t="s">
        <v>109</v>
      </c>
      <c r="C3" s="26" t="s">
        <v>110</v>
      </c>
    </row>
    <row r="4" spans="1:3" x14ac:dyDescent="0.2">
      <c r="B4" s="26" t="s">
        <v>50</v>
      </c>
      <c r="C4" s="26" t="s">
        <v>124</v>
      </c>
    </row>
    <row r="5" spans="1:3" x14ac:dyDescent="0.2">
      <c r="B5" s="26" t="s">
        <v>63</v>
      </c>
      <c r="C5" s="26" t="s">
        <v>126</v>
      </c>
    </row>
    <row r="6" spans="1:3" x14ac:dyDescent="0.2">
      <c r="B6" s="26" t="s">
        <v>77</v>
      </c>
      <c r="C6" s="26" t="s">
        <v>127</v>
      </c>
    </row>
    <row r="7" spans="1:3" x14ac:dyDescent="0.2">
      <c r="B7" s="26" t="s">
        <v>78</v>
      </c>
      <c r="C7" s="26" t="s">
        <v>128</v>
      </c>
    </row>
    <row r="8" spans="1:3" x14ac:dyDescent="0.2">
      <c r="B8" s="25" t="s">
        <v>36</v>
      </c>
      <c r="C8" s="26" t="s">
        <v>129</v>
      </c>
    </row>
    <row r="9" spans="1:3" x14ac:dyDescent="0.2">
      <c r="B9" s="26" t="s">
        <v>37</v>
      </c>
      <c r="C9" s="26" t="s">
        <v>130</v>
      </c>
    </row>
    <row r="10" spans="1:3" x14ac:dyDescent="0.2">
      <c r="B10" s="26" t="s">
        <v>131</v>
      </c>
      <c r="C10" s="26" t="s">
        <v>65</v>
      </c>
    </row>
    <row r="11" spans="1:3" x14ac:dyDescent="0.2">
      <c r="B11" s="26" t="s">
        <v>132</v>
      </c>
      <c r="C11" s="26" t="s"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9B98-1181-3641-974E-6F85D0957704}">
  <dimension ref="A2:V53"/>
  <sheetViews>
    <sheetView workbookViewId="0">
      <selection activeCell="A2" sqref="A2:T2"/>
    </sheetView>
  </sheetViews>
  <sheetFormatPr baseColWidth="10" defaultRowHeight="16" x14ac:dyDescent="0.2"/>
  <cols>
    <col min="2" max="2" width="20.5" bestFit="1" customWidth="1"/>
  </cols>
  <sheetData>
    <row r="2" spans="1:22" x14ac:dyDescent="0.2">
      <c r="A2" s="74" t="s">
        <v>32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2" ht="17" thickBot="1" x14ac:dyDescent="0.25"/>
    <row r="4" spans="1:22" ht="17" thickTop="1" x14ac:dyDescent="0.2">
      <c r="B4" s="31"/>
      <c r="C4" s="29" t="s">
        <v>1</v>
      </c>
      <c r="D4" s="69" t="s">
        <v>49</v>
      </c>
      <c r="E4" s="70"/>
      <c r="F4" s="70"/>
      <c r="G4" s="70"/>
      <c r="H4" s="29" t="s">
        <v>53</v>
      </c>
      <c r="I4" s="29" t="s">
        <v>54</v>
      </c>
      <c r="J4" s="29" t="s">
        <v>56</v>
      </c>
      <c r="K4" s="29" t="s">
        <v>55</v>
      </c>
      <c r="L4" s="35"/>
    </row>
    <row r="5" spans="1:22" x14ac:dyDescent="0.2">
      <c r="B5" s="32"/>
      <c r="C5" s="30"/>
      <c r="D5" s="30" t="s">
        <v>50</v>
      </c>
      <c r="E5" s="30" t="s">
        <v>51</v>
      </c>
      <c r="F5" s="30" t="s">
        <v>52</v>
      </c>
      <c r="G5" s="30" t="s">
        <v>64</v>
      </c>
      <c r="H5" s="30"/>
      <c r="I5" s="30"/>
      <c r="J5" s="30"/>
      <c r="K5" s="30"/>
    </row>
    <row r="6" spans="1:22" x14ac:dyDescent="0.2">
      <c r="B6" s="28" t="s">
        <v>38</v>
      </c>
    </row>
    <row r="7" spans="1:22" x14ac:dyDescent="0.2">
      <c r="B7" s="1" t="s">
        <v>39</v>
      </c>
      <c r="C7" s="14">
        <f>baseline!B18</f>
        <v>10.05551341330669</v>
      </c>
      <c r="D7" s="14">
        <f>baseline!C18</f>
        <v>7.2282322651964801</v>
      </c>
      <c r="E7" s="14">
        <f>ae_elast!C18</f>
        <v>0.40086215526511848</v>
      </c>
      <c r="F7" s="14">
        <f>ae_pk!C18</f>
        <v>7.4178800874697606</v>
      </c>
      <c r="G7" s="14">
        <f>baseline_computer!C18</f>
        <v>0.81559252125340986</v>
      </c>
      <c r="H7" s="14">
        <f>baseline!D18</f>
        <v>0.86004609827319989</v>
      </c>
      <c r="I7" s="14">
        <f>baseline!E18</f>
        <v>-4.6387652151545104E-2</v>
      </c>
      <c r="J7" s="14">
        <f>baseline!F18</f>
        <v>3.5029790003566044</v>
      </c>
      <c r="K7" s="14">
        <f>baseline!G18</f>
        <v>-1.4893562983680617</v>
      </c>
      <c r="M7" s="52">
        <f>D7/$C7*100</f>
        <v>71.883274061682386</v>
      </c>
      <c r="N7" s="50">
        <f t="shared" ref="N7:T9" si="0">E7/$C7*100</f>
        <v>3.9864911794026194</v>
      </c>
      <c r="O7" s="50">
        <f t="shared" si="0"/>
        <v>73.769282408330454</v>
      </c>
      <c r="P7" s="50">
        <f t="shared" si="0"/>
        <v>8.1108988445494763</v>
      </c>
      <c r="Q7" s="49">
        <f t="shared" si="0"/>
        <v>8.5529804687553934</v>
      </c>
      <c r="R7" s="49">
        <f t="shared" si="0"/>
        <v>-0.46131560115229192</v>
      </c>
      <c r="S7" s="52">
        <f t="shared" si="0"/>
        <v>34.836401249497939</v>
      </c>
      <c r="T7" s="49">
        <f t="shared" si="0"/>
        <v>-14.811340178783539</v>
      </c>
      <c r="U7" s="49"/>
      <c r="V7" s="49">
        <f>M7-P7</f>
        <v>63.772375217132911</v>
      </c>
    </row>
    <row r="8" spans="1:22" x14ac:dyDescent="0.2">
      <c r="B8" s="1" t="s">
        <v>40</v>
      </c>
      <c r="C8" s="14">
        <f>baseline!B19</f>
        <v>-13.576865284606736</v>
      </c>
      <c r="D8" s="14">
        <f>baseline!C19</f>
        <v>-7.8197332938761512</v>
      </c>
      <c r="E8" s="14">
        <f>ae_elast!C19</f>
        <v>0.16775073863361262</v>
      </c>
      <c r="F8" s="14">
        <f>ae_pk!C19</f>
        <v>-7.7928258884981032</v>
      </c>
      <c r="G8" s="14">
        <f>baseline_computer!C19</f>
        <v>-0.93020034738153479</v>
      </c>
      <c r="H8" s="14">
        <f>baseline!D19</f>
        <v>-3.7793512453679399</v>
      </c>
      <c r="I8" s="14">
        <f>baseline!E19</f>
        <v>-0.10322372075075192</v>
      </c>
      <c r="J8" s="14">
        <f>baseline!F19</f>
        <v>-2.7593843939077538</v>
      </c>
      <c r="K8" s="14">
        <f>baseline!G19</f>
        <v>0.88482736929586103</v>
      </c>
      <c r="M8" s="52">
        <f t="shared" ref="M8:M9" si="1">D8/$C8*100</f>
        <v>57.596014469864834</v>
      </c>
      <c r="N8" s="50">
        <f t="shared" si="0"/>
        <v>-1.2355631076623121</v>
      </c>
      <c r="O8" s="50">
        <f t="shared" si="0"/>
        <v>57.397828770780414</v>
      </c>
      <c r="P8" s="50">
        <f t="shared" si="0"/>
        <v>6.8513631672856263</v>
      </c>
      <c r="Q8" s="52">
        <f t="shared" si="0"/>
        <v>27.836699901949508</v>
      </c>
      <c r="R8" s="49">
        <f t="shared" si="0"/>
        <v>0.76029126449229456</v>
      </c>
      <c r="S8" s="49">
        <f t="shared" si="0"/>
        <v>20.324164201852295</v>
      </c>
      <c r="T8" s="49">
        <f t="shared" si="0"/>
        <v>-6.5171698381589316</v>
      </c>
      <c r="U8" s="49"/>
      <c r="V8" s="49">
        <f t="shared" ref="V8:V9" si="2">M8-P8</f>
        <v>50.744651302579207</v>
      </c>
    </row>
    <row r="9" spans="1:22" x14ac:dyDescent="0.2">
      <c r="B9" s="1" t="s">
        <v>41</v>
      </c>
      <c r="C9" s="14">
        <f>baseline!B20</f>
        <v>3.5213518713000242</v>
      </c>
      <c r="D9" s="14">
        <f>baseline!C20</f>
        <v>0.59150102867965981</v>
      </c>
      <c r="E9" s="14">
        <f>ae_elast!C20</f>
        <v>-0.5686128938987286</v>
      </c>
      <c r="F9" s="14">
        <f>ae_pk!C20</f>
        <v>0.3749458010283398</v>
      </c>
      <c r="G9" s="14">
        <f>baseline_computer!C20</f>
        <v>0.11460782612812398</v>
      </c>
      <c r="H9" s="14">
        <f>baseline!D20</f>
        <v>2.919305147094736</v>
      </c>
      <c r="I9" s="14">
        <f>baseline!E20</f>
        <v>0.14961137290229926</v>
      </c>
      <c r="J9" s="14">
        <f>baseline!F20</f>
        <v>-0.74359460644886932</v>
      </c>
      <c r="K9" s="14">
        <f>baseline!G20</f>
        <v>0.60452892907220557</v>
      </c>
      <c r="M9" s="49">
        <f t="shared" si="1"/>
        <v>16.79755532244744</v>
      </c>
      <c r="N9" s="50">
        <f t="shared" si="0"/>
        <v>-16.147573848926555</v>
      </c>
      <c r="O9" s="50">
        <f t="shared" si="0"/>
        <v>10.647780021197258</v>
      </c>
      <c r="P9" s="50">
        <f t="shared" si="0"/>
        <v>3.2546541872798609</v>
      </c>
      <c r="Q9" s="52">
        <f t="shared" si="0"/>
        <v>82.902966070726052</v>
      </c>
      <c r="R9" s="49">
        <f t="shared" si="0"/>
        <v>4.2486913654290737</v>
      </c>
      <c r="S9" s="49">
        <f t="shared" si="0"/>
        <v>-21.116736799561771</v>
      </c>
      <c r="T9" s="49">
        <f t="shared" si="0"/>
        <v>17.167524040959407</v>
      </c>
      <c r="U9" s="49"/>
      <c r="V9" s="49">
        <f t="shared" si="2"/>
        <v>13.542901135167579</v>
      </c>
    </row>
    <row r="10" spans="1:22" x14ac:dyDescent="0.2">
      <c r="B10" s="28" t="s">
        <v>42</v>
      </c>
      <c r="N10" s="51"/>
      <c r="O10" s="51"/>
      <c r="P10" s="51"/>
    </row>
    <row r="11" spans="1:22" x14ac:dyDescent="0.2">
      <c r="B11" s="1" t="s">
        <v>39</v>
      </c>
      <c r="C11" s="14">
        <f>baseline!H18</f>
        <v>3.7702800209381939</v>
      </c>
      <c r="D11" s="14">
        <f>baseline!I18</f>
        <v>6.6754888540601023</v>
      </c>
      <c r="E11" s="14">
        <f>ae_elast!I18</f>
        <v>0.44934884858337631</v>
      </c>
      <c r="F11" s="14">
        <f>ae_pk!I18</f>
        <v>6.5958104517182061</v>
      </c>
      <c r="G11" s="14">
        <f>baseline_computer!I18</f>
        <v>0.88700111540521664</v>
      </c>
      <c r="H11" s="14">
        <f>baseline!J18</f>
        <v>0.384572830664069</v>
      </c>
      <c r="I11" s="14">
        <f>baseline!K18</f>
        <v>5.4512624550525496E-4</v>
      </c>
      <c r="J11" s="14">
        <f>baseline!L18</f>
        <v>-3.1066916640899507</v>
      </c>
      <c r="K11" s="14">
        <f>baseline!M18</f>
        <v>-0.18363512594154219</v>
      </c>
      <c r="M11" s="52">
        <f>D11/$C11*100</f>
        <v>177.05551887360818</v>
      </c>
      <c r="N11" s="50">
        <f t="shared" ref="N11:N13" si="3">E11/$C11*100</f>
        <v>11.918182365445649</v>
      </c>
      <c r="O11" s="50">
        <f t="shared" ref="O11:O13" si="4">F11/$C11*100</f>
        <v>174.94219037017066</v>
      </c>
      <c r="P11" s="50">
        <f t="shared" ref="P11:P13" si="5">G11/$C11*100</f>
        <v>23.526133615521104</v>
      </c>
      <c r="Q11" s="49">
        <f t="shared" ref="Q11:Q13" si="6">H11/$C11*100</f>
        <v>10.200113215155096</v>
      </c>
      <c r="R11" s="49">
        <f t="shared" ref="R11:R13" si="7">I11/$C11*100</f>
        <v>1.4458508187134761E-2</v>
      </c>
      <c r="S11" s="49">
        <f t="shared" ref="S11:S13" si="8">J11/$C11*100</f>
        <v>-82.399494118128757</v>
      </c>
      <c r="T11" s="49">
        <f t="shared" ref="T11:T13" si="9">K11/$C11*100</f>
        <v>-4.8705964788219243</v>
      </c>
      <c r="V11" s="53">
        <f>M11-P11</f>
        <v>153.52938525808707</v>
      </c>
    </row>
    <row r="12" spans="1:22" x14ac:dyDescent="0.2">
      <c r="B12" s="1" t="s">
        <v>40</v>
      </c>
      <c r="C12" s="14">
        <f>baseline!H19</f>
        <v>-10.508607558351589</v>
      </c>
      <c r="D12" s="14">
        <f>baseline!I19</f>
        <v>-7.7253381379574888</v>
      </c>
      <c r="E12" s="14">
        <f>ae_elast!I19</f>
        <v>0.32981633286035483</v>
      </c>
      <c r="F12" s="14">
        <f>ae_pk!I19</f>
        <v>-7.3901382498758821</v>
      </c>
      <c r="G12" s="14">
        <f>baseline_computer!I19</f>
        <v>-1.1268894214026481</v>
      </c>
      <c r="H12" s="14">
        <f>baseline!J19</f>
        <v>-4.3588337482457957</v>
      </c>
      <c r="I12" s="14">
        <f>baseline!K19</f>
        <v>-0.21553598132256768</v>
      </c>
      <c r="J12" s="14">
        <f>baseline!L19</f>
        <v>2.2049979694009925</v>
      </c>
      <c r="K12" s="14">
        <f>baseline!M19</f>
        <v>-0.41389766022672525</v>
      </c>
      <c r="M12" s="52">
        <f t="shared" ref="M12:M13" si="10">D12/$C12*100</f>
        <v>73.514384232741378</v>
      </c>
      <c r="N12" s="50">
        <f t="shared" si="3"/>
        <v>-3.1385350630801447</v>
      </c>
      <c r="O12" s="50">
        <f t="shared" si="4"/>
        <v>70.324619211825635</v>
      </c>
      <c r="P12" s="50">
        <f t="shared" si="5"/>
        <v>10.723489436115315</v>
      </c>
      <c r="Q12" s="52">
        <f t="shared" si="6"/>
        <v>41.478699476046813</v>
      </c>
      <c r="R12" s="49">
        <f t="shared" si="7"/>
        <v>2.0510422539404192</v>
      </c>
      <c r="S12" s="49">
        <f t="shared" si="8"/>
        <v>-20.982779660932309</v>
      </c>
      <c r="T12" s="49">
        <f t="shared" si="9"/>
        <v>3.9386536982036704</v>
      </c>
      <c r="V12" s="53">
        <f t="shared" ref="V12:V13" si="11">M12-P12</f>
        <v>62.790894796626063</v>
      </c>
    </row>
    <row r="13" spans="1:22" x14ac:dyDescent="0.2">
      <c r="B13" s="1" t="s">
        <v>41</v>
      </c>
      <c r="C13" s="14">
        <f>baseline!H20</f>
        <v>6.7383275374133831</v>
      </c>
      <c r="D13" s="14">
        <f>baseline!I20</f>
        <v>1.0498492838973985</v>
      </c>
      <c r="E13" s="14">
        <f>ae_elast!I20</f>
        <v>-0.77916518144373426</v>
      </c>
      <c r="F13" s="14">
        <f>ae_pk!I20</f>
        <v>0.79432779815767174</v>
      </c>
      <c r="G13" s="14">
        <f>baseline_computer!I20</f>
        <v>0.23988830599743563</v>
      </c>
      <c r="H13" s="14">
        <f>baseline!J20</f>
        <v>3.9742609175817236</v>
      </c>
      <c r="I13" s="14">
        <f>baseline!K20</f>
        <v>0.21499085507706203</v>
      </c>
      <c r="J13" s="14">
        <f>baseline!L20</f>
        <v>0.901693694688944</v>
      </c>
      <c r="K13" s="14">
        <f>baseline!M20</f>
        <v>0.59753278616826722</v>
      </c>
      <c r="M13" s="49">
        <f t="shared" si="10"/>
        <v>15.580264955484788</v>
      </c>
      <c r="N13" s="50">
        <f t="shared" si="3"/>
        <v>-11.563183551371703</v>
      </c>
      <c r="O13" s="50">
        <f t="shared" si="4"/>
        <v>11.788204027591503</v>
      </c>
      <c r="P13" s="50">
        <f t="shared" si="5"/>
        <v>3.5600570715136337</v>
      </c>
      <c r="Q13" s="52">
        <f t="shared" si="6"/>
        <v>58.97993078423891</v>
      </c>
      <c r="R13" s="49">
        <f t="shared" si="7"/>
        <v>3.1905670046960903</v>
      </c>
      <c r="S13" s="49">
        <f t="shared" si="8"/>
        <v>13.381565227906297</v>
      </c>
      <c r="T13" s="49">
        <f t="shared" si="9"/>
        <v>8.8676720276740948</v>
      </c>
      <c r="V13" s="53">
        <f t="shared" si="11"/>
        <v>12.020207883971153</v>
      </c>
    </row>
    <row r="14" spans="1:22" x14ac:dyDescent="0.2">
      <c r="B14" s="28" t="s">
        <v>43</v>
      </c>
      <c r="N14" s="51"/>
      <c r="O14" s="51"/>
      <c r="P14" s="51"/>
    </row>
    <row r="15" spans="1:22" x14ac:dyDescent="0.2">
      <c r="B15" s="1" t="s">
        <v>39</v>
      </c>
      <c r="C15" s="14">
        <f>baseline!N18</f>
        <v>0.58678602439703442</v>
      </c>
      <c r="D15" s="14">
        <f>baseline!O18</f>
        <v>8.1964236516399289</v>
      </c>
      <c r="E15" s="14">
        <f>ae_elast!O18</f>
        <v>0.29872775647811572</v>
      </c>
      <c r="F15" s="14">
        <f>ae_pk!O18</f>
        <v>8.8076527933012994</v>
      </c>
      <c r="G15" s="14">
        <f>baseline_computer!O18</f>
        <v>0.71712543901005921</v>
      </c>
      <c r="H15" s="14">
        <f>baseline!P18</f>
        <v>1.7490408520667562</v>
      </c>
      <c r="I15" s="14">
        <f>baseline!Q18</f>
        <v>-0.10451015875964426</v>
      </c>
      <c r="J15" s="14">
        <f>baseline!R18</f>
        <v>-4.2297981261277906</v>
      </c>
      <c r="K15" s="14">
        <f>baseline!S18</f>
        <v>-5.0243701944222376</v>
      </c>
      <c r="M15" s="52">
        <f>D15/$C15*100</f>
        <v>1396.833481176099</v>
      </c>
      <c r="N15" s="50">
        <f t="shared" ref="N15:N17" si="12">E15/$C15*100</f>
        <v>50.90914644483572</v>
      </c>
      <c r="O15" s="50">
        <f t="shared" ref="O15:O17" si="13">F15/$C15*100</f>
        <v>1500.9990741261786</v>
      </c>
      <c r="P15" s="50">
        <f t="shared" ref="P15:P17" si="14">G15/$C15*100</f>
        <v>122.21242653946267</v>
      </c>
      <c r="Q15" s="52">
        <f t="shared" ref="Q15:Q17" si="15">H15/$C15*100</f>
        <v>298.07132060856827</v>
      </c>
      <c r="R15" s="49">
        <f t="shared" ref="R15:R17" si="16">I15/$C15*100</f>
        <v>-17.810608026500987</v>
      </c>
      <c r="S15" s="49">
        <f t="shared" ref="S15:S17" si="17">J15/$C15*100</f>
        <v>-720.84166122978434</v>
      </c>
      <c r="T15" s="49">
        <f t="shared" ref="T15:T17" si="18">K15/$C15*100</f>
        <v>-856.25253252838559</v>
      </c>
      <c r="V15" s="53">
        <f>M15-P15</f>
        <v>1274.6210546366362</v>
      </c>
    </row>
    <row r="16" spans="1:22" x14ac:dyDescent="0.2">
      <c r="B16" s="1" t="s">
        <v>40</v>
      </c>
      <c r="C16" s="14">
        <f>baseline!N19</f>
        <v>-2.4490402269202067</v>
      </c>
      <c r="D16" s="14">
        <f>baseline!O19</f>
        <v>-7.7992754210950821</v>
      </c>
      <c r="E16" s="14">
        <f>ae_elast!O19</f>
        <v>-0.14043554562290897</v>
      </c>
      <c r="F16" s="14">
        <f>ae_pk!O19</f>
        <v>-8.3827140798737467</v>
      </c>
      <c r="G16" s="14">
        <f>baseline_computer!O19</f>
        <v>-0.6649447316699475</v>
      </c>
      <c r="H16" s="14">
        <f>baseline!P19</f>
        <v>-2.3206667241574377</v>
      </c>
      <c r="I16" s="14">
        <f>baseline!Q19</f>
        <v>3.8193621579883846E-2</v>
      </c>
      <c r="J16" s="14">
        <f>baseline!R19</f>
        <v>3.2318078764361475</v>
      </c>
      <c r="K16" s="14">
        <f>baseline!S19</f>
        <v>4.4009004203162858</v>
      </c>
      <c r="M16" s="52">
        <f t="shared" ref="M16:M17" si="19">D16/$C16*100</f>
        <v>318.46252811057616</v>
      </c>
      <c r="N16" s="50">
        <f t="shared" si="12"/>
        <v>5.7343094686326914</v>
      </c>
      <c r="O16" s="50">
        <f t="shared" si="13"/>
        <v>342.28568349877366</v>
      </c>
      <c r="P16" s="50">
        <f t="shared" si="14"/>
        <v>27.151237630185825</v>
      </c>
      <c r="Q16" s="52">
        <f t="shared" si="15"/>
        <v>94.758211753662962</v>
      </c>
      <c r="R16" s="49">
        <f t="shared" si="16"/>
        <v>-1.5595342681616249</v>
      </c>
      <c r="S16" s="49">
        <f t="shared" si="17"/>
        <v>-131.96222099219298</v>
      </c>
      <c r="T16" s="49">
        <f t="shared" si="18"/>
        <v>-179.69898460388472</v>
      </c>
      <c r="V16" s="53">
        <f t="shared" ref="V16:V17" si="20">M16-P16</f>
        <v>291.31129048039031</v>
      </c>
    </row>
    <row r="17" spans="2:22" x14ac:dyDescent="0.2">
      <c r="B17" s="1" t="s">
        <v>41</v>
      </c>
      <c r="C17" s="14">
        <f>baseline!N20</f>
        <v>1.8622542025231872</v>
      </c>
      <c r="D17" s="14">
        <f>baseline!O20</f>
        <v>-0.39714823054484638</v>
      </c>
      <c r="E17" s="14">
        <f>ae_elast!O20</f>
        <v>-0.15829221085520628</v>
      </c>
      <c r="F17" s="14">
        <f>ae_pk!O20</f>
        <v>-0.42493871342755729</v>
      </c>
      <c r="G17" s="14">
        <f>baseline_computer!O20</f>
        <v>-5.218070734012191E-2</v>
      </c>
      <c r="H17" s="14">
        <f>baseline!P20</f>
        <v>0.57162587209068338</v>
      </c>
      <c r="I17" s="14">
        <f>baseline!Q20</f>
        <v>6.6316537179769236E-2</v>
      </c>
      <c r="J17" s="14">
        <f>baseline!R20</f>
        <v>0.99799024969163952</v>
      </c>
      <c r="K17" s="14">
        <f>baseline!S20</f>
        <v>0.62346977410594029</v>
      </c>
      <c r="M17" s="49">
        <f t="shared" si="19"/>
        <v>-21.326209386814444</v>
      </c>
      <c r="N17" s="50">
        <f t="shared" si="12"/>
        <v>-8.5000324145186283</v>
      </c>
      <c r="O17" s="50">
        <f t="shared" si="13"/>
        <v>-22.818512792281716</v>
      </c>
      <c r="P17" s="50">
        <f t="shared" si="14"/>
        <v>-2.8020185036726852</v>
      </c>
      <c r="Q17" s="52">
        <f t="shared" si="15"/>
        <v>30.695372915050033</v>
      </c>
      <c r="R17" s="49">
        <f t="shared" si="16"/>
        <v>3.5610894092716388</v>
      </c>
      <c r="S17" s="52">
        <f t="shared" si="17"/>
        <v>53.590441537973298</v>
      </c>
      <c r="T17" s="52">
        <f t="shared" si="18"/>
        <v>33.479305524519411</v>
      </c>
      <c r="V17" s="53">
        <f t="shared" si="20"/>
        <v>-18.52419088314176</v>
      </c>
    </row>
    <row r="18" spans="2:22" x14ac:dyDescent="0.2">
      <c r="B18" s="28" t="s">
        <v>44</v>
      </c>
      <c r="N18" s="51"/>
      <c r="O18" s="51"/>
      <c r="P18" s="51"/>
    </row>
    <row r="19" spans="2:22" x14ac:dyDescent="0.2">
      <c r="B19" s="1" t="s">
        <v>39</v>
      </c>
      <c r="C19" s="14">
        <f>baseline!AF18</f>
        <v>9.4132551424423827</v>
      </c>
      <c r="D19" s="14">
        <f>baseline!AG18</f>
        <v>6.6539123759019922</v>
      </c>
      <c r="E19" s="14">
        <f>ae_elast!AG18</f>
        <v>0.46366998387303265</v>
      </c>
      <c r="F19" s="14">
        <f>ae_pk!AG18</f>
        <v>6.871193174347388</v>
      </c>
      <c r="G19" s="14">
        <f>baseline_computer!AG18</f>
        <v>0.72115483755695231</v>
      </c>
      <c r="H19" s="14">
        <f>baseline!AH18</f>
        <v>-0.15179331265939355</v>
      </c>
      <c r="I19" s="14">
        <f>baseline!AI18</f>
        <v>-4.547736965804193E-2</v>
      </c>
      <c r="J19" s="14">
        <f>baseline!AJ18</f>
        <v>3.3739427636768653</v>
      </c>
      <c r="K19" s="14">
        <f>baseline!AK18</f>
        <v>-0.41732931481904595</v>
      </c>
      <c r="M19" s="52">
        <f>D19/$C19*100</f>
        <v>70.686625138852392</v>
      </c>
      <c r="N19" s="50">
        <f t="shared" ref="N19:N21" si="21">E19/$C19*100</f>
        <v>4.9257135481481047</v>
      </c>
      <c r="O19" s="50">
        <f t="shared" ref="O19:O21" si="22">F19/$C19*100</f>
        <v>72.99486809155556</v>
      </c>
      <c r="P19" s="50">
        <f t="shared" ref="P19:P21" si="23">G19/$C19*100</f>
        <v>7.6610569526094876</v>
      </c>
      <c r="Q19" s="49">
        <f t="shared" ref="Q19:Q21" si="24">H19/$C19*100</f>
        <v>-1.6125485856108321</v>
      </c>
      <c r="R19" s="49">
        <f t="shared" ref="R19:R21" si="25">I19/$C19*100</f>
        <v>-0.48312054618592098</v>
      </c>
      <c r="S19" s="52">
        <f t="shared" ref="S19:S21" si="26">J19/$C19*100</f>
        <v>35.842465891150326</v>
      </c>
      <c r="T19" s="49">
        <f t="shared" ref="T19:T21" si="27">K19/$C19*100</f>
        <v>-4.4334218982060314</v>
      </c>
      <c r="V19" s="49">
        <f>M19-P19</f>
        <v>63.025568186242907</v>
      </c>
    </row>
    <row r="20" spans="2:22" x14ac:dyDescent="0.2">
      <c r="B20" s="1" t="s">
        <v>40</v>
      </c>
      <c r="C20" s="14">
        <f>baseline!AF19</f>
        <v>-17.610762197597051</v>
      </c>
      <c r="D20" s="14">
        <f>baseline!AG19</f>
        <v>-7.6224338665300282</v>
      </c>
      <c r="E20" s="14">
        <f>ae_elast!AG19</f>
        <v>0.24615559703777184</v>
      </c>
      <c r="F20" s="14">
        <f>ae_pk!AG19</f>
        <v>-7.5706893869267455</v>
      </c>
      <c r="G20" s="14">
        <f>baseline_computer!AG19</f>
        <v>-0.92999760906630724</v>
      </c>
      <c r="H20" s="14">
        <f>baseline!AH19</f>
        <v>-3.9634535987577904</v>
      </c>
      <c r="I20" s="14">
        <f>baseline!AI19</f>
        <v>-0.16623703076149998</v>
      </c>
      <c r="J20" s="14">
        <f>baseline!AJ19</f>
        <v>-3.0180074522371436</v>
      </c>
      <c r="K20" s="14">
        <f>baseline!AK19</f>
        <v>-2.8406302493105864</v>
      </c>
      <c r="M20" s="52">
        <f t="shared" ref="M20:M21" si="28">D20/$C20*100</f>
        <v>43.282816388095299</v>
      </c>
      <c r="N20" s="50">
        <f t="shared" si="21"/>
        <v>-1.3977566346978396</v>
      </c>
      <c r="O20" s="50">
        <f t="shared" si="22"/>
        <v>42.988993332496136</v>
      </c>
      <c r="P20" s="50">
        <f t="shared" si="23"/>
        <v>5.2808481463295402</v>
      </c>
      <c r="Q20" s="52">
        <f t="shared" si="24"/>
        <v>22.505860645251317</v>
      </c>
      <c r="R20" s="49">
        <f t="shared" si="25"/>
        <v>0.94395136846594085</v>
      </c>
      <c r="S20" s="49">
        <f t="shared" si="26"/>
        <v>17.137290359010944</v>
      </c>
      <c r="T20" s="49">
        <f t="shared" si="27"/>
        <v>16.130081239176487</v>
      </c>
      <c r="V20" s="49">
        <f t="shared" ref="V20:V21" si="29">M20-P20</f>
        <v>38.001968241765759</v>
      </c>
    </row>
    <row r="21" spans="2:22" x14ac:dyDescent="0.2">
      <c r="B21" s="1" t="s">
        <v>41</v>
      </c>
      <c r="C21" s="14">
        <f>baseline!AF20</f>
        <v>8.1975070551546558</v>
      </c>
      <c r="D21" s="14">
        <f>baseline!AG20</f>
        <v>0.96852149062803761</v>
      </c>
      <c r="E21" s="14">
        <f>ae_elast!AG20</f>
        <v>-0.7098255809108136</v>
      </c>
      <c r="F21" s="14">
        <f>ae_pk!AG20</f>
        <v>0.69949621257936045</v>
      </c>
      <c r="G21" s="14">
        <f>baseline_computer!AG20</f>
        <v>0.2088427715093561</v>
      </c>
      <c r="H21" s="14">
        <f>baseline!AH20</f>
        <v>4.1152469114171817</v>
      </c>
      <c r="I21" s="14">
        <f>baseline!AI20</f>
        <v>0.21171440041953932</v>
      </c>
      <c r="J21" s="14">
        <f>baseline!AJ20</f>
        <v>-0.35593531143972545</v>
      </c>
      <c r="K21" s="14">
        <f>baseline!AK20</f>
        <v>3.2579595641296319</v>
      </c>
      <c r="M21" s="49">
        <f t="shared" si="28"/>
        <v>11.814829607484434</v>
      </c>
      <c r="N21" s="50">
        <f t="shared" si="21"/>
        <v>-8.6590420250321074</v>
      </c>
      <c r="O21" s="50">
        <f t="shared" si="22"/>
        <v>8.5330358104359529</v>
      </c>
      <c r="P21" s="50">
        <f t="shared" si="23"/>
        <v>2.5476375940174902</v>
      </c>
      <c r="Q21" s="52">
        <f t="shared" si="24"/>
        <v>50.201199995667977</v>
      </c>
      <c r="R21" s="49">
        <f t="shared" si="25"/>
        <v>2.5826681086710583</v>
      </c>
      <c r="S21" s="49">
        <f t="shared" si="26"/>
        <v>-4.3419945728001608</v>
      </c>
      <c r="T21" s="52">
        <f t="shared" si="27"/>
        <v>39.743296860976798</v>
      </c>
      <c r="V21" s="49">
        <f t="shared" si="29"/>
        <v>9.2671920134669428</v>
      </c>
    </row>
    <row r="22" spans="2:22" x14ac:dyDescent="0.2">
      <c r="B22" s="28" t="s">
        <v>45</v>
      </c>
      <c r="N22" s="51"/>
      <c r="O22" s="51"/>
      <c r="P22" s="51"/>
    </row>
    <row r="23" spans="2:22" x14ac:dyDescent="0.2">
      <c r="B23" s="1" t="s">
        <v>39</v>
      </c>
      <c r="C23" s="14">
        <f>baseline!AL18</f>
        <v>8.7508364984375451</v>
      </c>
      <c r="D23" s="14">
        <f>baseline!AM18</f>
        <v>7.1270576510715848</v>
      </c>
      <c r="E23" s="14">
        <f>ae_elast!AM18</f>
        <v>0.36674463407164715</v>
      </c>
      <c r="F23" s="14">
        <f>ae_pk!AM18</f>
        <v>7.3363650643261895</v>
      </c>
      <c r="G23" s="14">
        <f>baseline_computer!AM18</f>
        <v>0.75246791925608347</v>
      </c>
      <c r="H23" s="14">
        <f>baseline!AN18</f>
        <v>1.2744934942041495</v>
      </c>
      <c r="I23" s="14">
        <f>baseline!AO18</f>
        <v>-9.4454019337945033E-2</v>
      </c>
      <c r="J23" s="14">
        <f>baseline!AP18</f>
        <v>2.3067108965315342</v>
      </c>
      <c r="K23" s="14">
        <f>baseline!AQ18</f>
        <v>-1.862971524031777</v>
      </c>
      <c r="M23" s="52">
        <f>D23/$C23*100</f>
        <v>81.444301380149369</v>
      </c>
      <c r="N23" s="50">
        <f t="shared" ref="N23:N25" si="30">E23/$C23*100</f>
        <v>4.1909665908753873</v>
      </c>
      <c r="O23" s="50">
        <f t="shared" ref="O23:O25" si="31">F23/$C23*100</f>
        <v>83.836157442046726</v>
      </c>
      <c r="P23" s="50">
        <f t="shared" ref="P23:P25" si="32">G23/$C23*100</f>
        <v>8.5988113181001147</v>
      </c>
      <c r="Q23" s="49">
        <f t="shared" ref="Q23:Q25" si="33">H23/$C23*100</f>
        <v>14.564247594292379</v>
      </c>
      <c r="R23" s="49">
        <f t="shared" ref="R23:R25" si="34">I23/$C23*100</f>
        <v>-1.0793713190140135</v>
      </c>
      <c r="S23" s="49">
        <f t="shared" ref="S23:S25" si="35">J23/$C23*100</f>
        <v>26.359890245274215</v>
      </c>
      <c r="T23" s="49">
        <f t="shared" ref="T23:T25" si="36">K23/$C23*100</f>
        <v>-21.289067900701937</v>
      </c>
      <c r="V23" s="49">
        <f>M23-P23</f>
        <v>72.845490062049251</v>
      </c>
    </row>
    <row r="24" spans="2:22" x14ac:dyDescent="0.2">
      <c r="B24" s="1" t="s">
        <v>40</v>
      </c>
      <c r="C24" s="14">
        <f>baseline!AL19</f>
        <v>-12.59817829493829</v>
      </c>
      <c r="D24" s="14">
        <f>baseline!AM19</f>
        <v>-7.4907040019936924</v>
      </c>
      <c r="E24" s="14">
        <f>ae_elast!AM19</f>
        <v>0.17924449580361762</v>
      </c>
      <c r="F24" s="14">
        <f>ae_pk!AM19</f>
        <v>-7.5018042703679937</v>
      </c>
      <c r="G24" s="14">
        <f>baseline_computer!AM19</f>
        <v>-0.82622825593883475</v>
      </c>
      <c r="H24" s="14">
        <f>baseline!AN19</f>
        <v>-4.0193510817366107</v>
      </c>
      <c r="I24" s="14">
        <f>baseline!AO19</f>
        <v>-2.8960114629677181E-2</v>
      </c>
      <c r="J24" s="14">
        <f>baseline!AP19</f>
        <v>-2.2922552605295627</v>
      </c>
      <c r="K24" s="14">
        <f>baseline!AQ19</f>
        <v>1.2330921639512593</v>
      </c>
      <c r="M24" s="52">
        <f t="shared" ref="M24:M25" si="37">D24/$C24*100</f>
        <v>59.458628276465305</v>
      </c>
      <c r="N24" s="50">
        <f t="shared" si="30"/>
        <v>-1.4227810688759237</v>
      </c>
      <c r="O24" s="50">
        <f t="shared" si="31"/>
        <v>59.546738383454034</v>
      </c>
      <c r="P24" s="50">
        <f t="shared" si="32"/>
        <v>6.5583153103238558</v>
      </c>
      <c r="Q24" s="52">
        <f t="shared" si="33"/>
        <v>31.90422446514755</v>
      </c>
      <c r="R24" s="49">
        <f t="shared" si="34"/>
        <v>0.2298754149344974</v>
      </c>
      <c r="S24" s="49">
        <f t="shared" si="35"/>
        <v>18.195132715739923</v>
      </c>
      <c r="T24" s="49">
        <f t="shared" si="36"/>
        <v>-9.7878608722873253</v>
      </c>
      <c r="V24" s="49">
        <f t="shared" ref="V24:V25" si="38">M24-P24</f>
        <v>52.900312966141449</v>
      </c>
    </row>
    <row r="25" spans="2:22" x14ac:dyDescent="0.2">
      <c r="B25" s="1" t="s">
        <v>41</v>
      </c>
      <c r="C25" s="14">
        <f>baseline!AL20</f>
        <v>3.8473417965007557</v>
      </c>
      <c r="D25" s="14">
        <f>baseline!AM20</f>
        <v>0.36364635092210063</v>
      </c>
      <c r="E25" s="14">
        <f>ae_elast!AM20</f>
        <v>-0.54598912987526071</v>
      </c>
      <c r="F25" s="14">
        <f>ae_pk!AM20</f>
        <v>0.16543920604180554</v>
      </c>
      <c r="G25" s="14">
        <f>baseline_computer!AM20</f>
        <v>7.3760336682747979E-2</v>
      </c>
      <c r="H25" s="14">
        <f>baseline!AN20</f>
        <v>2.7448575875324588</v>
      </c>
      <c r="I25" s="14">
        <f>baseline!AO20</f>
        <v>0.12341413396762801</v>
      </c>
      <c r="J25" s="14">
        <f>baseline!AP20</f>
        <v>-1.4455636001966971E-2</v>
      </c>
      <c r="K25" s="14">
        <f>baseline!AQ20</f>
        <v>0.62987936008054413</v>
      </c>
      <c r="M25" s="49">
        <f t="shared" si="37"/>
        <v>9.4518857475269087</v>
      </c>
      <c r="N25" s="50">
        <f t="shared" si="30"/>
        <v>-14.191334140674741</v>
      </c>
      <c r="O25" s="50">
        <f t="shared" si="31"/>
        <v>4.3000912004302876</v>
      </c>
      <c r="P25" s="50">
        <f t="shared" si="32"/>
        <v>1.9171766009933058</v>
      </c>
      <c r="Q25" s="52">
        <f t="shared" si="33"/>
        <v>71.344261381428836</v>
      </c>
      <c r="R25" s="49">
        <f t="shared" si="34"/>
        <v>3.2077767065009914</v>
      </c>
      <c r="S25" s="49">
        <f t="shared" si="35"/>
        <v>-0.37573048526945796</v>
      </c>
      <c r="T25" s="49">
        <f t="shared" si="36"/>
        <v>16.37180664981296</v>
      </c>
      <c r="V25" s="49">
        <f t="shared" si="38"/>
        <v>7.5347091465336025</v>
      </c>
    </row>
    <row r="26" spans="2:22" x14ac:dyDescent="0.2">
      <c r="B26" s="28" t="s">
        <v>46</v>
      </c>
      <c r="N26" s="51"/>
      <c r="O26" s="51"/>
      <c r="P26" s="51"/>
    </row>
    <row r="27" spans="2:22" x14ac:dyDescent="0.2">
      <c r="B27" s="1" t="s">
        <v>39</v>
      </c>
      <c r="C27" s="14">
        <f>baseline!AR18</f>
        <v>10.151919586619853</v>
      </c>
      <c r="D27" s="14">
        <f>baseline!AS18</f>
        <v>7.9581668351961561</v>
      </c>
      <c r="E27" s="14">
        <f>ae_elast!AS18</f>
        <v>0.40247788789416999</v>
      </c>
      <c r="F27" s="14">
        <f>ae_pk!AS18</f>
        <v>8.0536478982078616</v>
      </c>
      <c r="G27" s="14">
        <f>baseline_computer!AS18</f>
        <v>0.96780843394269511</v>
      </c>
      <c r="H27" s="14">
        <f>baseline!AT18</f>
        <v>1.1630664803949911</v>
      </c>
      <c r="I27" s="14">
        <f>baseline!AU18</f>
        <v>1.1267516778219836E-2</v>
      </c>
      <c r="J27" s="14">
        <f>baseline!AV18</f>
        <v>3.0124058312661326</v>
      </c>
      <c r="K27" s="14">
        <f>baseline!AW18</f>
        <v>-1.9929870770156639</v>
      </c>
      <c r="M27" s="52">
        <f>D27/$C27*100</f>
        <v>78.390759179032059</v>
      </c>
      <c r="N27" s="50">
        <f t="shared" ref="N27:N29" si="39">E27/$C27*100</f>
        <v>3.964549605225721</v>
      </c>
      <c r="O27" s="50">
        <f t="shared" ref="O27:O29" si="40">F27/$C27*100</f>
        <v>79.331281433932006</v>
      </c>
      <c r="P27" s="50">
        <f t="shared" ref="P27:P29" si="41">G27/$C27*100</f>
        <v>9.5332555157180199</v>
      </c>
      <c r="Q27" s="49">
        <f t="shared" ref="Q27:Q29" si="42">H27/$C27*100</f>
        <v>11.456616361775591</v>
      </c>
      <c r="R27" s="49">
        <f t="shared" ref="R27:R29" si="43">I27/$C27*100</f>
        <v>0.11098902707100175</v>
      </c>
      <c r="S27" s="52">
        <f t="shared" ref="S27:S29" si="44">J27/$C27*100</f>
        <v>29.673263322893721</v>
      </c>
      <c r="T27" s="49">
        <f t="shared" ref="T27:T29" si="45">K27/$C27*100</f>
        <v>-19.631627890772545</v>
      </c>
      <c r="V27" s="49">
        <f>M27-P27</f>
        <v>68.857503663314034</v>
      </c>
    </row>
    <row r="28" spans="2:22" x14ac:dyDescent="0.2">
      <c r="B28" s="1" t="s">
        <v>40</v>
      </c>
      <c r="C28" s="14">
        <f>baseline!AR19</f>
        <v>-10.298690137356736</v>
      </c>
      <c r="D28" s="14">
        <f>baseline!AS19</f>
        <v>-8.5885147916514644</v>
      </c>
      <c r="E28" s="14">
        <f>ae_elast!AS19</f>
        <v>8.5306433909857093E-2</v>
      </c>
      <c r="F28" s="14">
        <f>ae_pk!AS19</f>
        <v>-8.5125300338555459</v>
      </c>
      <c r="G28" s="14">
        <f>baseline_computer!AS19</f>
        <v>-1.0958770190384479</v>
      </c>
      <c r="H28" s="14">
        <f>baseline!AT19</f>
        <v>-3.2932497325060215</v>
      </c>
      <c r="I28" s="14">
        <f>baseline!AU19</f>
        <v>-0.16631001668199252</v>
      </c>
      <c r="J28" s="14">
        <f>baseline!AV19</f>
        <v>-3.2801416526881493</v>
      </c>
      <c r="K28" s="14">
        <f>baseline!AW19</f>
        <v>5.029526056170897</v>
      </c>
      <c r="M28" s="52">
        <f t="shared" ref="M28:M29" si="46">D28/$C28*100</f>
        <v>83.39424409418919</v>
      </c>
      <c r="N28" s="50">
        <f t="shared" si="39"/>
        <v>-0.82832314374060645</v>
      </c>
      <c r="O28" s="50">
        <f t="shared" si="40"/>
        <v>82.656434170961219</v>
      </c>
      <c r="P28" s="50">
        <f t="shared" si="41"/>
        <v>10.640935928961893</v>
      </c>
      <c r="Q28" s="52">
        <f t="shared" si="42"/>
        <v>31.977364971495952</v>
      </c>
      <c r="R28" s="49">
        <f t="shared" si="43"/>
        <v>1.6148657204349843</v>
      </c>
      <c r="S28" s="49">
        <f t="shared" si="44"/>
        <v>31.850085874416173</v>
      </c>
      <c r="T28" s="49">
        <f t="shared" si="45"/>
        <v>-48.83656066053635</v>
      </c>
      <c r="V28" s="49">
        <f t="shared" ref="V28:V29" si="47">M28-P28</f>
        <v>72.753308165227295</v>
      </c>
    </row>
    <row r="29" spans="2:22" x14ac:dyDescent="0.2">
      <c r="B29" s="1" t="s">
        <v>41</v>
      </c>
      <c r="C29" s="14">
        <f>baseline!AR20</f>
        <v>0.14677055073688688</v>
      </c>
      <c r="D29" s="14">
        <f>baseline!AS20</f>
        <v>0.63034795645529429</v>
      </c>
      <c r="E29" s="14">
        <f>ae_elast!AS20</f>
        <v>-0.4877843218040358</v>
      </c>
      <c r="F29" s="14">
        <f>ae_pk!AS20</f>
        <v>0.45888213564767838</v>
      </c>
      <c r="G29" s="14">
        <f>baseline_computer!AS20</f>
        <v>0.12806858509575303</v>
      </c>
      <c r="H29" s="14">
        <f>baseline!AT20</f>
        <v>2.1301832521110344</v>
      </c>
      <c r="I29" s="14">
        <f>baseline!AU20</f>
        <v>0.15504249990377456</v>
      </c>
      <c r="J29" s="14">
        <f>baseline!AV20</f>
        <v>0.26773582142202851</v>
      </c>
      <c r="K29" s="14">
        <f>baseline!AW20</f>
        <v>-3.0365389791552349</v>
      </c>
      <c r="M29" s="52">
        <f t="shared" si="46"/>
        <v>429.47849775757032</v>
      </c>
      <c r="N29" s="50">
        <f t="shared" si="39"/>
        <v>-332.3448194171313</v>
      </c>
      <c r="O29" s="50">
        <f t="shared" si="40"/>
        <v>312.65273131686257</v>
      </c>
      <c r="P29" s="50">
        <f t="shared" si="41"/>
        <v>87.257685177825252</v>
      </c>
      <c r="Q29" s="52">
        <f t="shared" si="42"/>
        <v>1451.3696660645353</v>
      </c>
      <c r="R29" s="49">
        <f t="shared" si="43"/>
        <v>105.63597337841748</v>
      </c>
      <c r="S29" s="52">
        <f t="shared" si="44"/>
        <v>182.41794425231396</v>
      </c>
      <c r="T29" s="49">
        <f t="shared" si="45"/>
        <v>-2068.9020814528303</v>
      </c>
      <c r="V29" s="49">
        <f t="shared" si="47"/>
        <v>342.22081257974509</v>
      </c>
    </row>
    <row r="30" spans="2:22" x14ac:dyDescent="0.2">
      <c r="B30" s="28" t="s">
        <v>47</v>
      </c>
      <c r="C30" s="27"/>
      <c r="N30" s="51"/>
      <c r="O30" s="51"/>
      <c r="P30" s="51"/>
    </row>
    <row r="31" spans="2:22" x14ac:dyDescent="0.2">
      <c r="B31" s="1" t="s">
        <v>39</v>
      </c>
      <c r="C31" s="33">
        <f>baseline!T18</f>
        <v>15.818827865237431</v>
      </c>
      <c r="D31" s="33">
        <f>baseline!U18</f>
        <v>11.881419913068045</v>
      </c>
      <c r="E31" s="14">
        <f>ae_elast!U18</f>
        <v>0.5460239882973168</v>
      </c>
      <c r="F31" s="14">
        <f>ae_pk!U18</f>
        <v>12.413709055998439</v>
      </c>
      <c r="G31" s="14">
        <f>baseline_computer!U18</f>
        <v>1.1175307325567831</v>
      </c>
      <c r="H31" s="14">
        <f>baseline!V18</f>
        <v>-3.7230204775082232</v>
      </c>
      <c r="I31" s="14">
        <f>baseline!W18</f>
        <v>0.19684867182805943</v>
      </c>
      <c r="J31" s="14">
        <f>baseline!X18</f>
        <v>6.3685848043416344</v>
      </c>
      <c r="K31" s="14">
        <f>baseline!Y18</f>
        <v>1.094994953507896</v>
      </c>
      <c r="M31" s="52">
        <f>D31/$C31*100</f>
        <v>75.109357117274072</v>
      </c>
      <c r="N31" s="50">
        <f t="shared" ref="N31:N33" si="48">E31/$C31*100</f>
        <v>3.4517348121426141</v>
      </c>
      <c r="O31" s="50">
        <f t="shared" ref="O31:O33" si="49">F31/$C31*100</f>
        <v>78.474265993361684</v>
      </c>
      <c r="P31" s="50">
        <f t="shared" ref="P31:P33" si="50">G31/$C31*100</f>
        <v>7.0645609275046608</v>
      </c>
      <c r="Q31" s="49">
        <f t="shared" ref="Q31:Q33" si="51">H31/$C31*100</f>
        <v>-23.53537511897278</v>
      </c>
      <c r="R31" s="49">
        <f t="shared" ref="R31:R33" si="52">I31/$C31*100</f>
        <v>1.2443948028579477</v>
      </c>
      <c r="S31" s="52">
        <f t="shared" ref="S31:S33" si="53">J31/$C31*100</f>
        <v>40.259524021605166</v>
      </c>
      <c r="T31" s="49">
        <f t="shared" ref="T31:T33" si="54">K31/$C31*100</f>
        <v>6.9220991772354727</v>
      </c>
      <c r="V31" s="49">
        <f>M31-P31</f>
        <v>68.044796189769414</v>
      </c>
    </row>
    <row r="32" spans="2:22" x14ac:dyDescent="0.2">
      <c r="B32" s="1" t="s">
        <v>40</v>
      </c>
      <c r="C32" s="33">
        <f>baseline!T19</f>
        <v>-19.481547810185472</v>
      </c>
      <c r="D32" s="33">
        <f>baseline!U19</f>
        <v>-14.412941308143576</v>
      </c>
      <c r="E32" s="14">
        <f>ae_elast!U19</f>
        <v>3.779686485957684E-2</v>
      </c>
      <c r="F32" s="14">
        <f>ae_pk!U19</f>
        <v>-14.896694516574984</v>
      </c>
      <c r="G32" s="14">
        <f>baseline_computer!U19</f>
        <v>-1.3472742949785763</v>
      </c>
      <c r="H32" s="14">
        <f>baseline!V19</f>
        <v>2.584344433717082</v>
      </c>
      <c r="I32" s="14">
        <f>baseline!W19</f>
        <v>-0.53733701032697867</v>
      </c>
      <c r="J32" s="14">
        <f>baseline!X19</f>
        <v>-4.3027371207603613</v>
      </c>
      <c r="K32" s="14">
        <f>baseline!Y19</f>
        <v>-2.8128768046716295</v>
      </c>
      <c r="M32" s="52">
        <f t="shared" ref="M32:M33" si="55">D32/$C32*100</f>
        <v>73.982526689219767</v>
      </c>
      <c r="N32" s="50">
        <f t="shared" si="48"/>
        <v>-0.19401366476546403</v>
      </c>
      <c r="O32" s="50">
        <f t="shared" si="49"/>
        <v>76.465662080435905</v>
      </c>
      <c r="P32" s="50">
        <f t="shared" si="50"/>
        <v>6.9156429874333982</v>
      </c>
      <c r="Q32" s="49">
        <f t="shared" si="51"/>
        <v>-13.265601167305189</v>
      </c>
      <c r="R32" s="49">
        <f t="shared" si="52"/>
        <v>2.7581843884398372</v>
      </c>
      <c r="S32" s="52">
        <f t="shared" si="53"/>
        <v>22.086218008359563</v>
      </c>
      <c r="T32" s="49">
        <f t="shared" si="54"/>
        <v>14.438672081285977</v>
      </c>
      <c r="V32" s="49">
        <f t="shared" ref="V32:V33" si="56">M32-P32</f>
        <v>67.066883701786367</v>
      </c>
    </row>
    <row r="33" spans="1:22" x14ac:dyDescent="0.2">
      <c r="B33" s="1" t="s">
        <v>41</v>
      </c>
      <c r="C33" s="33">
        <f>baseline!T20</f>
        <v>3.6627199449480301</v>
      </c>
      <c r="D33" s="33">
        <f>baseline!U20</f>
        <v>2.5315213950755293</v>
      </c>
      <c r="E33" s="14">
        <f>ae_elast!U20</f>
        <v>-0.58382085315689913</v>
      </c>
      <c r="F33" s="14">
        <f>ae_pk!U20</f>
        <v>2.4829854605765389</v>
      </c>
      <c r="G33" s="14">
        <f>baseline_computer!U20</f>
        <v>0.22974356242178098</v>
      </c>
      <c r="H33" s="14">
        <f>baseline!V20</f>
        <v>1.1386760437911354</v>
      </c>
      <c r="I33" s="14">
        <f>baseline!W20</f>
        <v>0.34048833849891746</v>
      </c>
      <c r="J33" s="14">
        <f>baseline!X20</f>
        <v>-2.0658476835812687</v>
      </c>
      <c r="K33" s="14">
        <f>baseline!Y20</f>
        <v>1.7178818511637213</v>
      </c>
      <c r="M33" s="52">
        <f t="shared" si="55"/>
        <v>69.115887458642405</v>
      </c>
      <c r="N33" s="50">
        <f t="shared" si="48"/>
        <v>-15.939543889020511</v>
      </c>
      <c r="O33" s="50">
        <f t="shared" si="49"/>
        <v>67.790753808554413</v>
      </c>
      <c r="P33" s="50">
        <f t="shared" si="50"/>
        <v>6.2724850896303179</v>
      </c>
      <c r="Q33" s="52">
        <f t="shared" si="51"/>
        <v>31.088263937888705</v>
      </c>
      <c r="R33" s="49">
        <f t="shared" si="52"/>
        <v>9.2960516669736446</v>
      </c>
      <c r="S33" s="49">
        <f t="shared" si="53"/>
        <v>-56.402010381128953</v>
      </c>
      <c r="T33" s="52">
        <f t="shared" si="54"/>
        <v>46.901807317624339</v>
      </c>
      <c r="V33" s="49">
        <f t="shared" si="56"/>
        <v>62.84340236901209</v>
      </c>
    </row>
    <row r="34" spans="1:22" x14ac:dyDescent="0.2">
      <c r="B34" s="28" t="s">
        <v>48</v>
      </c>
      <c r="N34" s="51"/>
      <c r="O34" s="51"/>
      <c r="P34" s="51"/>
    </row>
    <row r="35" spans="1:22" x14ac:dyDescent="0.2">
      <c r="B35" s="1" t="s">
        <v>39</v>
      </c>
      <c r="C35" s="14">
        <f>baseline!Z18</f>
        <v>5.8411832498678447</v>
      </c>
      <c r="D35" s="14">
        <f>baseline!AA18</f>
        <v>4.1934191560086518</v>
      </c>
      <c r="E35" s="14">
        <f>ae_elast!AA18</f>
        <v>0.30714147027537325</v>
      </c>
      <c r="F35" s="14">
        <f>ae_pk!AA18</f>
        <v>4.0984529584503759</v>
      </c>
      <c r="G35" s="14">
        <f>baseline_computer!AA18</f>
        <v>0.61162527386428123</v>
      </c>
      <c r="H35" s="14">
        <f>baseline!AB18</f>
        <v>3.9622829878480159</v>
      </c>
      <c r="I35" s="14">
        <f>baseline!AC18</f>
        <v>-0.21304823933962969</v>
      </c>
      <c r="J35" s="14">
        <f>baseline!AD18</f>
        <v>0.94574805459957967</v>
      </c>
      <c r="K35" s="14">
        <f>baseline!AE18</f>
        <v>-3.0472187092487806</v>
      </c>
      <c r="M35" s="52">
        <f>D35/$C35*100</f>
        <v>71.790576953796588</v>
      </c>
      <c r="N35" s="50">
        <f t="shared" ref="N35:N37" si="57">E35/$C35*100</f>
        <v>5.2582063793722318</v>
      </c>
      <c r="O35" s="50">
        <f t="shared" ref="O35:O37" si="58">F35/$C35*100</f>
        <v>70.164772840213544</v>
      </c>
      <c r="P35" s="50">
        <f t="shared" ref="P35:P37" si="59">G35/$C35*100</f>
        <v>10.470913986102373</v>
      </c>
      <c r="Q35" s="52">
        <f t="shared" ref="Q35:Q37" si="60">H35/$C35*100</f>
        <v>67.833567589882776</v>
      </c>
      <c r="R35" s="49">
        <f t="shared" ref="R35:R37" si="61">I35/$C35*100</f>
        <v>-3.6473472963624256</v>
      </c>
      <c r="S35" s="49">
        <f t="shared" ref="S35:S37" si="62">J35/$C35*100</f>
        <v>16.191035517007226</v>
      </c>
      <c r="T35" s="49">
        <f t="shared" ref="T35:T37" si="63">K35/$C35*100</f>
        <v>-52.167832764324309</v>
      </c>
      <c r="V35" s="49">
        <f>M35-P35</f>
        <v>61.319662967694214</v>
      </c>
    </row>
    <row r="36" spans="1:22" x14ac:dyDescent="0.2">
      <c r="B36" s="1" t="s">
        <v>40</v>
      </c>
      <c r="C36" s="14">
        <f>baseline!Z19</f>
        <v>-9.0616136750014782</v>
      </c>
      <c r="D36" s="14">
        <f>baseline!AA19</f>
        <v>-3.525493827436033</v>
      </c>
      <c r="E36" s="14">
        <f>ae_elast!AA19</f>
        <v>0.25211206457473184</v>
      </c>
      <c r="F36" s="14">
        <f>ae_pk!AA19</f>
        <v>-3.0774066508153033</v>
      </c>
      <c r="G36" s="14">
        <f>baseline_computer!AA19</f>
        <v>-0.64591744124345485</v>
      </c>
      <c r="H36" s="14">
        <f>baseline!AB19</f>
        <v>-8.1046511022647518</v>
      </c>
      <c r="I36" s="14">
        <f>baseline!AC19</f>
        <v>0.19436777991335252</v>
      </c>
      <c r="J36" s="14">
        <f>baseline!AD19</f>
        <v>-0.73966211408208771</v>
      </c>
      <c r="K36" s="14">
        <f>baseline!AE19</f>
        <v>3.11382558886804</v>
      </c>
      <c r="M36" s="52">
        <f t="shared" ref="M36:M37" si="64">D36/$C36*100</f>
        <v>38.905805895940027</v>
      </c>
      <c r="N36" s="50">
        <f t="shared" si="57"/>
        <v>-2.7821983326241364</v>
      </c>
      <c r="O36" s="50">
        <f t="shared" si="58"/>
        <v>33.960912053722062</v>
      </c>
      <c r="P36" s="50">
        <f t="shared" si="59"/>
        <v>7.1280620031878534</v>
      </c>
      <c r="Q36" s="52">
        <f t="shared" si="60"/>
        <v>89.439380147305044</v>
      </c>
      <c r="R36" s="49">
        <f t="shared" si="61"/>
        <v>-2.1449576961061609</v>
      </c>
      <c r="S36" s="49">
        <f t="shared" si="62"/>
        <v>8.1625871573251221</v>
      </c>
      <c r="T36" s="49">
        <f t="shared" si="63"/>
        <v>-34.362815504464024</v>
      </c>
      <c r="V36" s="49">
        <f t="shared" ref="V36:V37" si="65">M36-P36</f>
        <v>31.777743892752174</v>
      </c>
    </row>
    <row r="37" spans="1:22" ht="17" thickBot="1" x14ac:dyDescent="0.25">
      <c r="B37" s="9" t="s">
        <v>41</v>
      </c>
      <c r="C37" s="16">
        <f>baseline!Z20</f>
        <v>3.2204304251336344</v>
      </c>
      <c r="D37" s="16">
        <f>baseline!AA20</f>
        <v>-0.66792532857261988</v>
      </c>
      <c r="E37" s="16">
        <f>ae_elast!AA20</f>
        <v>-0.55925353485010521</v>
      </c>
      <c r="F37" s="16">
        <f>ae_pk!AA20</f>
        <v>-1.0210463076350751</v>
      </c>
      <c r="G37" s="16">
        <f>baseline_computer!AA20</f>
        <v>3.4292167379175627E-2</v>
      </c>
      <c r="H37" s="16">
        <f>baseline!AB20</f>
        <v>4.1423681144167395</v>
      </c>
      <c r="I37" s="16">
        <f>baseline!AC20</f>
        <v>1.8680459426277544E-2</v>
      </c>
      <c r="J37" s="16">
        <f>baseline!AD20</f>
        <v>-0.20608594051748558</v>
      </c>
      <c r="K37" s="16">
        <f>baseline!AE20</f>
        <v>-6.6606879619265924E-2</v>
      </c>
      <c r="M37" s="49">
        <f t="shared" si="64"/>
        <v>-20.740250227418088</v>
      </c>
      <c r="N37" s="50">
        <f t="shared" si="57"/>
        <v>-17.365800872002957</v>
      </c>
      <c r="O37" s="50">
        <f t="shared" si="58"/>
        <v>-31.705274539278577</v>
      </c>
      <c r="P37" s="50">
        <f t="shared" si="59"/>
        <v>1.0648318035857782</v>
      </c>
      <c r="Q37" s="52">
        <f t="shared" si="60"/>
        <v>128.62777851332865</v>
      </c>
      <c r="R37" s="49">
        <f t="shared" si="61"/>
        <v>0.58006095335850594</v>
      </c>
      <c r="S37" s="49">
        <f t="shared" si="62"/>
        <v>-6.3993290744337035</v>
      </c>
      <c r="T37" s="49">
        <f t="shared" si="63"/>
        <v>-2.0682601648350163</v>
      </c>
      <c r="V37" s="49">
        <f t="shared" si="65"/>
        <v>-21.805082031003867</v>
      </c>
    </row>
    <row r="38" spans="1:22" ht="17" thickTop="1" x14ac:dyDescent="0.2"/>
    <row r="41" spans="1:22" x14ac:dyDescent="0.2">
      <c r="A41" s="74" t="s">
        <v>33</v>
      </c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</row>
    <row r="42" spans="1:22" ht="17" thickBot="1" x14ac:dyDescent="0.25"/>
    <row r="43" spans="1:22" ht="17" thickTop="1" x14ac:dyDescent="0.2">
      <c r="B43" s="31"/>
      <c r="C43" s="29" t="s">
        <v>34</v>
      </c>
      <c r="D43" s="69" t="s">
        <v>49</v>
      </c>
      <c r="E43" s="70"/>
      <c r="F43" s="70"/>
      <c r="G43" s="70"/>
      <c r="H43" s="29" t="s">
        <v>53</v>
      </c>
      <c r="I43" s="29" t="s">
        <v>54</v>
      </c>
      <c r="J43" s="37" t="s">
        <v>56</v>
      </c>
      <c r="K43" s="37" t="s">
        <v>55</v>
      </c>
    </row>
    <row r="44" spans="1:22" x14ac:dyDescent="0.2">
      <c r="B44" s="32"/>
      <c r="C44" s="30"/>
      <c r="D44" s="30" t="s">
        <v>50</v>
      </c>
      <c r="E44" s="30" t="s">
        <v>51</v>
      </c>
      <c r="F44" s="30" t="s">
        <v>52</v>
      </c>
      <c r="G44" s="30" t="s">
        <v>64</v>
      </c>
      <c r="H44" s="30"/>
      <c r="I44" s="30"/>
      <c r="J44" s="30"/>
      <c r="K44" s="30"/>
    </row>
    <row r="45" spans="1:22" x14ac:dyDescent="0.2">
      <c r="B45" s="28" t="s">
        <v>57</v>
      </c>
    </row>
    <row r="46" spans="1:22" x14ac:dyDescent="0.2">
      <c r="B46" s="1" t="s">
        <v>39</v>
      </c>
      <c r="C46" s="14">
        <f>baseline!B48</f>
        <v>16.252400934879276</v>
      </c>
      <c r="D46" s="14">
        <f>baseline!C48</f>
        <v>7.7982509831707469</v>
      </c>
      <c r="E46" s="14">
        <f>ae_elast!C48</f>
        <v>-0.83892360380928843</v>
      </c>
      <c r="F46" s="14">
        <f>ae_pk!C48</f>
        <v>7.3725120069297656</v>
      </c>
      <c r="G46" s="14">
        <f>baseline_computer!C48</f>
        <v>1.3456821420679499</v>
      </c>
      <c r="H46" s="14">
        <f>baseline!D48</f>
        <v>8.1337811164222416</v>
      </c>
      <c r="I46" s="14">
        <f>baseline!E48</f>
        <v>2.086538621171012</v>
      </c>
      <c r="J46" s="14">
        <f>baseline!F48</f>
        <v>-10.195954996642428</v>
      </c>
      <c r="K46" s="14">
        <f>baseline!G48</f>
        <v>8.4297852107577462</v>
      </c>
    </row>
    <row r="47" spans="1:22" x14ac:dyDescent="0.2">
      <c r="B47" s="1" t="s">
        <v>40</v>
      </c>
      <c r="C47" s="14">
        <f>baseline!B49</f>
        <v>4.5034784570365138</v>
      </c>
      <c r="D47" s="14">
        <f>baseline!C49</f>
        <v>7.8950262401292424</v>
      </c>
      <c r="E47" s="14">
        <f>ae_elast!C49</f>
        <v>0.14827862507957312</v>
      </c>
      <c r="F47" s="14">
        <f>ae_pk!C49</f>
        <v>8.917871044574694</v>
      </c>
      <c r="G47" s="14">
        <f>baseline_computer!C49</f>
        <v>0.57570030136178396</v>
      </c>
      <c r="H47" s="14">
        <f>baseline!D49</f>
        <v>-7.9629046441791749</v>
      </c>
      <c r="I47" s="14">
        <f>baseline!E49</f>
        <v>-0.76230976562853825</v>
      </c>
      <c r="J47" s="14">
        <f>baseline!F49</f>
        <v>0.27101726065518383</v>
      </c>
      <c r="K47" s="14">
        <f>baseline!G49</f>
        <v>5.0626493660597571</v>
      </c>
    </row>
    <row r="48" spans="1:22" x14ac:dyDescent="0.2">
      <c r="B48" s="5" t="s">
        <v>58</v>
      </c>
      <c r="C48" s="14">
        <f>baseline!K38</f>
        <v>30.584599705529804</v>
      </c>
      <c r="D48" s="14">
        <f>baseline!L38</f>
        <v>15.542522897665837</v>
      </c>
      <c r="E48" s="14">
        <f>ae_elast!L38</f>
        <v>-1.6447106776462799</v>
      </c>
      <c r="F48" s="14">
        <f>ae_pk!L38</f>
        <v>13.224254681580923</v>
      </c>
      <c r="G48" s="14">
        <f>baseline_computer!L38</f>
        <v>3.0579503419218974</v>
      </c>
      <c r="H48" s="14">
        <f>baseline!M38</f>
        <v>24.271565778599712</v>
      </c>
      <c r="I48" s="14">
        <f>baseline!N38</f>
        <v>3.8185027996685017</v>
      </c>
      <c r="J48" s="14">
        <f>baseline!O38</f>
        <v>-29.057587863742079</v>
      </c>
      <c r="K48" s="14">
        <f>baseline!P38</f>
        <v>16.009596093337919</v>
      </c>
    </row>
    <row r="49" spans="2:11" x14ac:dyDescent="0.2">
      <c r="B49" s="5" t="s">
        <v>59</v>
      </c>
    </row>
    <row r="50" spans="2:11" x14ac:dyDescent="0.2">
      <c r="B50" s="1" t="s">
        <v>60</v>
      </c>
      <c r="C50" s="14">
        <f>baseline!K40</f>
        <v>7.9515770342906356</v>
      </c>
      <c r="D50" s="14">
        <f>baseline!L40</f>
        <v>5.8969130836015848</v>
      </c>
      <c r="E50" s="14">
        <f>ae_elast!L40</f>
        <v>0.41829623336007704</v>
      </c>
      <c r="F50" s="14">
        <f>ae_pk!L40</f>
        <v>5.9840054905922093</v>
      </c>
      <c r="G50" s="14">
        <f>baseline_computer!L40</f>
        <v>0.92398193643307702</v>
      </c>
      <c r="H50" s="14">
        <f>baseline!M40</f>
        <v>1.021445151892638</v>
      </c>
      <c r="I50" s="14">
        <f>baseline!N40</f>
        <v>1.9582467967606099</v>
      </c>
      <c r="J50" s="14">
        <f>baseline!O40</f>
        <v>-5.2006078299425242</v>
      </c>
      <c r="K50" s="14">
        <f>baseline!P40</f>
        <v>4.2755798319784377</v>
      </c>
    </row>
    <row r="51" spans="2:11" x14ac:dyDescent="0.2">
      <c r="B51" s="1" t="s">
        <v>61</v>
      </c>
      <c r="C51" s="14">
        <f>baseline!K41</f>
        <v>13.827706397167283</v>
      </c>
      <c r="D51" s="14">
        <f>baseline!L41</f>
        <v>3.7999056962572144</v>
      </c>
      <c r="E51" s="14">
        <f>ae_elast!L41</f>
        <v>0.54051741488075622</v>
      </c>
      <c r="F51" s="14">
        <f>ae_pk!L41</f>
        <v>3.9486555233419067</v>
      </c>
      <c r="G51" s="14">
        <f>baseline_computer!L41</f>
        <v>0.523268590797904</v>
      </c>
      <c r="H51" s="14">
        <f>baseline!M41</f>
        <v>5.9421919331962648E-2</v>
      </c>
      <c r="I51" s="14">
        <f>baseline!N41</f>
        <v>3.528005843696628</v>
      </c>
      <c r="J51" s="14">
        <f>baseline!O41</f>
        <v>-3.4319744989708467</v>
      </c>
      <c r="K51" s="14">
        <f>baseline!P41</f>
        <v>9.8723474368524133</v>
      </c>
    </row>
    <row r="52" spans="2:11" ht="17" thickBot="1" x14ac:dyDescent="0.25">
      <c r="B52" s="34" t="s">
        <v>62</v>
      </c>
      <c r="C52" s="16">
        <f>baseline!K39</f>
        <v>-28.007634616996512</v>
      </c>
      <c r="D52" s="16">
        <f>baseline!L39</f>
        <v>17.488552806457509</v>
      </c>
      <c r="E52" s="16">
        <f>ae_elast!L39</f>
        <v>1.1750671391967478</v>
      </c>
      <c r="F52" s="16">
        <f>ae_pk!L39</f>
        <v>21.036759431788859</v>
      </c>
      <c r="G52" s="16">
        <f>baseline_computer!L39</f>
        <v>0.19724809291465084</v>
      </c>
      <c r="H52" s="16">
        <f>baseline!M39</f>
        <v>-22.208925492229721</v>
      </c>
      <c r="I52" s="16">
        <f>baseline!N39</f>
        <v>-20.026370945643336</v>
      </c>
      <c r="J52" s="16">
        <f>baseline!O39</f>
        <v>-2.5475937688872392</v>
      </c>
      <c r="K52" s="16">
        <f>baseline!P39</f>
        <v>-0.71329721669375346</v>
      </c>
    </row>
    <row r="53" spans="2:11" ht="17" thickTop="1" x14ac:dyDescent="0.2"/>
  </sheetData>
  <mergeCells count="4">
    <mergeCell ref="A2:T2"/>
    <mergeCell ref="A41:T41"/>
    <mergeCell ref="D4:G4"/>
    <mergeCell ref="D43:G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A886-78C3-0D4A-99EF-AB65E6821EC9}">
  <dimension ref="A1:T112"/>
  <sheetViews>
    <sheetView zoomScale="180" zoomScaleNormal="180" workbookViewId="0">
      <selection sqref="A1:T1"/>
    </sheetView>
  </sheetViews>
  <sheetFormatPr baseColWidth="10" defaultRowHeight="16" x14ac:dyDescent="0.2"/>
  <cols>
    <col min="2" max="2" width="23.1640625" customWidth="1"/>
    <col min="8" max="10" width="11.6640625" bestFit="1" customWidth="1"/>
  </cols>
  <sheetData>
    <row r="1" spans="1:20" x14ac:dyDescent="0.2">
      <c r="A1" s="74" t="s">
        <v>133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3" spans="1:20" x14ac:dyDescent="0.2">
      <c r="A3" s="36" t="s">
        <v>69</v>
      </c>
    </row>
    <row r="4" spans="1:20" ht="17" thickBot="1" x14ac:dyDescent="0.25"/>
    <row r="5" spans="1:20" ht="17" thickTop="1" x14ac:dyDescent="0.2">
      <c r="B5" s="31"/>
      <c r="C5" s="29" t="s">
        <v>101</v>
      </c>
      <c r="D5" s="69" t="s">
        <v>49</v>
      </c>
      <c r="E5" s="70"/>
      <c r="F5" s="70"/>
    </row>
    <row r="6" spans="1:20" x14ac:dyDescent="0.2">
      <c r="B6" s="32"/>
      <c r="C6" s="42"/>
      <c r="D6" s="42" t="s">
        <v>50</v>
      </c>
      <c r="E6" s="42" t="s">
        <v>97</v>
      </c>
      <c r="F6" s="42" t="s">
        <v>98</v>
      </c>
    </row>
    <row r="7" spans="1:20" x14ac:dyDescent="0.2">
      <c r="B7" s="38" t="s">
        <v>68</v>
      </c>
      <c r="C7" s="39"/>
      <c r="D7" s="41"/>
      <c r="E7" s="41"/>
    </row>
    <row r="8" spans="1:20" x14ac:dyDescent="0.2">
      <c r="B8" s="40" t="s">
        <v>114</v>
      </c>
      <c r="C8" s="39">
        <f>Tables!C7</f>
        <v>10.05551341330669</v>
      </c>
      <c r="D8" s="41">
        <f>Tables!D7</f>
        <v>7.2282322651964801</v>
      </c>
      <c r="E8" s="41">
        <f>Tables!E7</f>
        <v>0.40086215526511848</v>
      </c>
      <c r="F8" s="41">
        <f>Tables!F7</f>
        <v>7.4178800874697606</v>
      </c>
      <c r="H8" s="49"/>
      <c r="I8" s="49"/>
      <c r="J8" s="49"/>
    </row>
    <row r="9" spans="1:20" x14ac:dyDescent="0.2">
      <c r="B9" s="40" t="s">
        <v>115</v>
      </c>
      <c r="C9" s="39">
        <f>Tables!C8</f>
        <v>-13.576865284606736</v>
      </c>
      <c r="D9" s="41">
        <f>Tables!D8</f>
        <v>-7.8197332938761512</v>
      </c>
      <c r="E9" s="41">
        <f>Tables!E8</f>
        <v>0.16775073863361262</v>
      </c>
      <c r="F9" s="41">
        <f>Tables!F8</f>
        <v>-7.7928258884981032</v>
      </c>
      <c r="H9" s="49"/>
      <c r="I9" s="49"/>
      <c r="J9" s="49"/>
    </row>
    <row r="10" spans="1:20" x14ac:dyDescent="0.2">
      <c r="B10" s="30" t="s">
        <v>116</v>
      </c>
      <c r="C10" s="43">
        <f>Tables!C9</f>
        <v>3.5213518713000242</v>
      </c>
      <c r="D10" s="44">
        <f>Tables!D9</f>
        <v>0.59150102867965981</v>
      </c>
      <c r="E10" s="44">
        <f>Tables!E9</f>
        <v>-0.5686128938987286</v>
      </c>
      <c r="F10" s="44">
        <f>Tables!F9</f>
        <v>0.3749458010283398</v>
      </c>
      <c r="H10" s="49"/>
      <c r="I10" s="49"/>
      <c r="J10" s="49"/>
    </row>
    <row r="11" spans="1:20" x14ac:dyDescent="0.2">
      <c r="B11" s="5" t="s">
        <v>67</v>
      </c>
      <c r="C11" s="39"/>
      <c r="D11" s="40"/>
      <c r="E11" s="40"/>
      <c r="F11" s="40"/>
      <c r="H11" s="49"/>
      <c r="I11" s="49"/>
      <c r="J11" s="49"/>
    </row>
    <row r="12" spans="1:20" x14ac:dyDescent="0.2">
      <c r="B12" s="40" t="s">
        <v>38</v>
      </c>
      <c r="C12" s="39">
        <f>baseline!B17</f>
        <v>3.041291281712466</v>
      </c>
      <c r="D12" s="41">
        <f>baseline!C17</f>
        <v>2.8873490180008536</v>
      </c>
      <c r="E12" s="41">
        <f>ae_elast!C17</f>
        <v>0.50292725487989276</v>
      </c>
      <c r="F12" s="41">
        <f>ae_pk!C17</f>
        <v>2.9955570493817958</v>
      </c>
      <c r="H12" s="49"/>
      <c r="I12" s="49"/>
      <c r="J12" s="49"/>
    </row>
    <row r="13" spans="1:20" x14ac:dyDescent="0.2">
      <c r="B13" s="40" t="s">
        <v>42</v>
      </c>
      <c r="C13" s="39">
        <f>baseline!H17</f>
        <v>2.6092863925914727</v>
      </c>
      <c r="D13" s="41">
        <f>baseline!I17</f>
        <v>3.4574331968952134</v>
      </c>
      <c r="E13" s="41">
        <f>ae_elast!I17</f>
        <v>0.53734196523942024</v>
      </c>
      <c r="F13" s="41">
        <f>ae_pk!I17</f>
        <v>3.5532134673103926</v>
      </c>
      <c r="H13" s="49"/>
      <c r="I13" s="49"/>
      <c r="J13" s="49"/>
    </row>
    <row r="14" spans="1:20" x14ac:dyDescent="0.2">
      <c r="B14" s="40" t="s">
        <v>43</v>
      </c>
      <c r="C14" s="39">
        <f>baseline!N17</f>
        <v>1.0324023873542969</v>
      </c>
      <c r="D14" s="41">
        <f>baseline!O17</f>
        <v>1.9664265830543159</v>
      </c>
      <c r="E14" s="41">
        <f>ae_elast!O17</f>
        <v>0.43453682812745276</v>
      </c>
      <c r="F14" s="41">
        <f>ae_pk!O17</f>
        <v>2.1674513130684128</v>
      </c>
      <c r="H14" s="49"/>
      <c r="I14" s="49"/>
      <c r="J14" s="49"/>
    </row>
    <row r="15" spans="1:20" x14ac:dyDescent="0.2">
      <c r="B15" s="40" t="s">
        <v>44</v>
      </c>
      <c r="C15" s="39">
        <f>baseline!AF17</f>
        <v>3.9671680946822048</v>
      </c>
      <c r="D15" s="41">
        <f>baseline!AG17</f>
        <v>3.0380855476439543</v>
      </c>
      <c r="E15" s="41">
        <f>ae_elast!AG17</f>
        <v>0.53203326543596008</v>
      </c>
      <c r="F15" s="41">
        <f>ae_pk!AG17</f>
        <v>3.1546831898557031</v>
      </c>
      <c r="H15" s="49"/>
      <c r="I15" s="49"/>
      <c r="J15" s="49"/>
    </row>
    <row r="16" spans="1:20" x14ac:dyDescent="0.2">
      <c r="B16" s="40" t="s">
        <v>45</v>
      </c>
      <c r="C16" s="39">
        <f>baseline!AL17</f>
        <v>2.862189971736866</v>
      </c>
      <c r="D16" s="41">
        <f>baseline!AM17</f>
        <v>2.7131496837719769</v>
      </c>
      <c r="E16" s="41">
        <f>ae_elast!AM17</f>
        <v>0.49585935946207882</v>
      </c>
      <c r="F16" s="41">
        <f>ae_pk!AM17</f>
        <v>2.8177929542562383</v>
      </c>
      <c r="H16" s="49"/>
      <c r="I16" s="49"/>
      <c r="J16" s="49"/>
    </row>
    <row r="17" spans="1:10" x14ac:dyDescent="0.2">
      <c r="B17" s="40" t="s">
        <v>46</v>
      </c>
      <c r="C17" s="39">
        <f>baseline!AR17</f>
        <v>2.2885978083014975</v>
      </c>
      <c r="D17" s="41">
        <f>baseline!AS17</f>
        <v>3.0843116271332986</v>
      </c>
      <c r="E17" s="41">
        <f>ae_elast!AS17</f>
        <v>0.49060580967118672</v>
      </c>
      <c r="F17" s="41">
        <f>ae_pk!AS17</f>
        <v>3.2251817097528428</v>
      </c>
      <c r="H17" s="49"/>
      <c r="I17" s="49"/>
      <c r="J17" s="49"/>
    </row>
    <row r="18" spans="1:10" x14ac:dyDescent="0.2">
      <c r="B18" s="1" t="s">
        <v>47</v>
      </c>
      <c r="C18" s="39">
        <f>baseline!T17</f>
        <v>4.3292328467078818</v>
      </c>
      <c r="D18" s="41">
        <f>baseline!U17</f>
        <v>4.097734064354313</v>
      </c>
      <c r="E18" s="41">
        <f>ae_elast!U17</f>
        <v>0.46312735034549996</v>
      </c>
      <c r="F18" s="41">
        <f>ae_pk!U17</f>
        <v>4.3995529111805247</v>
      </c>
      <c r="H18" s="49"/>
      <c r="I18" s="49"/>
      <c r="J18" s="49"/>
    </row>
    <row r="19" spans="1:10" ht="17" thickBot="1" x14ac:dyDescent="0.25">
      <c r="B19" s="9" t="s">
        <v>48</v>
      </c>
      <c r="C19" s="24">
        <f>baseline!Z17</f>
        <v>2.1714543139763927</v>
      </c>
      <c r="D19" s="16">
        <f>baseline!AA17</f>
        <v>2.4734434959169467</v>
      </c>
      <c r="E19" s="16">
        <f>baseline!AA17</f>
        <v>2.4734434959169467</v>
      </c>
      <c r="F19" s="16">
        <f>ae_pk!AA17</f>
        <v>2.6261282444104457</v>
      </c>
      <c r="H19" s="49"/>
      <c r="I19" s="49"/>
      <c r="J19" s="49"/>
    </row>
    <row r="20" spans="1:10" ht="17" thickTop="1" x14ac:dyDescent="0.2"/>
    <row r="24" spans="1:10" x14ac:dyDescent="0.2">
      <c r="A24" s="36" t="s">
        <v>70</v>
      </c>
    </row>
    <row r="25" spans="1:10" ht="17" thickBot="1" x14ac:dyDescent="0.25"/>
    <row r="26" spans="1:10" ht="17" thickTop="1" x14ac:dyDescent="0.2">
      <c r="B26" s="31" t="s">
        <v>72</v>
      </c>
      <c r="C26" s="29" t="s">
        <v>102</v>
      </c>
      <c r="D26" s="69" t="s">
        <v>49</v>
      </c>
      <c r="E26" s="70"/>
      <c r="F26" s="70"/>
    </row>
    <row r="27" spans="1:10" x14ac:dyDescent="0.2">
      <c r="B27" s="32"/>
      <c r="C27" s="30"/>
      <c r="D27" s="30" t="s">
        <v>50</v>
      </c>
      <c r="E27" s="30" t="s">
        <v>134</v>
      </c>
      <c r="F27" s="30" t="s">
        <v>98</v>
      </c>
    </row>
    <row r="28" spans="1:10" x14ac:dyDescent="0.2">
      <c r="B28" s="5" t="s">
        <v>58</v>
      </c>
      <c r="C28" s="14">
        <f>Tables!C48</f>
        <v>30.584599705529804</v>
      </c>
      <c r="D28" s="14">
        <f>Tables!D48</f>
        <v>15.542522897665837</v>
      </c>
      <c r="E28" s="14">
        <f>Tables!E48</f>
        <v>-1.6447106776462799</v>
      </c>
      <c r="F28" s="14">
        <f>Tables!F48</f>
        <v>13.224254681580923</v>
      </c>
      <c r="H28" s="49"/>
      <c r="I28" s="49"/>
      <c r="J28" s="49"/>
    </row>
    <row r="29" spans="1:10" x14ac:dyDescent="0.2">
      <c r="B29" s="5" t="s">
        <v>59</v>
      </c>
    </row>
    <row r="30" spans="1:10" x14ac:dyDescent="0.2">
      <c r="B30" s="1" t="s">
        <v>60</v>
      </c>
      <c r="C30" s="14">
        <f>Tables!C50</f>
        <v>7.9515770342906356</v>
      </c>
      <c r="D30" s="14">
        <f>Tables!D50</f>
        <v>5.8969130836015848</v>
      </c>
      <c r="E30" s="14">
        <f>Tables!E50</f>
        <v>0.41829623336007704</v>
      </c>
      <c r="F30" s="14">
        <f>Tables!F50</f>
        <v>5.9840054905922093</v>
      </c>
      <c r="H30" s="49"/>
      <c r="I30" s="49"/>
      <c r="J30" s="49"/>
    </row>
    <row r="31" spans="1:10" x14ac:dyDescent="0.2">
      <c r="B31" s="1" t="s">
        <v>61</v>
      </c>
      <c r="C31" s="14">
        <f>Tables!C51</f>
        <v>13.827706397167283</v>
      </c>
      <c r="D31" s="14">
        <f>Tables!D51</f>
        <v>3.7999056962572144</v>
      </c>
      <c r="E31" s="14">
        <f>Tables!E51</f>
        <v>0.54051741488075622</v>
      </c>
      <c r="F31" s="14">
        <f>Tables!F51</f>
        <v>3.9486555233419067</v>
      </c>
      <c r="H31" s="49"/>
      <c r="I31" s="49"/>
      <c r="J31" s="49"/>
    </row>
    <row r="32" spans="1:10" x14ac:dyDescent="0.2">
      <c r="B32" s="5" t="s">
        <v>62</v>
      </c>
      <c r="C32" s="39">
        <f>Tables!C52</f>
        <v>-28.007634616996512</v>
      </c>
      <c r="D32" s="66">
        <f>Tables!D52</f>
        <v>17.488552806457509</v>
      </c>
      <c r="E32" s="66">
        <f>Tables!E52</f>
        <v>1.1750671391967478</v>
      </c>
      <c r="F32" s="66">
        <f>Tables!F52</f>
        <v>21.036759431788859</v>
      </c>
      <c r="H32" s="49"/>
      <c r="I32" s="49"/>
      <c r="J32" s="49"/>
    </row>
    <row r="33" spans="1:10" x14ac:dyDescent="0.2">
      <c r="B33" s="28" t="s">
        <v>57</v>
      </c>
    </row>
    <row r="34" spans="1:10" x14ac:dyDescent="0.2">
      <c r="B34" s="1" t="s">
        <v>114</v>
      </c>
      <c r="C34" s="14">
        <f>Tables!C46</f>
        <v>16.252400934879276</v>
      </c>
      <c r="D34" s="14">
        <f>Tables!D46</f>
        <v>7.7982509831707469</v>
      </c>
      <c r="E34" s="14">
        <f>Tables!E46</f>
        <v>-0.83892360380928843</v>
      </c>
      <c r="F34" s="14">
        <f>Tables!F46</f>
        <v>7.3725120069297656</v>
      </c>
      <c r="H34" s="49"/>
      <c r="I34" s="49"/>
      <c r="J34" s="49"/>
    </row>
    <row r="35" spans="1:10" ht="17" thickBot="1" x14ac:dyDescent="0.25">
      <c r="B35" s="9" t="s">
        <v>115</v>
      </c>
      <c r="C35" s="16">
        <f>Tables!C47</f>
        <v>4.5034784570365138</v>
      </c>
      <c r="D35" s="16">
        <f>Tables!D47</f>
        <v>7.8950262401292424</v>
      </c>
      <c r="E35" s="16">
        <f>Tables!E47</f>
        <v>0.14827862507957312</v>
      </c>
      <c r="F35" s="16">
        <f>Tables!F47</f>
        <v>8.917871044574694</v>
      </c>
      <c r="H35" s="49"/>
      <c r="I35" s="49"/>
      <c r="J35" s="49"/>
    </row>
    <row r="36" spans="1:10" ht="17" thickTop="1" x14ac:dyDescent="0.2"/>
    <row r="39" spans="1:10" x14ac:dyDescent="0.2">
      <c r="A39" s="36" t="s">
        <v>71</v>
      </c>
      <c r="B39" t="s">
        <v>76</v>
      </c>
    </row>
    <row r="40" spans="1:10" ht="17" thickBot="1" x14ac:dyDescent="0.25"/>
    <row r="41" spans="1:10" ht="17" thickTop="1" x14ac:dyDescent="0.2">
      <c r="B41" s="31"/>
      <c r="C41" s="29" t="s">
        <v>102</v>
      </c>
      <c r="D41" s="69" t="s">
        <v>49</v>
      </c>
      <c r="E41" s="70"/>
      <c r="F41" s="70"/>
    </row>
    <row r="42" spans="1:10" x14ac:dyDescent="0.2">
      <c r="B42" s="32"/>
      <c r="C42" s="30"/>
      <c r="D42" s="30" t="s">
        <v>73</v>
      </c>
      <c r="E42" s="30" t="s">
        <v>79</v>
      </c>
      <c r="F42" s="30" t="s">
        <v>80</v>
      </c>
    </row>
    <row r="43" spans="1:10" x14ac:dyDescent="0.2">
      <c r="B43" s="38" t="s">
        <v>68</v>
      </c>
      <c r="C43" s="39"/>
      <c r="D43" s="41"/>
      <c r="E43" s="41"/>
    </row>
    <row r="44" spans="1:10" x14ac:dyDescent="0.2">
      <c r="B44" s="40" t="s">
        <v>114</v>
      </c>
      <c r="C44" s="39">
        <f>C8</f>
        <v>10.05551341330669</v>
      </c>
      <c r="D44" s="41">
        <f>baseline_computer!C18</f>
        <v>0.81559252125340986</v>
      </c>
      <c r="E44" s="41">
        <f>baseline_communication!C18</f>
        <v>0.87972274350220814</v>
      </c>
      <c r="F44" s="14">
        <f>baseline_software!C18</f>
        <v>1.1520825392412066</v>
      </c>
      <c r="H44" s="49"/>
      <c r="I44" s="49"/>
      <c r="J44" s="49"/>
    </row>
    <row r="45" spans="1:10" x14ac:dyDescent="0.2">
      <c r="B45" s="40" t="s">
        <v>115</v>
      </c>
      <c r="C45" s="39">
        <f>C9</f>
        <v>-13.576865284606736</v>
      </c>
      <c r="D45" s="41">
        <f>baseline_computer!C19</f>
        <v>-0.93020034738153479</v>
      </c>
      <c r="E45" s="41">
        <f>baseline_communication!C19</f>
        <v>-1.0061978044534965</v>
      </c>
      <c r="F45" s="14">
        <f>baseline_software!C19</f>
        <v>-1.2277319238971129</v>
      </c>
      <c r="H45" s="49"/>
      <c r="I45" s="49"/>
      <c r="J45" s="49"/>
    </row>
    <row r="46" spans="1:10" x14ac:dyDescent="0.2">
      <c r="B46" s="30" t="s">
        <v>116</v>
      </c>
      <c r="C46" s="43">
        <f>C10</f>
        <v>3.5213518713000242</v>
      </c>
      <c r="D46" s="44">
        <f>baseline_computer!C20</f>
        <v>0.11460782612812398</v>
      </c>
      <c r="E46" s="44">
        <f>baseline_communication!C20</f>
        <v>0.12647506095128866</v>
      </c>
      <c r="F46" s="44">
        <f>baseline_software!C20</f>
        <v>7.56493846559049E-2</v>
      </c>
      <c r="H46" s="49"/>
      <c r="I46" s="49"/>
      <c r="J46" s="49"/>
    </row>
    <row r="47" spans="1:10" x14ac:dyDescent="0.2">
      <c r="B47" s="28" t="s">
        <v>75</v>
      </c>
      <c r="C47" s="39"/>
    </row>
    <row r="48" spans="1:10" x14ac:dyDescent="0.2">
      <c r="B48" s="28" t="s">
        <v>57</v>
      </c>
      <c r="C48" s="39"/>
    </row>
    <row r="49" spans="1:20" x14ac:dyDescent="0.2">
      <c r="B49" s="1" t="s">
        <v>114</v>
      </c>
      <c r="C49" s="39">
        <f>C34</f>
        <v>16.252400934879276</v>
      </c>
      <c r="D49" s="14">
        <f>baseline_computer!C48</f>
        <v>1.3456821420679499</v>
      </c>
      <c r="E49" s="14">
        <f>baseline_communication!C48</f>
        <v>1.5989793504843615</v>
      </c>
      <c r="F49" s="14">
        <f>baseline_software!C48</f>
        <v>1.8869672380672635</v>
      </c>
      <c r="H49" s="49"/>
      <c r="I49" s="49"/>
      <c r="J49" s="49"/>
      <c r="K49" s="49"/>
    </row>
    <row r="50" spans="1:20" x14ac:dyDescent="0.2">
      <c r="B50" s="1" t="s">
        <v>115</v>
      </c>
      <c r="C50" s="39">
        <f t="shared" ref="C50" si="0">C35</f>
        <v>4.5034784570365138</v>
      </c>
      <c r="D50" s="14">
        <f>baseline_computer!C49</f>
        <v>0.57570030136178396</v>
      </c>
      <c r="E50" s="14">
        <f>baseline_communication!C49</f>
        <v>0.58557588547450967</v>
      </c>
      <c r="F50" s="14">
        <f>baseline_software!C49</f>
        <v>0.47100504027231815</v>
      </c>
      <c r="H50" s="49"/>
      <c r="I50" s="49"/>
      <c r="J50" s="49"/>
    </row>
    <row r="51" spans="1:20" x14ac:dyDescent="0.2">
      <c r="B51" s="5" t="s">
        <v>58</v>
      </c>
      <c r="C51" s="39">
        <f>C28</f>
        <v>30.584599705529804</v>
      </c>
      <c r="D51" s="14">
        <f>baseline_computer!L38</f>
        <v>3.0579503419218974</v>
      </c>
      <c r="E51" s="14">
        <f>baseline_communication!L38</f>
        <v>3.5612641905285765</v>
      </c>
      <c r="F51" s="14">
        <f>baseline_software!L38</f>
        <v>4.6387221582236711</v>
      </c>
      <c r="H51" s="49"/>
      <c r="I51" s="49"/>
      <c r="J51" s="49"/>
    </row>
    <row r="52" spans="1:20" x14ac:dyDescent="0.2">
      <c r="B52" s="5" t="s">
        <v>59</v>
      </c>
      <c r="C52" s="39"/>
    </row>
    <row r="53" spans="1:20" x14ac:dyDescent="0.2">
      <c r="B53" s="1" t="s">
        <v>60</v>
      </c>
      <c r="C53" s="39">
        <f>C30</f>
        <v>7.9515770342906356</v>
      </c>
      <c r="D53" s="14">
        <f>baseline_computer!L40</f>
        <v>0.92398193643307702</v>
      </c>
      <c r="E53" s="14">
        <f>baseline_communication!L40</f>
        <v>1.0387524165420854</v>
      </c>
      <c r="F53" s="14">
        <f>baseline_software!L40</f>
        <v>1.1964629979447778</v>
      </c>
      <c r="H53" s="49"/>
      <c r="I53" s="49"/>
      <c r="J53" s="49"/>
    </row>
    <row r="54" spans="1:20" x14ac:dyDescent="0.2">
      <c r="B54" s="1" t="s">
        <v>61</v>
      </c>
      <c r="C54" s="39">
        <f>C31</f>
        <v>13.827706397167283</v>
      </c>
      <c r="D54" s="14">
        <f>baseline_computer!L41</f>
        <v>0.523268590797904</v>
      </c>
      <c r="E54" s="14">
        <f>baseline_communication!L41</f>
        <v>0.62305255238711832</v>
      </c>
      <c r="F54" s="14">
        <f>baseline_software!L41</f>
        <v>0.74240972369232772</v>
      </c>
      <c r="H54" s="49"/>
      <c r="I54" s="49"/>
      <c r="J54" s="49"/>
    </row>
    <row r="55" spans="1:20" ht="17" thickBot="1" x14ac:dyDescent="0.25">
      <c r="B55" s="34" t="s">
        <v>62</v>
      </c>
      <c r="C55" s="24">
        <f>C32</f>
        <v>-28.007634616996512</v>
      </c>
      <c r="D55" s="16">
        <f>baseline_computer!L39</f>
        <v>0.19724809291465084</v>
      </c>
      <c r="E55" s="16">
        <f>baseline_communication!L39</f>
        <v>0.21177241468996744</v>
      </c>
      <c r="F55" s="16">
        <f>baseline_software!L39</f>
        <v>-0.25780096149969345</v>
      </c>
      <c r="H55" s="49"/>
      <c r="I55" s="49"/>
      <c r="J55" s="49"/>
    </row>
    <row r="56" spans="1:20" ht="17" thickTop="1" x14ac:dyDescent="0.2"/>
    <row r="59" spans="1:20" x14ac:dyDescent="0.2">
      <c r="A59" s="74" t="s">
        <v>74</v>
      </c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</row>
    <row r="61" spans="1:20" x14ac:dyDescent="0.2">
      <c r="A61" s="36" t="s">
        <v>107</v>
      </c>
    </row>
    <row r="62" spans="1:20" ht="17" thickBot="1" x14ac:dyDescent="0.25"/>
    <row r="63" spans="1:20" ht="17" thickTop="1" x14ac:dyDescent="0.2">
      <c r="B63" s="11"/>
      <c r="C63" s="71" t="s">
        <v>120</v>
      </c>
      <c r="D63" s="69"/>
      <c r="E63" s="69" t="s">
        <v>119</v>
      </c>
      <c r="F63" s="69"/>
      <c r="G63" s="69" t="s">
        <v>118</v>
      </c>
      <c r="H63" s="69"/>
      <c r="I63" s="69" t="s">
        <v>117</v>
      </c>
      <c r="J63" s="69"/>
    </row>
    <row r="64" spans="1:20" x14ac:dyDescent="0.2">
      <c r="B64" s="67"/>
      <c r="C64" s="72">
        <v>1984</v>
      </c>
      <c r="D64" s="73"/>
      <c r="E64" s="73" t="s">
        <v>108</v>
      </c>
      <c r="F64" s="73"/>
      <c r="G64" s="73">
        <v>1984</v>
      </c>
      <c r="H64" s="73"/>
      <c r="I64" s="73" t="s">
        <v>108</v>
      </c>
      <c r="J64" s="73"/>
    </row>
    <row r="65" spans="1:15" x14ac:dyDescent="0.2">
      <c r="B65" s="30"/>
      <c r="C65" s="64" t="s">
        <v>101</v>
      </c>
      <c r="D65" s="42" t="s">
        <v>102</v>
      </c>
      <c r="E65" s="42" t="s">
        <v>101</v>
      </c>
      <c r="F65" s="42" t="s">
        <v>102</v>
      </c>
      <c r="G65" s="42" t="s">
        <v>101</v>
      </c>
      <c r="H65" s="42" t="s">
        <v>102</v>
      </c>
      <c r="I65" s="42" t="s">
        <v>101</v>
      </c>
      <c r="J65" s="42" t="s">
        <v>102</v>
      </c>
    </row>
    <row r="66" spans="1:15" x14ac:dyDescent="0.2">
      <c r="B66" s="1" t="s">
        <v>7</v>
      </c>
      <c r="C66" s="48">
        <f>model_fit!B4</f>
        <v>13.37930990069172</v>
      </c>
      <c r="D66" s="46">
        <f>model_fit!F4</f>
        <v>11.034449318568669</v>
      </c>
      <c r="E66" s="46">
        <f>model_fit!C4</f>
        <v>1.3333714487182569</v>
      </c>
      <c r="F66" s="46">
        <f>model_fit!G4</f>
        <v>1.2232551515763301</v>
      </c>
      <c r="G66" s="46">
        <f>model_fit!B19*100</f>
        <v>12.406923298826593</v>
      </c>
      <c r="H66" s="46">
        <f>model_fit!F19*100</f>
        <v>15.481810053612822</v>
      </c>
      <c r="I66" s="46">
        <f>model_fit!C19*100</f>
        <v>3.3758371972152799</v>
      </c>
      <c r="J66" s="46">
        <f>model_fit!G19*100</f>
        <v>4.5434372958802927</v>
      </c>
      <c r="K66" s="49"/>
      <c r="L66" s="49"/>
      <c r="M66" s="49"/>
      <c r="N66" s="49"/>
      <c r="O66" s="49"/>
    </row>
    <row r="67" spans="1:15" x14ac:dyDescent="0.2">
      <c r="B67" s="1" t="s">
        <v>8</v>
      </c>
      <c r="C67" s="39">
        <f>model_fit!B5</f>
        <v>11.241964614782823</v>
      </c>
      <c r="D67" s="65">
        <f>model_fit!F5</f>
        <v>11.559440753651042</v>
      </c>
      <c r="E67" s="65">
        <f>model_fit!C5</f>
        <v>1.5252072945377559</v>
      </c>
      <c r="F67" s="65">
        <f>model_fit!G5</f>
        <v>1.2631401408248699</v>
      </c>
      <c r="G67" s="65">
        <f>model_fit!B20*100</f>
        <v>10.80676159771618</v>
      </c>
      <c r="H67" s="65">
        <f>model_fit!F20*100</f>
        <v>11.164739426824134</v>
      </c>
      <c r="I67" s="65">
        <f>model_fit!C20*100</f>
        <v>11.285675664494976</v>
      </c>
      <c r="J67" s="65">
        <f>model_fit!G20*100</f>
        <v>12.954773099682226</v>
      </c>
      <c r="K67" s="49"/>
      <c r="L67" s="49"/>
      <c r="M67" s="49"/>
      <c r="N67" s="49"/>
      <c r="O67" s="49"/>
    </row>
    <row r="68" spans="1:15" x14ac:dyDescent="0.2">
      <c r="B68" s="1" t="s">
        <v>9</v>
      </c>
      <c r="C68" s="39">
        <f>model_fit!B6</f>
        <v>9.8041120592113131</v>
      </c>
      <c r="D68" s="65">
        <f>model_fit!F6</f>
        <v>9.5195133652104946</v>
      </c>
      <c r="E68" s="65">
        <f>model_fit!C6</f>
        <v>0.72114941226226748</v>
      </c>
      <c r="F68" s="65">
        <f>model_fit!G6</f>
        <v>1.0376965507316038</v>
      </c>
      <c r="G68" s="65">
        <f>model_fit!B21*100</f>
        <v>28.490060389561574</v>
      </c>
      <c r="H68" s="65">
        <f>model_fit!F21*100</f>
        <v>30.44144240724625</v>
      </c>
      <c r="I68" s="65">
        <f>model_fit!C21*100</f>
        <v>4.8978266983111807</v>
      </c>
      <c r="J68" s="65">
        <f>model_fit!G21*100</f>
        <v>2.9415695172900822</v>
      </c>
      <c r="K68" s="49"/>
      <c r="L68" s="49"/>
      <c r="M68" s="49"/>
      <c r="N68" s="49"/>
      <c r="O68" s="49"/>
    </row>
    <row r="69" spans="1:15" x14ac:dyDescent="0.2">
      <c r="B69" s="1" t="s">
        <v>10</v>
      </c>
      <c r="C69" s="39">
        <f>model_fit!B7</f>
        <v>10.199010362052116</v>
      </c>
      <c r="D69" s="65">
        <f>model_fit!F7</f>
        <v>9.9526546834725451</v>
      </c>
      <c r="E69" s="65">
        <f>model_fit!C7</f>
        <v>0.85927044970453004</v>
      </c>
      <c r="F69" s="65">
        <f>model_fit!G7</f>
        <v>1.0675102300803374</v>
      </c>
      <c r="G69" s="65">
        <f>model_fit!B22*100</f>
        <v>4.5042029463914428</v>
      </c>
      <c r="H69" s="65">
        <f>model_fit!F22*100</f>
        <v>4.9024835655599963</v>
      </c>
      <c r="I69" s="65">
        <f>model_fit!C22*100</f>
        <v>6.4944413577711471</v>
      </c>
      <c r="J69" s="65">
        <f>model_fit!G22*100</f>
        <v>6.363603588399239</v>
      </c>
    </row>
    <row r="70" spans="1:15" x14ac:dyDescent="0.2">
      <c r="B70" s="1" t="s">
        <v>103</v>
      </c>
      <c r="C70" s="39">
        <f>model_fit!B8</f>
        <v>7.9719985707870622</v>
      </c>
      <c r="D70" s="65">
        <f>model_fit!F8</f>
        <v>7.9442151124579015</v>
      </c>
      <c r="E70" s="65">
        <f>model_fit!C8</f>
        <v>0.84614598037546784</v>
      </c>
      <c r="F70" s="65">
        <f>model_fit!G8</f>
        <v>1.3009684324640558</v>
      </c>
      <c r="G70" s="65">
        <f>model_fit!B23*100</f>
        <v>16.243616537239173</v>
      </c>
      <c r="H70" s="65">
        <f>model_fit!F23*100</f>
        <v>17.189413906645605</v>
      </c>
      <c r="I70" s="65">
        <f>model_fit!C23*100</f>
        <v>1.0700060150476003</v>
      </c>
      <c r="J70" s="65">
        <f>model_fit!G23*100</f>
        <v>-0.81471503648733179</v>
      </c>
    </row>
    <row r="71" spans="1:15" x14ac:dyDescent="0.2">
      <c r="B71" s="1" t="s">
        <v>105</v>
      </c>
      <c r="C71" s="39">
        <f>model_fit!B9</f>
        <v>6.2821837995929748</v>
      </c>
      <c r="D71" s="65">
        <f>model_fit!F9</f>
        <v>8.8224617042498554</v>
      </c>
      <c r="E71" s="65">
        <f>model_fit!C9</f>
        <v>0.91698579370156352</v>
      </c>
      <c r="F71" s="65">
        <f>model_fit!G9</f>
        <v>0.84036375365412752</v>
      </c>
      <c r="G71" s="65">
        <f>model_fit!B24*100</f>
        <v>25.988612602503764</v>
      </c>
      <c r="H71" s="65">
        <f>model_fit!F24*100</f>
        <v>21.053812478490617</v>
      </c>
      <c r="I71" s="65">
        <f>model_fit!C24*100</f>
        <v>-0.1972561959456387</v>
      </c>
      <c r="J71" s="65">
        <f>model_fit!G24*100</f>
        <v>0.20861151785188659</v>
      </c>
      <c r="K71" s="53"/>
      <c r="L71" s="49"/>
      <c r="M71" s="49"/>
      <c r="N71" s="53"/>
    </row>
    <row r="72" spans="1:15" x14ac:dyDescent="0.2">
      <c r="B72" s="1" t="s">
        <v>123</v>
      </c>
      <c r="C72" s="39">
        <f>model_fit!B10</f>
        <v>9.2050541115623474</v>
      </c>
      <c r="D72" s="65">
        <f>model_fit!F10</f>
        <v>9.6799800235803328</v>
      </c>
      <c r="E72" s="65">
        <f>model_fit!C10</f>
        <v>0.5113013938121469</v>
      </c>
      <c r="F72" s="65">
        <f>model_fit!G10</f>
        <v>0.69312459996815345</v>
      </c>
      <c r="G72" s="65">
        <f>model_fit!B25*100</f>
        <v>43.387246362912961</v>
      </c>
      <c r="H72" s="65">
        <f>model_fit!F25*100</f>
        <v>43.735173811442884</v>
      </c>
      <c r="I72" s="65">
        <f>model_fit!C25*100</f>
        <v>-9.7012040297274176</v>
      </c>
      <c r="J72" s="65">
        <f>model_fit!G25*100</f>
        <v>-10.938275001936864</v>
      </c>
      <c r="K72" s="49"/>
      <c r="L72" s="49"/>
      <c r="M72" s="49"/>
      <c r="N72" s="53"/>
    </row>
    <row r="73" spans="1:15" x14ac:dyDescent="0.2">
      <c r="B73" s="1" t="s">
        <v>104</v>
      </c>
      <c r="C73" s="39">
        <f>model_fit!B11</f>
        <v>10.382087720002904</v>
      </c>
      <c r="D73" s="65">
        <f>model_fit!F11</f>
        <v>9.9577499887462171</v>
      </c>
      <c r="E73" s="65">
        <f>model_fit!C11</f>
        <v>0.37896104031074351</v>
      </c>
      <c r="F73" s="65">
        <f>model_fit!G11</f>
        <v>0.64149092965590793</v>
      </c>
      <c r="G73" s="65">
        <f>model_fit!B26*100</f>
        <v>29.953097567554483</v>
      </c>
      <c r="H73" s="65">
        <f>model_fit!F26*100</f>
        <v>32.227366889005339</v>
      </c>
      <c r="I73" s="65">
        <f>model_fit!C26*100</f>
        <v>-7.6911113526386492</v>
      </c>
      <c r="J73" s="65">
        <f>model_fit!G26*100</f>
        <v>-9.4800276529096337</v>
      </c>
      <c r="K73" s="53"/>
      <c r="L73" s="49"/>
      <c r="M73" s="49"/>
      <c r="N73" s="49"/>
    </row>
    <row r="74" spans="1:15" ht="17" thickBot="1" x14ac:dyDescent="0.25">
      <c r="B74" s="9" t="s">
        <v>15</v>
      </c>
      <c r="C74" s="24">
        <f>model_fit!B12</f>
        <v>8.1774817466358236</v>
      </c>
      <c r="D74" s="16">
        <f>model_fit!F12</f>
        <v>8.7392188861974969</v>
      </c>
      <c r="E74" s="16">
        <f>model_fit!C12</f>
        <v>0.40205811315670026</v>
      </c>
      <c r="F74" s="16">
        <f>model_fit!G12</f>
        <v>0.94368688381922805</v>
      </c>
      <c r="G74" s="16">
        <f>model_fit!B27*100</f>
        <v>15.60790296925059</v>
      </c>
      <c r="H74" s="16">
        <f>model_fit!F27*100</f>
        <v>15.581872336444501</v>
      </c>
      <c r="I74" s="16">
        <f>model_fit!C27*100</f>
        <v>13.165138226731019</v>
      </c>
      <c r="J74" s="16">
        <f>model_fit!G27*100</f>
        <v>9.9619911701964057</v>
      </c>
    </row>
    <row r="75" spans="1:15" ht="17" thickTop="1" x14ac:dyDescent="0.2">
      <c r="J75" s="53"/>
      <c r="K75" s="49"/>
      <c r="L75" s="53"/>
      <c r="M75" s="49"/>
      <c r="N75" s="53"/>
    </row>
    <row r="76" spans="1:15" x14ac:dyDescent="0.2">
      <c r="J76" s="49"/>
      <c r="K76" s="49"/>
      <c r="L76" s="53"/>
      <c r="M76" s="49"/>
      <c r="N76" s="53"/>
    </row>
    <row r="77" spans="1:15" x14ac:dyDescent="0.2">
      <c r="J77" s="49"/>
      <c r="K77" s="53"/>
      <c r="L77" s="53"/>
      <c r="M77" s="53"/>
      <c r="N77" s="49"/>
    </row>
    <row r="78" spans="1:15" x14ac:dyDescent="0.2">
      <c r="A78" s="36" t="s">
        <v>106</v>
      </c>
    </row>
    <row r="79" spans="1:15" ht="17" thickBot="1" x14ac:dyDescent="0.25"/>
    <row r="80" spans="1:15" ht="17" thickTop="1" x14ac:dyDescent="0.2">
      <c r="B80" s="45"/>
      <c r="C80" s="37" t="s">
        <v>102</v>
      </c>
      <c r="D80" s="37" t="s">
        <v>99</v>
      </c>
      <c r="E80" s="37" t="s">
        <v>53</v>
      </c>
      <c r="F80" s="37" t="s">
        <v>54</v>
      </c>
      <c r="G80" s="37" t="s">
        <v>56</v>
      </c>
      <c r="H80" s="37" t="s">
        <v>55</v>
      </c>
    </row>
    <row r="81" spans="2:18" x14ac:dyDescent="0.2">
      <c r="B81" s="47" t="s">
        <v>68</v>
      </c>
      <c r="C81" s="46"/>
      <c r="D81" s="46"/>
      <c r="E81" s="46"/>
      <c r="F81" s="46"/>
      <c r="G81" s="46"/>
      <c r="H81" s="46"/>
    </row>
    <row r="82" spans="2:18" x14ac:dyDescent="0.2">
      <c r="B82" s="1" t="s">
        <v>114</v>
      </c>
      <c r="C82" s="41">
        <f>Tables!C7</f>
        <v>10.05551341330669</v>
      </c>
      <c r="D82" s="41">
        <f>Tables!D7</f>
        <v>7.2282322651964801</v>
      </c>
      <c r="E82" s="41">
        <f>Tables!H7</f>
        <v>0.86004609827319989</v>
      </c>
      <c r="F82" s="41">
        <f>Tables!I7</f>
        <v>-4.6387652151545104E-2</v>
      </c>
      <c r="G82" s="41">
        <f>Tables!J7</f>
        <v>3.5029790003566044</v>
      </c>
      <c r="H82" s="41">
        <f>Tables!K7</f>
        <v>-1.4893562983680617</v>
      </c>
    </row>
    <row r="83" spans="2:18" x14ac:dyDescent="0.2">
      <c r="B83" s="1" t="s">
        <v>115</v>
      </c>
      <c r="C83" s="41">
        <f>Tables!C8</f>
        <v>-13.576865284606736</v>
      </c>
      <c r="D83" s="41">
        <f>Tables!D8</f>
        <v>-7.8197332938761512</v>
      </c>
      <c r="E83" s="41">
        <f>Tables!H8</f>
        <v>-3.7793512453679399</v>
      </c>
      <c r="F83" s="41">
        <f>Tables!I8</f>
        <v>-0.10322372075075192</v>
      </c>
      <c r="G83" s="41">
        <f>Tables!J8</f>
        <v>-2.7593843939077538</v>
      </c>
      <c r="H83" s="41">
        <f>Tables!K8</f>
        <v>0.88482736929586103</v>
      </c>
    </row>
    <row r="84" spans="2:18" x14ac:dyDescent="0.2">
      <c r="B84" s="32" t="s">
        <v>116</v>
      </c>
      <c r="C84" s="41">
        <f>Tables!C9</f>
        <v>3.5213518713000242</v>
      </c>
      <c r="D84" s="41">
        <f>Tables!D9</f>
        <v>0.59150102867965981</v>
      </c>
      <c r="E84" s="41">
        <f>Tables!H9</f>
        <v>2.919305147094736</v>
      </c>
      <c r="F84" s="41">
        <f>Tables!I9</f>
        <v>0.14961137290229926</v>
      </c>
      <c r="G84" s="41">
        <f>Tables!J9</f>
        <v>-0.74359460644886932</v>
      </c>
      <c r="H84" s="41">
        <f>Tables!K9</f>
        <v>0.60452892907220557</v>
      </c>
    </row>
    <row r="85" spans="2:18" x14ac:dyDescent="0.2">
      <c r="B85" s="28" t="s">
        <v>75</v>
      </c>
      <c r="C85" s="48"/>
      <c r="D85" s="46"/>
      <c r="E85" s="46"/>
      <c r="F85" s="46"/>
      <c r="G85" s="46"/>
      <c r="H85" s="46"/>
    </row>
    <row r="86" spans="2:18" x14ac:dyDescent="0.2">
      <c r="B86" s="28" t="s">
        <v>57</v>
      </c>
      <c r="C86" s="39"/>
      <c r="D86" s="41"/>
      <c r="E86" s="41"/>
      <c r="F86" s="41"/>
      <c r="G86" s="41"/>
      <c r="H86" s="41"/>
    </row>
    <row r="87" spans="2:18" x14ac:dyDescent="0.2">
      <c r="B87" s="1" t="s">
        <v>114</v>
      </c>
      <c r="C87" s="39">
        <f>Tables!C46</f>
        <v>16.252400934879276</v>
      </c>
      <c r="D87" s="41">
        <f>Tables!D46</f>
        <v>7.7982509831707469</v>
      </c>
      <c r="E87" s="41">
        <f>Tables!H46</f>
        <v>8.1337811164222416</v>
      </c>
      <c r="F87" s="41">
        <f>Tables!I46</f>
        <v>2.086538621171012</v>
      </c>
      <c r="G87" s="41">
        <f>Tables!J46</f>
        <v>-10.195954996642428</v>
      </c>
      <c r="H87" s="41">
        <f>Tables!K46</f>
        <v>8.4297852107577462</v>
      </c>
      <c r="K87" s="14"/>
      <c r="L87" s="63"/>
      <c r="N87" s="14"/>
      <c r="P87" s="14"/>
      <c r="Q87" s="14"/>
      <c r="R87" s="14"/>
    </row>
    <row r="88" spans="2:18" x14ac:dyDescent="0.2">
      <c r="B88" s="1" t="s">
        <v>115</v>
      </c>
      <c r="C88" s="39">
        <f>Tables!C47</f>
        <v>4.5034784570365138</v>
      </c>
      <c r="D88" s="41">
        <f>Tables!D47</f>
        <v>7.8950262401292424</v>
      </c>
      <c r="E88" s="41">
        <f>Tables!H47</f>
        <v>-7.9629046441791749</v>
      </c>
      <c r="F88" s="41">
        <f>Tables!I47</f>
        <v>-0.76230976562853825</v>
      </c>
      <c r="G88" s="41">
        <f>Tables!J47</f>
        <v>0.27101726065518383</v>
      </c>
      <c r="H88" s="41">
        <f>Tables!K47</f>
        <v>5.0626493660597571</v>
      </c>
      <c r="L88" s="14"/>
      <c r="N88" s="63"/>
      <c r="P88" s="14"/>
      <c r="Q88" s="14"/>
      <c r="R88" s="14"/>
    </row>
    <row r="89" spans="2:18" x14ac:dyDescent="0.2">
      <c r="B89" s="5" t="s">
        <v>58</v>
      </c>
      <c r="C89" s="39">
        <f>Tables!C48</f>
        <v>30.584599705529804</v>
      </c>
      <c r="D89" s="41">
        <f>Tables!D48</f>
        <v>15.542522897665837</v>
      </c>
      <c r="E89" s="41">
        <f>Tables!H48</f>
        <v>24.271565778599712</v>
      </c>
      <c r="F89" s="41">
        <f>Tables!I48</f>
        <v>3.8185027996685017</v>
      </c>
      <c r="G89" s="41">
        <f>Tables!J48</f>
        <v>-29.057587863742079</v>
      </c>
      <c r="H89" s="41">
        <f>Tables!K48</f>
        <v>16.009596093337919</v>
      </c>
      <c r="L89" s="14"/>
      <c r="N89" s="63"/>
      <c r="P89" s="14"/>
      <c r="Q89" s="14"/>
      <c r="R89" s="14"/>
    </row>
    <row r="90" spans="2:18" x14ac:dyDescent="0.2">
      <c r="B90" s="5" t="s">
        <v>59</v>
      </c>
      <c r="C90" s="39"/>
      <c r="D90" s="41"/>
      <c r="E90" s="41"/>
      <c r="F90" s="41"/>
      <c r="G90" s="41"/>
      <c r="H90" s="41"/>
      <c r="L90" s="14"/>
      <c r="N90" s="14"/>
      <c r="P90" s="14"/>
      <c r="Q90" s="14"/>
      <c r="R90" s="14"/>
    </row>
    <row r="91" spans="2:18" x14ac:dyDescent="0.2">
      <c r="B91" s="1" t="s">
        <v>60</v>
      </c>
      <c r="C91" s="39">
        <f>Tables!C50</f>
        <v>7.9515770342906356</v>
      </c>
      <c r="D91" s="41">
        <f>Tables!D50</f>
        <v>5.8969130836015848</v>
      </c>
      <c r="E91" s="41">
        <f>Tables!H50</f>
        <v>1.021445151892638</v>
      </c>
      <c r="F91" s="41">
        <f>Tables!I50</f>
        <v>1.9582467967606099</v>
      </c>
      <c r="G91" s="41">
        <f>Tables!J50</f>
        <v>-5.2006078299425242</v>
      </c>
      <c r="H91" s="41">
        <f>Tables!K50</f>
        <v>4.2755798319784377</v>
      </c>
      <c r="L91" s="14"/>
      <c r="N91" s="63"/>
      <c r="P91" s="14"/>
      <c r="Q91" s="14"/>
      <c r="R91" s="63"/>
    </row>
    <row r="92" spans="2:18" x14ac:dyDescent="0.2">
      <c r="B92" s="1" t="s">
        <v>61</v>
      </c>
      <c r="C92" s="39">
        <f>Tables!C51</f>
        <v>13.827706397167283</v>
      </c>
      <c r="D92" s="41">
        <f>Tables!D51</f>
        <v>3.7999056962572144</v>
      </c>
      <c r="E92" s="41">
        <f>Tables!H51</f>
        <v>5.9421919331962648E-2</v>
      </c>
      <c r="F92" s="41">
        <f>Tables!I51</f>
        <v>3.528005843696628</v>
      </c>
      <c r="G92" s="41">
        <f>Tables!J51</f>
        <v>-3.4319744989708467</v>
      </c>
      <c r="H92" s="41">
        <f>Tables!K51</f>
        <v>9.8723474368524133</v>
      </c>
      <c r="L92" s="63"/>
      <c r="N92" s="14"/>
      <c r="P92" s="14"/>
      <c r="Q92" s="14"/>
      <c r="R92" s="14"/>
    </row>
    <row r="93" spans="2:18" ht="17" thickBot="1" x14ac:dyDescent="0.25">
      <c r="B93" s="34" t="s">
        <v>62</v>
      </c>
      <c r="C93" s="24">
        <f>Tables!C52</f>
        <v>-28.007634616996512</v>
      </c>
      <c r="D93" s="16">
        <f>Tables!D52</f>
        <v>17.488552806457509</v>
      </c>
      <c r="E93" s="16">
        <f>Tables!H52</f>
        <v>-22.208925492229721</v>
      </c>
      <c r="F93" s="16">
        <f>Tables!I52</f>
        <v>-20.026370945643336</v>
      </c>
      <c r="G93" s="16">
        <f>Tables!J52</f>
        <v>-2.5475937688872392</v>
      </c>
      <c r="H93" s="16">
        <f>Tables!K52</f>
        <v>-0.71329721669375346</v>
      </c>
      <c r="L93" s="14"/>
      <c r="N93" s="14"/>
      <c r="P93" s="14"/>
      <c r="Q93" s="14"/>
      <c r="R93" s="14"/>
    </row>
    <row r="94" spans="2:18" ht="17" thickTop="1" x14ac:dyDescent="0.2">
      <c r="L94" s="14"/>
      <c r="N94" s="14"/>
      <c r="P94" s="14"/>
      <c r="Q94" s="14"/>
      <c r="R94" s="14"/>
    </row>
    <row r="95" spans="2:18" x14ac:dyDescent="0.2">
      <c r="L95" s="14"/>
      <c r="N95" s="63"/>
      <c r="P95" s="14"/>
      <c r="Q95" s="14"/>
      <c r="R95" s="14"/>
    </row>
    <row r="99" spans="1:10" x14ac:dyDescent="0.2">
      <c r="A99" s="36" t="s">
        <v>113</v>
      </c>
    </row>
    <row r="100" spans="1:10" ht="17" thickBot="1" x14ac:dyDescent="0.25"/>
    <row r="101" spans="1:10" ht="17" thickTop="1" x14ac:dyDescent="0.2">
      <c r="B101" s="31"/>
      <c r="C101" s="29" t="s">
        <v>102</v>
      </c>
      <c r="D101" s="69" t="s">
        <v>49</v>
      </c>
      <c r="E101" s="70"/>
      <c r="F101" s="70"/>
      <c r="G101" s="29" t="s">
        <v>53</v>
      </c>
      <c r="H101" s="29" t="s">
        <v>54</v>
      </c>
      <c r="I101" s="29" t="s">
        <v>56</v>
      </c>
      <c r="J101" s="29" t="s">
        <v>55</v>
      </c>
    </row>
    <row r="102" spans="1:10" x14ac:dyDescent="0.2">
      <c r="B102" s="1"/>
      <c r="C102" s="68"/>
      <c r="D102" s="68" t="s">
        <v>50</v>
      </c>
      <c r="E102" s="68" t="s">
        <v>121</v>
      </c>
      <c r="F102" s="68" t="s">
        <v>121</v>
      </c>
      <c r="G102" s="68"/>
      <c r="H102" s="68"/>
      <c r="I102" s="68"/>
      <c r="J102" s="68"/>
    </row>
    <row r="103" spans="1:10" x14ac:dyDescent="0.2">
      <c r="B103" s="32"/>
      <c r="C103" s="42"/>
      <c r="D103" s="42"/>
      <c r="E103" s="42" t="s">
        <v>122</v>
      </c>
      <c r="F103" s="42" t="s">
        <v>99</v>
      </c>
      <c r="G103" s="30"/>
      <c r="H103" s="30"/>
      <c r="I103" s="30"/>
      <c r="J103" s="30"/>
    </row>
    <row r="104" spans="1:10" x14ac:dyDescent="0.2">
      <c r="B104" s="1" t="s">
        <v>7</v>
      </c>
      <c r="C104" s="39">
        <f>baseline!B38</f>
        <v>15.059912794608454</v>
      </c>
      <c r="D104" s="66">
        <f>baseline!C38</f>
        <v>8.1435474098494289</v>
      </c>
      <c r="E104" s="66">
        <f>ae_elast!C38</f>
        <v>-0.43301699755458889</v>
      </c>
      <c r="F104" s="66">
        <f>ae_pk!C38</f>
        <v>7.938903124667207</v>
      </c>
      <c r="G104" s="66">
        <f>baseline!D38</f>
        <v>3.9709556250327038</v>
      </c>
      <c r="H104" s="66">
        <f>baseline!E38</f>
        <v>1.0213027599490221</v>
      </c>
      <c r="I104" s="66">
        <f>baseline!F38</f>
        <v>-7.48595271997383</v>
      </c>
      <c r="J104" s="66">
        <f>baseline!G38</f>
        <v>9.4100597197511746</v>
      </c>
    </row>
    <row r="105" spans="1:10" x14ac:dyDescent="0.2">
      <c r="B105" s="1" t="s">
        <v>8</v>
      </c>
      <c r="C105" s="39">
        <f>baseline!B39</f>
        <v>17.521675887500663</v>
      </c>
      <c r="D105" s="66">
        <f>baseline!C39</f>
        <v>11.383557606483025</v>
      </c>
      <c r="E105" s="66">
        <f>ae_elast!C39</f>
        <v>-0.70131536289954888</v>
      </c>
      <c r="F105" s="66">
        <f>ae_pk!C39</f>
        <v>10.677448296655829</v>
      </c>
      <c r="G105" s="66">
        <f>baseline!D39</f>
        <v>8.886608878424056</v>
      </c>
      <c r="H105" s="66">
        <f>baseline!E39</f>
        <v>3.2628470206570817</v>
      </c>
      <c r="I105" s="66">
        <f>baseline!F39</f>
        <v>-16.108279780494726</v>
      </c>
      <c r="J105" s="66">
        <f>baseline!G39</f>
        <v>10.096942162431262</v>
      </c>
    </row>
    <row r="106" spans="1:10" x14ac:dyDescent="0.2">
      <c r="B106" s="1" t="s">
        <v>9</v>
      </c>
      <c r="C106" s="39">
        <f>baseline!B40</f>
        <v>6.5175480401387542</v>
      </c>
      <c r="D106" s="66">
        <f>baseline!C40</f>
        <v>0.69549060737144996</v>
      </c>
      <c r="E106" s="66">
        <f>ae_elast!C40</f>
        <v>-0.28711197441647351</v>
      </c>
      <c r="F106" s="66">
        <f>ae_pk!C40</f>
        <v>0.37024758868067775</v>
      </c>
      <c r="G106" s="66">
        <f>baseline!D40</f>
        <v>3.9411976384528149</v>
      </c>
      <c r="H106" s="66">
        <f>baseline!E40</f>
        <v>1.8139544034919075</v>
      </c>
      <c r="I106" s="66">
        <f>baseline!F40</f>
        <v>-0.40594997935888649</v>
      </c>
      <c r="J106" s="66">
        <f>baseline!G40</f>
        <v>0.47285537018149082</v>
      </c>
    </row>
    <row r="107" spans="1:10" x14ac:dyDescent="0.2">
      <c r="B107" s="1" t="s">
        <v>10</v>
      </c>
      <c r="C107" s="39">
        <f>baseline!B41</f>
        <v>7.8775874662082357</v>
      </c>
      <c r="D107" s="66">
        <f>baseline!C41</f>
        <v>3.6378859664012961</v>
      </c>
      <c r="E107" s="66">
        <f>ae_elast!C41</f>
        <v>-0.18679657536326</v>
      </c>
      <c r="F107" s="66">
        <f>ae_pk!C41</f>
        <v>3.7368343795946837</v>
      </c>
      <c r="G107" s="66">
        <f>baseline!D41</f>
        <v>0.57609432440411568</v>
      </c>
      <c r="H107" s="66">
        <f>baseline!E41</f>
        <v>-0.60483881873526113</v>
      </c>
      <c r="I107" s="66">
        <f>baseline!F41</f>
        <v>1.0505554900457716</v>
      </c>
      <c r="J107" s="66">
        <f>baseline!G41</f>
        <v>3.2178905040923356</v>
      </c>
    </row>
    <row r="108" spans="1:10" x14ac:dyDescent="0.2">
      <c r="B108" s="1" t="s">
        <v>103</v>
      </c>
      <c r="C108" s="39">
        <f>baseline!B42</f>
        <v>13.192057256648937</v>
      </c>
      <c r="D108" s="66">
        <f>baseline!C42</f>
        <v>-49.287360933777499</v>
      </c>
      <c r="E108" s="66">
        <f>ae_elast!C42</f>
        <v>-0.25741724409448774</v>
      </c>
      <c r="F108" s="66">
        <f>ae_pk!C42</f>
        <v>-49.625140469835905</v>
      </c>
      <c r="G108" s="66">
        <f>baseline!D42</f>
        <v>52.894751951471918</v>
      </c>
      <c r="H108" s="66">
        <f>baseline!E42</f>
        <v>3.5008704204377747</v>
      </c>
      <c r="I108" s="66">
        <f>baseline!F42</f>
        <v>-0.9003653419552643</v>
      </c>
      <c r="J108" s="66">
        <f>baseline!G42</f>
        <v>6.9841611604720688</v>
      </c>
    </row>
    <row r="109" spans="1:10" x14ac:dyDescent="0.2">
      <c r="B109" s="1" t="s">
        <v>123</v>
      </c>
      <c r="C109" s="39">
        <f>baseline!B44</f>
        <v>-4.7057416329997714</v>
      </c>
      <c r="D109" s="66">
        <f>baseline!C44</f>
        <v>8.4243825649110988</v>
      </c>
      <c r="E109" s="66">
        <f>ae_elast!C44</f>
        <v>0.86285023328726007</v>
      </c>
      <c r="F109" s="66">
        <f>ae_pk!C44</f>
        <v>10.510470062407887</v>
      </c>
      <c r="G109" s="66">
        <f>baseline!D44</f>
        <v>-13.22166280705083</v>
      </c>
      <c r="H109" s="66">
        <f>baseline!E44</f>
        <v>-4.5263046935665772</v>
      </c>
      <c r="I109" s="66">
        <f>baseline!F44</f>
        <v>0.34095769874751269</v>
      </c>
      <c r="J109" s="66">
        <f>baseline!G44</f>
        <v>4.2768856039589576</v>
      </c>
    </row>
    <row r="110" spans="1:10" x14ac:dyDescent="0.2">
      <c r="B110" s="1" t="s">
        <v>104</v>
      </c>
      <c r="C110" s="39">
        <f>baseline!B45</f>
        <v>-6.4903134130231743</v>
      </c>
      <c r="D110" s="66">
        <f>baseline!C45</f>
        <v>-54.74404243710088</v>
      </c>
      <c r="E110" s="66">
        <f>ae_elast!C45</f>
        <v>0.56788526197973643</v>
      </c>
      <c r="F110" s="66">
        <f>ae_pk!C45</f>
        <v>-54.213911349873513</v>
      </c>
      <c r="G110" s="66">
        <f>baseline!D45</f>
        <v>51.061097343962992</v>
      </c>
      <c r="H110" s="66">
        <f>baseline!E45</f>
        <v>-2.2836532844852044</v>
      </c>
      <c r="I110" s="66">
        <f>baseline!F45</f>
        <v>-1.1992337837607447E-3</v>
      </c>
      <c r="J110" s="66">
        <f>baseline!G45</f>
        <v>-0.52251580161635225</v>
      </c>
    </row>
    <row r="111" spans="1:10" ht="17" thickBot="1" x14ac:dyDescent="0.25">
      <c r="B111" s="9" t="s">
        <v>15</v>
      </c>
      <c r="C111" s="24">
        <f>baseline!B46</f>
        <v>3.0905324810791779</v>
      </c>
      <c r="D111" s="16">
        <f>baseline!C46</f>
        <v>-5.6829005500428336</v>
      </c>
      <c r="E111" s="16">
        <f>ae_elast!C46</f>
        <v>0.43506047692513095</v>
      </c>
      <c r="F111" s="16">
        <f>ae_pk!C46</f>
        <v>4.2448750437185518</v>
      </c>
      <c r="G111" s="16">
        <f>baseline!D46</f>
        <v>21.233443771788828</v>
      </c>
      <c r="H111" s="16">
        <f>baseline!E46</f>
        <v>-11.020440725818064</v>
      </c>
      <c r="I111" s="16">
        <f>baseline!F46</f>
        <v>-9.2915238736073711</v>
      </c>
      <c r="J111" s="16">
        <f>baseline!G46</f>
        <v>7.8519538587586037</v>
      </c>
    </row>
    <row r="112" spans="1:10" ht="17" thickTop="1" x14ac:dyDescent="0.2"/>
  </sheetData>
  <mergeCells count="14">
    <mergeCell ref="A1:T1"/>
    <mergeCell ref="A59:T59"/>
    <mergeCell ref="D5:F5"/>
    <mergeCell ref="D26:F26"/>
    <mergeCell ref="D41:F41"/>
    <mergeCell ref="D101:F101"/>
    <mergeCell ref="C63:D63"/>
    <mergeCell ref="E63:F63"/>
    <mergeCell ref="G63:H63"/>
    <mergeCell ref="I63:J63"/>
    <mergeCell ref="C64:D64"/>
    <mergeCell ref="E64:F64"/>
    <mergeCell ref="G64:H64"/>
    <mergeCell ref="I64:J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0B01-94DF-7F4C-8089-ADFF15B4DA88}">
  <dimension ref="A1:R27"/>
  <sheetViews>
    <sheetView workbookViewId="0"/>
  </sheetViews>
  <sheetFormatPr baseColWidth="10" defaultRowHeight="16" x14ac:dyDescent="0.2"/>
  <cols>
    <col min="2" max="2" width="5.33203125" customWidth="1"/>
    <col min="3" max="3" width="4.1640625" customWidth="1"/>
    <col min="4" max="4" width="5.5" bestFit="1" customWidth="1"/>
    <col min="5" max="5" width="5.5" customWidth="1"/>
    <col min="6" max="6" width="5.33203125" customWidth="1"/>
    <col min="7" max="7" width="4.1640625" bestFit="1" customWidth="1"/>
    <col min="8" max="8" width="14" customWidth="1"/>
    <col min="9" max="15" width="5.5" customWidth="1"/>
    <col min="16" max="18" width="5.33203125" customWidth="1"/>
    <col min="21" max="25" width="5.33203125" customWidth="1"/>
  </cols>
  <sheetData>
    <row r="1" spans="1:18" s="62" customFormat="1" x14ac:dyDescent="0.2">
      <c r="A1" s="62" t="s">
        <v>112</v>
      </c>
    </row>
    <row r="2" spans="1:18" x14ac:dyDescent="0.2">
      <c r="A2" s="59" t="s">
        <v>101</v>
      </c>
      <c r="E2" s="59" t="s">
        <v>102</v>
      </c>
    </row>
    <row r="3" spans="1:18" x14ac:dyDescent="0.2">
      <c r="A3" s="60"/>
      <c r="B3" s="60">
        <v>1984</v>
      </c>
      <c r="C3" s="60" t="s">
        <v>108</v>
      </c>
      <c r="E3" s="60"/>
      <c r="F3" s="60">
        <v>1984</v>
      </c>
      <c r="G3" s="60" t="s">
        <v>108</v>
      </c>
    </row>
    <row r="4" spans="1:18" x14ac:dyDescent="0.2">
      <c r="A4" s="60" t="s">
        <v>7</v>
      </c>
      <c r="B4" s="61">
        <v>13.37930990069172</v>
      </c>
      <c r="C4" s="61">
        <v>1.3333714487182569</v>
      </c>
      <c r="E4" s="60" t="s">
        <v>7</v>
      </c>
      <c r="F4" s="61">
        <v>11.034449318568669</v>
      </c>
      <c r="G4" s="61">
        <v>1.2232551515763301</v>
      </c>
      <c r="P4" s="14"/>
      <c r="Q4" s="14"/>
    </row>
    <row r="5" spans="1:18" x14ac:dyDescent="0.2">
      <c r="A5" s="60" t="s">
        <v>8</v>
      </c>
      <c r="B5" s="61">
        <v>11.241964614782823</v>
      </c>
      <c r="C5" s="61">
        <v>1.5252072945377559</v>
      </c>
      <c r="E5" s="60" t="s">
        <v>8</v>
      </c>
      <c r="F5" s="61">
        <v>11.559440753651042</v>
      </c>
      <c r="G5" s="61">
        <v>1.2631401408248699</v>
      </c>
      <c r="P5" s="14"/>
      <c r="Q5" s="14"/>
    </row>
    <row r="6" spans="1:18" x14ac:dyDescent="0.2">
      <c r="A6" s="60" t="s">
        <v>9</v>
      </c>
      <c r="B6" s="61">
        <v>9.8041120592113131</v>
      </c>
      <c r="C6" s="61">
        <v>0.72114941226226748</v>
      </c>
      <c r="E6" s="60" t="s">
        <v>9</v>
      </c>
      <c r="F6" s="61">
        <v>9.5195133652104946</v>
      </c>
      <c r="G6" s="61">
        <v>1.0376965507316038</v>
      </c>
      <c r="P6" s="14"/>
      <c r="Q6" s="14"/>
    </row>
    <row r="7" spans="1:18" x14ac:dyDescent="0.2">
      <c r="A7" s="60" t="s">
        <v>10</v>
      </c>
      <c r="B7" s="61">
        <v>10.199010362052116</v>
      </c>
      <c r="C7" s="61">
        <v>0.85927044970453004</v>
      </c>
      <c r="E7" s="60" t="s">
        <v>10</v>
      </c>
      <c r="F7" s="61">
        <v>9.9526546834725451</v>
      </c>
      <c r="G7" s="61">
        <v>1.0675102300803374</v>
      </c>
      <c r="P7" s="14"/>
      <c r="Q7" s="14"/>
    </row>
    <row r="8" spans="1:18" x14ac:dyDescent="0.2">
      <c r="A8" s="60" t="s">
        <v>11</v>
      </c>
      <c r="B8" s="61">
        <v>7.9719985707870622</v>
      </c>
      <c r="C8" s="61">
        <v>0.84614598037546784</v>
      </c>
      <c r="E8" s="60" t="s">
        <v>11</v>
      </c>
      <c r="F8" s="61">
        <v>7.9442151124579015</v>
      </c>
      <c r="G8" s="61">
        <v>1.3009684324640558</v>
      </c>
      <c r="P8" s="14"/>
      <c r="Q8" s="14"/>
    </row>
    <row r="9" spans="1:18" x14ac:dyDescent="0.2">
      <c r="A9" s="60" t="s">
        <v>12</v>
      </c>
      <c r="B9" s="61">
        <v>6.2821837995929748</v>
      </c>
      <c r="C9" s="61">
        <v>0.91698579370156352</v>
      </c>
      <c r="E9" s="60" t="s">
        <v>12</v>
      </c>
      <c r="F9" s="61">
        <v>8.8224617042498554</v>
      </c>
      <c r="G9" s="61">
        <v>0.84036375365412752</v>
      </c>
      <c r="P9" s="14"/>
      <c r="Q9" s="14"/>
    </row>
    <row r="10" spans="1:18" x14ac:dyDescent="0.2">
      <c r="A10" s="60" t="s">
        <v>13</v>
      </c>
      <c r="B10" s="61">
        <v>9.2050541115623474</v>
      </c>
      <c r="C10" s="61">
        <v>0.5113013938121469</v>
      </c>
      <c r="E10" s="60" t="s">
        <v>13</v>
      </c>
      <c r="F10" s="61">
        <v>9.6799800235803328</v>
      </c>
      <c r="G10" s="61">
        <v>0.69312459996815345</v>
      </c>
      <c r="P10" s="14"/>
      <c r="Q10" s="14"/>
    </row>
    <row r="11" spans="1:18" x14ac:dyDescent="0.2">
      <c r="A11" s="60" t="s">
        <v>14</v>
      </c>
      <c r="B11" s="61">
        <v>10.382087720002904</v>
      </c>
      <c r="C11" s="61">
        <v>0.37896104031074351</v>
      </c>
      <c r="E11" s="60" t="s">
        <v>14</v>
      </c>
      <c r="F11" s="61">
        <v>9.9577499887462171</v>
      </c>
      <c r="G11" s="61">
        <v>0.64149092965590793</v>
      </c>
      <c r="P11" s="14"/>
      <c r="Q11" s="14"/>
    </row>
    <row r="12" spans="1:18" x14ac:dyDescent="0.2">
      <c r="A12" s="60" t="s">
        <v>15</v>
      </c>
      <c r="B12" s="61">
        <v>8.1774817466358236</v>
      </c>
      <c r="C12" s="61">
        <v>0.40205811315670026</v>
      </c>
      <c r="E12" s="60" t="s">
        <v>15</v>
      </c>
      <c r="F12" s="61">
        <v>8.7392188861974969</v>
      </c>
      <c r="G12" s="61">
        <v>0.94368688381922805</v>
      </c>
      <c r="P12" s="14"/>
      <c r="Q12" s="14"/>
    </row>
    <row r="13" spans="1:18" x14ac:dyDescent="0.2">
      <c r="C13" s="61"/>
      <c r="M13" s="60"/>
      <c r="N13" s="60"/>
      <c r="O13" s="60"/>
      <c r="P13" s="60"/>
      <c r="Q13" s="60"/>
      <c r="R13" s="60"/>
    </row>
    <row r="16" spans="1:18" s="62" customFormat="1" x14ac:dyDescent="0.2">
      <c r="A16" s="62" t="s">
        <v>111</v>
      </c>
    </row>
    <row r="17" spans="1:11" x14ac:dyDescent="0.2">
      <c r="A17" s="59" t="s">
        <v>101</v>
      </c>
      <c r="E17" s="59" t="s">
        <v>102</v>
      </c>
      <c r="K17" s="59"/>
    </row>
    <row r="18" spans="1:11" x14ac:dyDescent="0.2">
      <c r="A18" s="60"/>
      <c r="B18" s="60">
        <v>1984</v>
      </c>
      <c r="C18" s="60" t="s">
        <v>108</v>
      </c>
      <c r="E18" s="60"/>
      <c r="F18" s="60">
        <v>1984</v>
      </c>
      <c r="G18" s="60" t="s">
        <v>108</v>
      </c>
    </row>
    <row r="19" spans="1:11" x14ac:dyDescent="0.2">
      <c r="A19" s="60" t="s">
        <v>7</v>
      </c>
      <c r="B19" s="61">
        <v>0.12406923298826593</v>
      </c>
      <c r="C19" s="61">
        <v>3.3758371972152798E-2</v>
      </c>
      <c r="E19" s="60" t="s">
        <v>7</v>
      </c>
      <c r="F19" s="61">
        <v>0.15481810053612821</v>
      </c>
      <c r="G19" s="61">
        <v>4.5434372958802927E-2</v>
      </c>
    </row>
    <row r="20" spans="1:11" x14ac:dyDescent="0.2">
      <c r="A20" s="60" t="s">
        <v>8</v>
      </c>
      <c r="B20" s="61">
        <v>0.1080676159771618</v>
      </c>
      <c r="C20" s="61">
        <v>0.11285675664494976</v>
      </c>
      <c r="E20" s="60" t="s">
        <v>8</v>
      </c>
      <c r="F20" s="61">
        <v>0.11164739426824134</v>
      </c>
      <c r="G20" s="61">
        <v>0.12954773099682226</v>
      </c>
    </row>
    <row r="21" spans="1:11" x14ac:dyDescent="0.2">
      <c r="A21" s="60" t="s">
        <v>9</v>
      </c>
      <c r="B21" s="61">
        <v>0.28490060389561572</v>
      </c>
      <c r="C21" s="61">
        <v>4.8978266983111807E-2</v>
      </c>
      <c r="E21" s="60" t="s">
        <v>9</v>
      </c>
      <c r="F21" s="61">
        <v>0.3044144240724625</v>
      </c>
      <c r="G21" s="61">
        <v>2.9415695172900824E-2</v>
      </c>
    </row>
    <row r="22" spans="1:11" x14ac:dyDescent="0.2">
      <c r="A22" s="60" t="s">
        <v>10</v>
      </c>
      <c r="B22" s="61">
        <v>4.5042029463914432E-2</v>
      </c>
      <c r="C22" s="61">
        <v>6.4944413577711468E-2</v>
      </c>
      <c r="E22" s="60" t="s">
        <v>10</v>
      </c>
      <c r="F22" s="61">
        <v>4.9024835655599966E-2</v>
      </c>
      <c r="G22" s="61">
        <v>6.3636035883992387E-2</v>
      </c>
    </row>
    <row r="23" spans="1:11" x14ac:dyDescent="0.2">
      <c r="A23" s="60" t="s">
        <v>11</v>
      </c>
      <c r="B23" s="61">
        <v>0.16243616537239172</v>
      </c>
      <c r="C23" s="61">
        <v>1.0700060150476004E-2</v>
      </c>
      <c r="E23" s="60" t="s">
        <v>11</v>
      </c>
      <c r="F23" s="61">
        <v>0.17189413906645604</v>
      </c>
      <c r="G23" s="61">
        <v>-8.1471503648733179E-3</v>
      </c>
    </row>
    <row r="24" spans="1:11" x14ac:dyDescent="0.2">
      <c r="A24" s="60" t="s">
        <v>12</v>
      </c>
      <c r="B24" s="61">
        <v>0.25988612602503763</v>
      </c>
      <c r="C24" s="61">
        <v>-1.972561959456387E-3</v>
      </c>
      <c r="E24" s="60" t="s">
        <v>12</v>
      </c>
      <c r="F24" s="61">
        <v>0.21053812478490616</v>
      </c>
      <c r="G24" s="61">
        <v>2.0861151785188659E-3</v>
      </c>
    </row>
    <row r="25" spans="1:11" x14ac:dyDescent="0.2">
      <c r="A25" s="60" t="s">
        <v>13</v>
      </c>
      <c r="B25" s="61">
        <v>0.43387246362912962</v>
      </c>
      <c r="C25" s="61">
        <v>-9.7012040297274171E-2</v>
      </c>
      <c r="E25" s="60" t="s">
        <v>13</v>
      </c>
      <c r="F25" s="61">
        <v>0.43735173811442885</v>
      </c>
      <c r="G25" s="61">
        <v>-0.10938275001936865</v>
      </c>
    </row>
    <row r="26" spans="1:11" x14ac:dyDescent="0.2">
      <c r="A26" s="60" t="s">
        <v>14</v>
      </c>
      <c r="B26" s="61">
        <v>0.29953097567554482</v>
      </c>
      <c r="C26" s="61">
        <v>-7.6911113526386493E-2</v>
      </c>
      <c r="E26" s="60" t="s">
        <v>14</v>
      </c>
      <c r="F26" s="61">
        <v>0.32227366889005338</v>
      </c>
      <c r="G26" s="61">
        <v>-9.4800276529096339E-2</v>
      </c>
    </row>
    <row r="27" spans="1:11" x14ac:dyDescent="0.2">
      <c r="A27" s="60" t="s">
        <v>15</v>
      </c>
      <c r="B27" s="61">
        <v>0.15607902969250589</v>
      </c>
      <c r="C27" s="61">
        <v>0.13165138226731019</v>
      </c>
      <c r="E27" s="60" t="s">
        <v>15</v>
      </c>
      <c r="F27" s="61">
        <v>0.15581872336444502</v>
      </c>
      <c r="G27" s="61">
        <v>9.9619911701964048E-2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EE10-2E14-BE4C-A188-CDA131BC351D}">
  <dimension ref="A1:CG87"/>
  <sheetViews>
    <sheetView workbookViewId="0">
      <selection sqref="A1:S1"/>
    </sheetView>
  </sheetViews>
  <sheetFormatPr baseColWidth="10" defaultRowHeight="16" x14ac:dyDescent="0.2"/>
  <cols>
    <col min="2" max="2" width="6.5" bestFit="1" customWidth="1"/>
    <col min="3" max="3" width="5.33203125" bestFit="1" customWidth="1"/>
    <col min="4" max="5" width="6" bestFit="1" customWidth="1"/>
    <col min="6" max="6" width="7.1640625" bestFit="1" customWidth="1"/>
    <col min="7" max="7" width="5.33203125" bestFit="1" customWidth="1"/>
    <col min="8" max="8" width="6" customWidth="1"/>
    <col min="9" max="9" width="7.1640625" customWidth="1"/>
    <col min="10" max="10" width="6" customWidth="1"/>
    <col min="11" max="11" width="5.33203125" customWidth="1"/>
    <col min="12" max="12" width="5.33203125" bestFit="1" customWidth="1"/>
    <col min="13" max="13" width="5.33203125" customWidth="1"/>
    <col min="14" max="14" width="5.33203125" bestFit="1" customWidth="1"/>
    <col min="15" max="15" width="6" bestFit="1" customWidth="1"/>
    <col min="16" max="16" width="5.33203125" bestFit="1" customWidth="1"/>
    <col min="17" max="17" width="6" bestFit="1" customWidth="1"/>
    <col min="18" max="19" width="6" customWidth="1"/>
    <col min="20" max="21" width="7.1640625" customWidth="1"/>
    <col min="22" max="22" width="6" bestFit="1" customWidth="1"/>
    <col min="23" max="27" width="6" customWidth="1"/>
    <col min="28" max="28" width="7.1640625" customWidth="1"/>
    <col min="29" max="32" width="6" customWidth="1"/>
    <col min="33" max="33" width="7.1640625" customWidth="1"/>
    <col min="34" max="44" width="6" customWidth="1"/>
    <col min="45" max="45" width="7.1640625" customWidth="1"/>
    <col min="46" max="49" width="6" customWidth="1"/>
    <col min="50" max="50" width="16.33203125" customWidth="1"/>
    <col min="51" max="51" width="14.5" customWidth="1"/>
    <col min="52" max="52" width="15.1640625" customWidth="1"/>
    <col min="53" max="53" width="14.5" customWidth="1"/>
    <col min="54" max="54" width="15.1640625" customWidth="1"/>
    <col min="55" max="55" width="14.5" customWidth="1"/>
    <col min="56" max="56" width="15.1640625" customWidth="1"/>
    <col min="57" max="57" width="14.5" customWidth="1"/>
    <col min="58" max="58" width="15.1640625" customWidth="1"/>
    <col min="59" max="59" width="14.5" customWidth="1"/>
    <col min="60" max="60" width="15.1640625" customWidth="1"/>
    <col min="61" max="61" width="14.5" customWidth="1"/>
    <col min="62" max="62" width="15.1640625" customWidth="1"/>
  </cols>
  <sheetData>
    <row r="1" spans="1:49" x14ac:dyDescent="0.2">
      <c r="A1" s="74" t="s">
        <v>32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3" spans="1:49" x14ac:dyDescent="0.2">
      <c r="A3" s="1"/>
      <c r="B3" s="78" t="s">
        <v>0</v>
      </c>
      <c r="C3" s="79"/>
      <c r="D3" s="79"/>
      <c r="E3" s="79"/>
      <c r="F3" s="79"/>
      <c r="G3" s="79"/>
      <c r="H3" s="75" t="s">
        <v>21</v>
      </c>
      <c r="I3" s="76"/>
      <c r="J3" s="76"/>
      <c r="K3" s="76"/>
      <c r="L3" s="76"/>
      <c r="M3" s="77"/>
      <c r="N3" s="78" t="s">
        <v>22</v>
      </c>
      <c r="O3" s="79"/>
      <c r="P3" s="79"/>
      <c r="Q3" s="79"/>
      <c r="R3" s="79"/>
      <c r="S3" s="80"/>
      <c r="T3" s="75" t="s">
        <v>23</v>
      </c>
      <c r="U3" s="76"/>
      <c r="V3" s="76"/>
      <c r="W3" s="76"/>
      <c r="X3" s="76"/>
      <c r="Y3" s="77"/>
      <c r="Z3" s="78" t="s">
        <v>24</v>
      </c>
      <c r="AA3" s="79"/>
      <c r="AB3" s="79"/>
      <c r="AC3" s="79"/>
      <c r="AD3" s="79"/>
      <c r="AE3" s="80"/>
      <c r="AF3" s="75" t="s">
        <v>25</v>
      </c>
      <c r="AG3" s="76"/>
      <c r="AH3" s="76"/>
      <c r="AI3" s="76"/>
      <c r="AJ3" s="76"/>
      <c r="AK3" s="77"/>
      <c r="AL3" s="78" t="s">
        <v>19</v>
      </c>
      <c r="AM3" s="79"/>
      <c r="AN3" s="79"/>
      <c r="AO3" s="79"/>
      <c r="AP3" s="79"/>
      <c r="AQ3" s="80"/>
      <c r="AR3" s="75" t="s">
        <v>26</v>
      </c>
      <c r="AS3" s="76"/>
      <c r="AT3" s="76"/>
      <c r="AU3" s="76"/>
      <c r="AV3" s="76"/>
      <c r="AW3" s="77"/>
    </row>
    <row r="4" spans="1:49" ht="17" thickBot="1" x14ac:dyDescent="0.25">
      <c r="A4" s="2"/>
      <c r="B4" s="3" t="s">
        <v>1</v>
      </c>
      <c r="C4" s="4" t="s">
        <v>2</v>
      </c>
      <c r="D4" s="4" t="s">
        <v>3</v>
      </c>
      <c r="E4" s="4" t="s">
        <v>4</v>
      </c>
      <c r="F4" s="4" t="s">
        <v>6</v>
      </c>
      <c r="G4" s="4" t="s">
        <v>5</v>
      </c>
      <c r="H4" s="3" t="s">
        <v>1</v>
      </c>
      <c r="I4" s="4" t="s">
        <v>2</v>
      </c>
      <c r="J4" s="4" t="s">
        <v>3</v>
      </c>
      <c r="K4" s="4" t="s">
        <v>4</v>
      </c>
      <c r="L4" s="4" t="s">
        <v>6</v>
      </c>
      <c r="M4" s="4" t="s">
        <v>5</v>
      </c>
      <c r="N4" s="3" t="s">
        <v>1</v>
      </c>
      <c r="O4" s="4" t="s">
        <v>2</v>
      </c>
      <c r="P4" s="4" t="s">
        <v>3</v>
      </c>
      <c r="Q4" s="4" t="s">
        <v>4</v>
      </c>
      <c r="R4" s="4" t="s">
        <v>6</v>
      </c>
      <c r="S4" s="4" t="s">
        <v>5</v>
      </c>
      <c r="T4" s="3" t="s">
        <v>1</v>
      </c>
      <c r="U4" s="4" t="s">
        <v>2</v>
      </c>
      <c r="V4" s="4" t="s">
        <v>3</v>
      </c>
      <c r="W4" s="4" t="s">
        <v>4</v>
      </c>
      <c r="X4" s="4" t="s">
        <v>6</v>
      </c>
      <c r="Y4" s="4" t="s">
        <v>5</v>
      </c>
      <c r="Z4" s="3" t="s">
        <v>1</v>
      </c>
      <c r="AA4" s="4" t="s">
        <v>2</v>
      </c>
      <c r="AB4" s="4" t="s">
        <v>3</v>
      </c>
      <c r="AC4" s="4" t="s">
        <v>4</v>
      </c>
      <c r="AD4" s="4" t="s">
        <v>6</v>
      </c>
      <c r="AE4" s="4" t="s">
        <v>5</v>
      </c>
      <c r="AF4" s="3" t="s">
        <v>1</v>
      </c>
      <c r="AG4" s="4" t="s">
        <v>2</v>
      </c>
      <c r="AH4" s="4" t="s">
        <v>3</v>
      </c>
      <c r="AI4" s="4" t="s">
        <v>4</v>
      </c>
      <c r="AJ4" s="4" t="s">
        <v>6</v>
      </c>
      <c r="AK4" s="4" t="s">
        <v>5</v>
      </c>
      <c r="AL4" s="3" t="s">
        <v>1</v>
      </c>
      <c r="AM4" s="4" t="s">
        <v>2</v>
      </c>
      <c r="AN4" s="4" t="s">
        <v>3</v>
      </c>
      <c r="AO4" s="4" t="s">
        <v>4</v>
      </c>
      <c r="AP4" s="4" t="s">
        <v>6</v>
      </c>
      <c r="AQ4" s="4" t="s">
        <v>5</v>
      </c>
      <c r="AR4" s="3" t="s">
        <v>1</v>
      </c>
      <c r="AS4" s="4" t="s">
        <v>2</v>
      </c>
      <c r="AT4" s="4" t="s">
        <v>3</v>
      </c>
      <c r="AU4" s="4" t="s">
        <v>4</v>
      </c>
      <c r="AV4" s="4" t="s">
        <v>6</v>
      </c>
      <c r="AW4" s="4" t="s">
        <v>5</v>
      </c>
    </row>
    <row r="5" spans="1:49" x14ac:dyDescent="0.2">
      <c r="A5" s="5"/>
      <c r="B5" s="6"/>
      <c r="H5" s="6"/>
      <c r="M5" s="1"/>
      <c r="N5" s="17"/>
      <c r="S5" s="1"/>
      <c r="T5" s="6"/>
      <c r="Y5" s="1"/>
      <c r="Z5" s="17"/>
      <c r="AE5" s="1"/>
      <c r="AF5" s="6"/>
      <c r="AK5" s="1"/>
      <c r="AL5" s="17"/>
      <c r="AQ5" s="1"/>
      <c r="AR5" s="6"/>
      <c r="AW5" s="1"/>
    </row>
    <row r="6" spans="1:49" x14ac:dyDescent="0.2">
      <c r="A6" s="1" t="s">
        <v>7</v>
      </c>
      <c r="B6" s="7">
        <v>3.9735682096805505</v>
      </c>
      <c r="C6" s="8">
        <v>2.9692553363998031</v>
      </c>
      <c r="D6" s="8">
        <v>0.5667866615072692</v>
      </c>
      <c r="E6" s="8">
        <v>9.7264593171540514E-2</v>
      </c>
      <c r="F6" s="8">
        <v>1.1679209428873905</v>
      </c>
      <c r="G6" s="8">
        <v>-0.82765932428550126</v>
      </c>
      <c r="H6" s="7">
        <v>1.4194811448136488</v>
      </c>
      <c r="I6" s="8">
        <v>2.9210847928494936</v>
      </c>
      <c r="J6" s="8">
        <v>1.1561731336394663</v>
      </c>
      <c r="K6" s="8">
        <v>5.5061398841483332E-2</v>
      </c>
      <c r="L6" s="8">
        <v>-1.5223603676543729</v>
      </c>
      <c r="M6" s="18">
        <v>-1.1904778128624471</v>
      </c>
      <c r="N6" s="7">
        <v>2.0078994087643407</v>
      </c>
      <c r="O6" s="8">
        <v>3.0421828223285319</v>
      </c>
      <c r="P6" s="8">
        <v>-0.64792846962931261</v>
      </c>
      <c r="Q6" s="8">
        <v>0.19371009924522103</v>
      </c>
      <c r="R6" s="8">
        <v>-0.73467392894552741</v>
      </c>
      <c r="S6" s="18">
        <v>0.15460888576531717</v>
      </c>
      <c r="T6" s="7">
        <v>6.474238274087762</v>
      </c>
      <c r="U6" s="8">
        <v>4.7211519945335736</v>
      </c>
      <c r="V6" s="8">
        <v>-1.5242147395938386</v>
      </c>
      <c r="W6" s="8">
        <v>0.23628469145812089</v>
      </c>
      <c r="X6" s="8">
        <v>2.1264209553768509</v>
      </c>
      <c r="Y6" s="18">
        <v>0.91459537231300958</v>
      </c>
      <c r="Z6" s="7">
        <v>2.4337107793920563</v>
      </c>
      <c r="AA6" s="8">
        <v>1.8322796881570542</v>
      </c>
      <c r="AB6" s="8">
        <v>1.9843687120288667</v>
      </c>
      <c r="AC6" s="8">
        <v>2.6149473236277325E-3</v>
      </c>
      <c r="AD6" s="8">
        <v>0.49234832067704265</v>
      </c>
      <c r="AE6" s="18">
        <v>-1.8779008887945832</v>
      </c>
      <c r="AF6" s="7">
        <v>2.0516160788728715</v>
      </c>
      <c r="AG6" s="8">
        <v>2.2129984686599675</v>
      </c>
      <c r="AH6" s="8">
        <v>0.28959146261977942</v>
      </c>
      <c r="AI6" s="8">
        <v>7.0345712343933969E-2</v>
      </c>
      <c r="AJ6" s="8">
        <v>0.57554667984741337</v>
      </c>
      <c r="AK6" s="18">
        <v>-1.0968662445982547</v>
      </c>
      <c r="AL6" s="7">
        <v>3.3253410173217341</v>
      </c>
      <c r="AM6" s="8">
        <v>2.9727489640911422</v>
      </c>
      <c r="AN6" s="8">
        <v>0.63788530795640563</v>
      </c>
      <c r="AO6" s="8">
        <v>8.4074790789343684E-2</v>
      </c>
      <c r="AP6" s="8">
        <v>0.32587048557438314</v>
      </c>
      <c r="AQ6" s="18">
        <v>-0.695238531089587</v>
      </c>
      <c r="AR6" s="7">
        <v>4.1312532890274172</v>
      </c>
      <c r="AS6" s="8">
        <v>3.6600988463064672</v>
      </c>
      <c r="AT6" s="8">
        <v>0.82258966597357819</v>
      </c>
      <c r="AU6" s="8">
        <v>0.12321295295334989</v>
      </c>
      <c r="AV6" s="8">
        <v>0.3238181044662572</v>
      </c>
      <c r="AW6" s="18">
        <v>-0.79846628067229419</v>
      </c>
    </row>
    <row r="7" spans="1:49" x14ac:dyDescent="0.2">
      <c r="A7" s="1" t="s">
        <v>8</v>
      </c>
      <c r="B7" s="7">
        <v>6.1908906867255116</v>
      </c>
      <c r="C7" s="8">
        <v>2.4105908080797986</v>
      </c>
      <c r="D7" s="8">
        <v>2.3257311563624361</v>
      </c>
      <c r="E7" s="8">
        <v>-0.13063556773853235</v>
      </c>
      <c r="F7" s="8">
        <v>2.3803181500837591</v>
      </c>
      <c r="G7" s="8">
        <v>-0.79511386006191065</v>
      </c>
      <c r="H7" s="7">
        <v>1.9932573088538228</v>
      </c>
      <c r="I7" s="8">
        <v>1.5732783132374948</v>
      </c>
      <c r="J7" s="8">
        <v>1.3075031881121182</v>
      </c>
      <c r="K7" s="8">
        <v>-5.3271329119245328E-2</v>
      </c>
      <c r="L7" s="8">
        <v>-1.4400036080519212</v>
      </c>
      <c r="M7" s="18">
        <v>0.60575074467539258</v>
      </c>
      <c r="N7" s="7">
        <v>-0.34974745559251952</v>
      </c>
      <c r="O7" s="8">
        <v>3.994269807959542</v>
      </c>
      <c r="P7" s="8">
        <v>4.3766790992322688</v>
      </c>
      <c r="Q7" s="8">
        <v>-0.27584516731616743</v>
      </c>
      <c r="R7" s="8">
        <v>-3.8571390772083678</v>
      </c>
      <c r="S7" s="18">
        <v>-4.5877121182596987</v>
      </c>
      <c r="T7" s="7">
        <v>8.7123088691084174</v>
      </c>
      <c r="U7" s="8">
        <v>3.9737940261733717</v>
      </c>
      <c r="V7" s="8">
        <v>1.2797179735418123</v>
      </c>
      <c r="W7" s="8">
        <v>-5.7755576508089719E-2</v>
      </c>
      <c r="X7" s="8">
        <v>4.7288256633786219</v>
      </c>
      <c r="Y7" s="18">
        <v>-1.2122732174772666</v>
      </c>
      <c r="Z7" s="7">
        <v>4.1174032083680787</v>
      </c>
      <c r="AA7" s="8">
        <v>1.3829316556723437</v>
      </c>
      <c r="AB7" s="8">
        <v>3.038349398794042</v>
      </c>
      <c r="AC7" s="8">
        <v>-0.18023747068193371</v>
      </c>
      <c r="AD7" s="8">
        <v>0.4200073258589998</v>
      </c>
      <c r="AE7" s="18">
        <v>-0.54364770127533213</v>
      </c>
      <c r="AF7" s="7">
        <v>7.6031332920423909</v>
      </c>
      <c r="AG7" s="8">
        <v>2.3390789206089235</v>
      </c>
      <c r="AH7" s="8">
        <v>1.8245763817737211</v>
      </c>
      <c r="AI7" s="8">
        <v>-9.7733774367346371E-2</v>
      </c>
      <c r="AJ7" s="8">
        <v>2.7538449412154096</v>
      </c>
      <c r="AK7" s="18">
        <v>0.78336682281171055</v>
      </c>
      <c r="AL7" s="7">
        <v>5.7071720589934118</v>
      </c>
      <c r="AM7" s="8">
        <v>2.4176442744207178</v>
      </c>
      <c r="AN7" s="8">
        <v>2.5936425697716343</v>
      </c>
      <c r="AO7" s="8">
        <v>-0.1592823266676209</v>
      </c>
      <c r="AP7" s="8">
        <v>1.9676374926183755</v>
      </c>
      <c r="AQ7" s="18">
        <v>-1.1124699511496472</v>
      </c>
      <c r="AR7" s="7">
        <v>5.1556613361207928</v>
      </c>
      <c r="AS7" s="8">
        <v>2.460270721283671</v>
      </c>
      <c r="AT7" s="8">
        <v>2.2962078621893931</v>
      </c>
      <c r="AU7" s="8">
        <v>-0.11267777682860286</v>
      </c>
      <c r="AV7" s="8">
        <v>2.6351595161353001</v>
      </c>
      <c r="AW7" s="18">
        <v>-2.1232989866589267</v>
      </c>
    </row>
    <row r="8" spans="1:49" x14ac:dyDescent="0.2">
      <c r="A8" s="1" t="s">
        <v>9</v>
      </c>
      <c r="B8" s="7">
        <v>-0.10894548309937288</v>
      </c>
      <c r="C8" s="8">
        <v>1.8483861207168779</v>
      </c>
      <c r="D8" s="8">
        <v>-2.0324717195965052</v>
      </c>
      <c r="E8" s="8">
        <v>-1.3016677584553263E-2</v>
      </c>
      <c r="F8" s="8">
        <v>-4.5260092614545319E-2</v>
      </c>
      <c r="G8" s="8">
        <v>0.13341688597935039</v>
      </c>
      <c r="H8" s="7">
        <v>0.35754156727072217</v>
      </c>
      <c r="I8" s="8">
        <v>2.1811257479731143</v>
      </c>
      <c r="J8" s="8">
        <v>-2.0791034910875155</v>
      </c>
      <c r="K8" s="8">
        <v>-1.2449434767327489E-3</v>
      </c>
      <c r="L8" s="8">
        <v>-0.14432768838365623</v>
      </c>
      <c r="M8" s="18">
        <v>0.40109194224551237</v>
      </c>
      <c r="N8" s="7">
        <v>-1.0713659287747868</v>
      </c>
      <c r="O8" s="8">
        <v>1.1599710213518555</v>
      </c>
      <c r="P8" s="8">
        <v>-1.9797097775362</v>
      </c>
      <c r="Q8" s="8">
        <v>-2.237509068869787E-2</v>
      </c>
      <c r="R8" s="8">
        <v>0.36201488002610505</v>
      </c>
      <c r="S8" s="18">
        <v>-0.59126696192785544</v>
      </c>
      <c r="T8" s="7">
        <v>0.63228072204125074</v>
      </c>
      <c r="U8" s="8">
        <v>3.1864738923610996</v>
      </c>
      <c r="V8" s="8">
        <v>-3.4785237114561967</v>
      </c>
      <c r="W8" s="8">
        <v>1.8319556878028245E-2</v>
      </c>
      <c r="X8" s="8">
        <v>-0.48666181441383838</v>
      </c>
      <c r="Y8" s="18">
        <v>1.392672798672153</v>
      </c>
      <c r="Z8" s="7">
        <v>-0.70993073789229055</v>
      </c>
      <c r="AA8" s="8">
        <v>0.97820781217925357</v>
      </c>
      <c r="AB8" s="8">
        <v>-1.0604351229748925</v>
      </c>
      <c r="AC8" s="8">
        <v>-3.542571598132372E-2</v>
      </c>
      <c r="AD8" s="8">
        <v>3.3392408063537188E-2</v>
      </c>
      <c r="AE8" s="18">
        <v>-0.62567011917886539</v>
      </c>
      <c r="AF8" s="7">
        <v>-0.24149422847287855</v>
      </c>
      <c r="AG8" s="8">
        <v>2.1018349866331012</v>
      </c>
      <c r="AH8" s="8">
        <v>-2.2659611570528941</v>
      </c>
      <c r="AI8" s="8">
        <v>-1.8089307634629528E-2</v>
      </c>
      <c r="AJ8" s="8">
        <v>4.4551142614042701E-2</v>
      </c>
      <c r="AK8" s="18">
        <v>-0.10382989303250184</v>
      </c>
      <c r="AL8" s="7">
        <v>-0.28167657787760009</v>
      </c>
      <c r="AM8" s="8">
        <v>1.7366644125597241</v>
      </c>
      <c r="AN8" s="8">
        <v>-1.9570343835238904</v>
      </c>
      <c r="AO8" s="8">
        <v>-1.9246483459667806E-2</v>
      </c>
      <c r="AP8" s="8">
        <v>1.3202918338775226E-2</v>
      </c>
      <c r="AQ8" s="18">
        <v>-5.5263041792542877E-2</v>
      </c>
      <c r="AR8" s="7">
        <v>0.86500496147164307</v>
      </c>
      <c r="AS8" s="8">
        <v>1.8377972676060172</v>
      </c>
      <c r="AT8" s="8">
        <v>-1.9557310477679803</v>
      </c>
      <c r="AU8" s="8">
        <v>7.3234065347280966E-4</v>
      </c>
      <c r="AV8" s="8">
        <v>5.3428210664575385E-2</v>
      </c>
      <c r="AW8" s="18">
        <v>0.92877819031555708</v>
      </c>
    </row>
    <row r="9" spans="1:49" x14ac:dyDescent="0.2">
      <c r="A9" s="1" t="s">
        <v>10</v>
      </c>
      <c r="B9" s="7">
        <v>-1.1540379860401364</v>
      </c>
      <c r="C9" s="8">
        <v>0.39979769061888198</v>
      </c>
      <c r="D9" s="8">
        <v>-1.6525748366363426</v>
      </c>
      <c r="E9" s="8">
        <v>0.18756083534315765</v>
      </c>
      <c r="F9" s="8">
        <v>-0.27189232670381447</v>
      </c>
      <c r="G9" s="8">
        <v>0.18307065133799788</v>
      </c>
      <c r="H9" s="7">
        <v>-0.52465109875150517</v>
      </c>
      <c r="I9" s="8">
        <v>0.95145177398579861</v>
      </c>
      <c r="J9" s="8">
        <v>-1.3044451756201616</v>
      </c>
      <c r="K9" s="8">
        <v>0.19805449177014309</v>
      </c>
      <c r="L9" s="8">
        <v>-0.7064660038220566</v>
      </c>
      <c r="M9" s="18">
        <v>0.33675381493478984</v>
      </c>
      <c r="N9" s="7">
        <v>-2.4673694141830809</v>
      </c>
      <c r="O9" s="8">
        <v>-0.71574662566761083</v>
      </c>
      <c r="P9" s="8">
        <v>-2.4582346753652855</v>
      </c>
      <c r="Q9" s="8">
        <v>0.19414079494578751</v>
      </c>
      <c r="R9" s="8">
        <v>0.74547098485737595</v>
      </c>
      <c r="S9" s="18">
        <v>-0.23299989295333806</v>
      </c>
      <c r="T9" s="7">
        <v>-0.38702662423741735</v>
      </c>
      <c r="U9" s="8">
        <v>1.9107349996131124</v>
      </c>
      <c r="V9" s="8">
        <v>-3.3122508123016781</v>
      </c>
      <c r="W9" s="8">
        <v>0.29833283280169542</v>
      </c>
      <c r="X9" s="8">
        <v>-1.0644452631558774</v>
      </c>
      <c r="Y9" s="18">
        <v>1.7806016188053386</v>
      </c>
      <c r="Z9" s="7">
        <v>-1.5545226718614331</v>
      </c>
      <c r="AA9" s="8">
        <v>-0.57908417185317707</v>
      </c>
      <c r="AB9" s="8">
        <v>-0.53544928542997028</v>
      </c>
      <c r="AC9" s="8">
        <v>0.11287473818780945</v>
      </c>
      <c r="AD9" s="8">
        <v>0.22706662981438946</v>
      </c>
      <c r="AE9" s="18">
        <v>-0.77993058258046533</v>
      </c>
      <c r="AF9" s="7">
        <v>-0.5810642494698135</v>
      </c>
      <c r="AG9" s="8">
        <v>0.82542069929916262</v>
      </c>
      <c r="AH9" s="8">
        <v>-1.9384172928745507</v>
      </c>
      <c r="AI9" s="8">
        <v>0.22445027688519381</v>
      </c>
      <c r="AJ9" s="8">
        <v>-0.52351757377578467</v>
      </c>
      <c r="AK9" s="18">
        <v>0.83099964099618284</v>
      </c>
      <c r="AL9" s="7">
        <v>-1.3348375918044497</v>
      </c>
      <c r="AM9" s="8">
        <v>0.1566486052847747</v>
      </c>
      <c r="AN9" s="8">
        <v>-1.4957790305526817</v>
      </c>
      <c r="AO9" s="8">
        <v>0.16081300528128981</v>
      </c>
      <c r="AP9" s="8">
        <v>-9.9957686727292563E-2</v>
      </c>
      <c r="AQ9" s="18">
        <v>-5.6562485090522197E-2</v>
      </c>
      <c r="AR9" s="7">
        <v>-0.97965891516764581</v>
      </c>
      <c r="AS9" s="8">
        <v>0.46664930480196443</v>
      </c>
      <c r="AT9" s="8">
        <v>-1.685132111296755</v>
      </c>
      <c r="AU9" s="8">
        <v>0.20486542062634638</v>
      </c>
      <c r="AV9" s="8">
        <v>0.12044658652590352</v>
      </c>
      <c r="AW9" s="18">
        <v>-8.648811582508964E-2</v>
      </c>
    </row>
    <row r="10" spans="1:49" x14ac:dyDescent="0.2">
      <c r="A10" s="1" t="s">
        <v>11</v>
      </c>
      <c r="B10" s="7">
        <v>-4.1615476052141416</v>
      </c>
      <c r="C10" s="8">
        <v>-9.8709929759878907</v>
      </c>
      <c r="D10" s="8">
        <v>6.1678954405493727</v>
      </c>
      <c r="E10" s="8">
        <v>-0.36472161816566823</v>
      </c>
      <c r="F10" s="8">
        <v>-0.3563090708175044</v>
      </c>
      <c r="G10" s="8">
        <v>0.26258061920755305</v>
      </c>
      <c r="H10" s="7">
        <v>-4.2743130757260355</v>
      </c>
      <c r="I10" s="8">
        <v>-11.351044091064425</v>
      </c>
      <c r="J10" s="8">
        <v>8.0269558705452706</v>
      </c>
      <c r="K10" s="8">
        <v>-0.46924640600574136</v>
      </c>
      <c r="L10" s="8">
        <v>0.10321800532353149</v>
      </c>
      <c r="M10" s="18">
        <v>-0.58419645452465474</v>
      </c>
      <c r="N10" s="7">
        <v>0.33435040363620355</v>
      </c>
      <c r="O10" s="8">
        <v>-6.5687012728960523</v>
      </c>
      <c r="P10" s="8">
        <v>2.7251402272086822</v>
      </c>
      <c r="Q10" s="8">
        <v>-0.16673003592248728</v>
      </c>
      <c r="R10" s="8">
        <v>1.7895586184563277</v>
      </c>
      <c r="S10" s="18">
        <v>2.555082866789733</v>
      </c>
      <c r="T10" s="7">
        <v>-12.70503871661839</v>
      </c>
      <c r="U10" s="8">
        <v>-17.175792376391442</v>
      </c>
      <c r="V10" s="8">
        <v>9.9287541780553088</v>
      </c>
      <c r="W10" s="8">
        <v>-0.50073809349378828</v>
      </c>
      <c r="X10" s="8">
        <v>-1.9317781209561069</v>
      </c>
      <c r="Y10" s="18">
        <v>-3.0254843038323558</v>
      </c>
      <c r="Z10" s="7">
        <v>-0.14086063586452868</v>
      </c>
      <c r="AA10" s="8">
        <v>-5.1479575679739629</v>
      </c>
      <c r="AB10" s="8">
        <v>3.5568886534811641</v>
      </c>
      <c r="AC10" s="8">
        <v>-0.27378073094746203</v>
      </c>
      <c r="AD10" s="8">
        <v>-0.52065683564200282</v>
      </c>
      <c r="AE10" s="18">
        <v>2.2446458452177454</v>
      </c>
      <c r="AF10" s="7">
        <v>-6.3673013295369616</v>
      </c>
      <c r="AG10" s="8">
        <v>-10.798333468667941</v>
      </c>
      <c r="AH10" s="8">
        <v>6.7590676004351575</v>
      </c>
      <c r="AI10" s="8">
        <v>-0.42841244910673648</v>
      </c>
      <c r="AJ10" s="8">
        <v>-0.92812290790315399</v>
      </c>
      <c r="AK10" s="18">
        <v>-0.97150010429427613</v>
      </c>
      <c r="AL10" s="7">
        <v>-4.0107560217831271</v>
      </c>
      <c r="AM10" s="8">
        <v>-9.1062081296766415</v>
      </c>
      <c r="AN10" s="8">
        <v>5.4945908927317983</v>
      </c>
      <c r="AO10" s="8">
        <v>-0.33141922625150461</v>
      </c>
      <c r="AP10" s="8">
        <v>-0.32250911885559724</v>
      </c>
      <c r="AQ10" s="18">
        <v>0.25478956026882271</v>
      </c>
      <c r="AR10" s="7">
        <v>-2.0908886489001355</v>
      </c>
      <c r="AS10" s="8">
        <v>-10.465337400841246</v>
      </c>
      <c r="AT10" s="8">
        <v>6.87650125011971</v>
      </c>
      <c r="AU10" s="8">
        <v>-0.3710744075489098</v>
      </c>
      <c r="AV10" s="8">
        <v>-7.6899568692477077E-2</v>
      </c>
      <c r="AW10" s="18">
        <v>1.9459214780627954</v>
      </c>
    </row>
    <row r="11" spans="1:49" x14ac:dyDescent="0.2">
      <c r="A11" s="1" t="s">
        <v>12</v>
      </c>
      <c r="B11" s="7">
        <v>3.5213518713000242</v>
      </c>
      <c r="C11" s="8">
        <v>0.59150102867965981</v>
      </c>
      <c r="D11" s="8">
        <v>2.919305147094736</v>
      </c>
      <c r="E11" s="8">
        <v>0.14961137290229926</v>
      </c>
      <c r="F11" s="8">
        <v>-0.74359460644886932</v>
      </c>
      <c r="G11" s="8">
        <v>0.60452892907220557</v>
      </c>
      <c r="H11" s="7">
        <v>6.7383275374133831</v>
      </c>
      <c r="I11" s="8">
        <v>1.0498492838973985</v>
      </c>
      <c r="J11" s="8">
        <v>3.9742609175817236</v>
      </c>
      <c r="K11" s="8">
        <v>0.21499085507706203</v>
      </c>
      <c r="L11" s="8">
        <v>0.901693694688944</v>
      </c>
      <c r="M11" s="18">
        <v>0.59753278616826722</v>
      </c>
      <c r="N11" s="7">
        <v>1.8622542025231872</v>
      </c>
      <c r="O11" s="8">
        <v>-0.39714823054484638</v>
      </c>
      <c r="P11" s="8">
        <v>0.57162587209068338</v>
      </c>
      <c r="Q11" s="8">
        <v>6.6316537179769236E-2</v>
      </c>
      <c r="R11" s="8">
        <v>0.99799024969163952</v>
      </c>
      <c r="S11" s="18">
        <v>0.62346977410594029</v>
      </c>
      <c r="T11" s="7">
        <v>3.6627199449480301</v>
      </c>
      <c r="U11" s="8">
        <v>2.5315213950755293</v>
      </c>
      <c r="V11" s="8">
        <v>1.1386760437911354</v>
      </c>
      <c r="W11" s="8">
        <v>0.34048833849891746</v>
      </c>
      <c r="X11" s="8">
        <v>-2.0658476835812687</v>
      </c>
      <c r="Y11" s="18">
        <v>1.7178818511637213</v>
      </c>
      <c r="Z11" s="7">
        <v>3.2204304251336344</v>
      </c>
      <c r="AA11" s="8">
        <v>-0.66792532857261988</v>
      </c>
      <c r="AB11" s="8">
        <v>4.1423681144167395</v>
      </c>
      <c r="AC11" s="8">
        <v>1.8680459426277544E-2</v>
      </c>
      <c r="AD11" s="8">
        <v>-0.20608594051748558</v>
      </c>
      <c r="AE11" s="18">
        <v>-6.6606879619265924E-2</v>
      </c>
      <c r="AF11" s="7">
        <v>8.1975070551546558</v>
      </c>
      <c r="AG11" s="8">
        <v>0.96852149062803761</v>
      </c>
      <c r="AH11" s="8">
        <v>4.1152469114171817</v>
      </c>
      <c r="AI11" s="8">
        <v>0.21171440041953932</v>
      </c>
      <c r="AJ11" s="8">
        <v>-0.35593531143972545</v>
      </c>
      <c r="AK11" s="18">
        <v>3.2579595641296319</v>
      </c>
      <c r="AL11" s="7">
        <v>3.8473417965007557</v>
      </c>
      <c r="AM11" s="8">
        <v>0.36364635092210063</v>
      </c>
      <c r="AN11" s="8">
        <v>2.7448575875324588</v>
      </c>
      <c r="AO11" s="8">
        <v>0.12341413396762801</v>
      </c>
      <c r="AP11" s="8">
        <v>-1.4455636001966971E-2</v>
      </c>
      <c r="AQ11" s="18">
        <v>0.62987936008054413</v>
      </c>
      <c r="AR11" s="7">
        <v>0.14677055073688688</v>
      </c>
      <c r="AS11" s="8">
        <v>0.63034795645529429</v>
      </c>
      <c r="AT11" s="8">
        <v>2.1301832521110344</v>
      </c>
      <c r="AU11" s="8">
        <v>0.15504249990377456</v>
      </c>
      <c r="AV11" s="8">
        <v>0.26773582142202851</v>
      </c>
      <c r="AW11" s="18">
        <v>-3.0365389791552349</v>
      </c>
    </row>
    <row r="12" spans="1:49" x14ac:dyDescent="0.2">
      <c r="A12" s="1" t="s">
        <v>13</v>
      </c>
      <c r="B12" s="7">
        <v>-1.8764631321440017</v>
      </c>
      <c r="C12" s="8">
        <v>4.7735395965088152</v>
      </c>
      <c r="D12" s="8">
        <v>-6.9544105559523599</v>
      </c>
      <c r="E12" s="8">
        <v>0.74492087577437949</v>
      </c>
      <c r="F12" s="8">
        <v>-0.61786633885575304</v>
      </c>
      <c r="G12" s="8">
        <v>0.17735329038088832</v>
      </c>
      <c r="H12" s="7">
        <v>1.233181208310044</v>
      </c>
      <c r="I12" s="8">
        <v>6.8816594740851684</v>
      </c>
      <c r="J12" s="8">
        <v>-9.71864257065576</v>
      </c>
      <c r="K12" s="8">
        <v>1.0985061921986372</v>
      </c>
      <c r="L12" s="8">
        <v>3.0467570803540545</v>
      </c>
      <c r="M12" s="18">
        <v>-7.5098967672096451E-2</v>
      </c>
      <c r="N12" s="7">
        <v>0.19138655648921232</v>
      </c>
      <c r="O12" s="8">
        <v>0.65249597210449173</v>
      </c>
      <c r="P12" s="8">
        <v>-1.9251366141225867</v>
      </c>
      <c r="Q12" s="8">
        <v>0.15257030261533638</v>
      </c>
      <c r="R12" s="8">
        <v>0.45063284685815636</v>
      </c>
      <c r="S12" s="18">
        <v>0.86082404903380838</v>
      </c>
      <c r="T12" s="7">
        <v>-0.18692029206952565</v>
      </c>
      <c r="U12" s="8">
        <v>1.5178957234451083</v>
      </c>
      <c r="V12" s="8">
        <v>-2.0917758862116389</v>
      </c>
      <c r="W12" s="8">
        <v>0.17659919979597746</v>
      </c>
      <c r="X12" s="8">
        <v>-0.10433595003034142</v>
      </c>
      <c r="Y12" s="18">
        <v>0.31469662093136386</v>
      </c>
      <c r="Z12" s="7">
        <v>-1.2472175842607709</v>
      </c>
      <c r="AA12" s="8">
        <v>6.937076575617608</v>
      </c>
      <c r="AB12" s="8">
        <v>-10.236893814816222</v>
      </c>
      <c r="AC12" s="8">
        <v>1.1392690641221304</v>
      </c>
      <c r="AD12" s="8">
        <v>0.81876868256383628</v>
      </c>
      <c r="AE12" s="18">
        <v>9.4561908251833415E-2</v>
      </c>
      <c r="AF12" s="7">
        <v>-4.5913967838728089</v>
      </c>
      <c r="AG12" s="8">
        <v>5.2235303985686032</v>
      </c>
      <c r="AH12" s="8">
        <v>-7.2182713758887909</v>
      </c>
      <c r="AI12" s="8">
        <v>0.80532555026473585</v>
      </c>
      <c r="AJ12" s="8">
        <v>8.2910966619448523E-2</v>
      </c>
      <c r="AK12" s="18">
        <v>-3.4848923234368399</v>
      </c>
      <c r="AL12" s="7">
        <v>-0.70427313638493638</v>
      </c>
      <c r="AM12" s="8">
        <v>4.5618209696954324</v>
      </c>
      <c r="AN12" s="8">
        <v>-6.8633022958074816</v>
      </c>
      <c r="AO12" s="8">
        <v>0.71864044471614752</v>
      </c>
      <c r="AP12" s="8">
        <v>-0.47393440006155929</v>
      </c>
      <c r="AQ12" s="18">
        <v>1.3525021450725006</v>
      </c>
      <c r="AR12" s="7">
        <v>-0.61710609929201965</v>
      </c>
      <c r="AS12" s="8">
        <v>4.8242382256464218</v>
      </c>
      <c r="AT12" s="8">
        <v>-6.961692954310374</v>
      </c>
      <c r="AU12" s="8">
        <v>0.75280174947814038</v>
      </c>
      <c r="AV12" s="8">
        <v>-1.3853305225611992</v>
      </c>
      <c r="AW12" s="18">
        <v>2.1528774024549668</v>
      </c>
    </row>
    <row r="13" spans="1:49" x14ac:dyDescent="0.2">
      <c r="A13" s="1" t="s">
        <v>14</v>
      </c>
      <c r="B13" s="7">
        <v>-2.1398840957279295</v>
      </c>
      <c r="C13" s="8">
        <v>-2.6759791607969698</v>
      </c>
      <c r="D13" s="8">
        <v>0.40358706218548596</v>
      </c>
      <c r="E13" s="8">
        <v>4.4300132218727875E-2</v>
      </c>
      <c r="F13" s="8">
        <v>-0.22882490012840545</v>
      </c>
      <c r="G13" s="8">
        <v>0.31703277079323661</v>
      </c>
      <c r="H13" s="7">
        <v>-2.1198563898608351</v>
      </c>
      <c r="I13" s="8">
        <v>-3.5431427207187958</v>
      </c>
      <c r="J13" s="8">
        <v>0.71351070703283603</v>
      </c>
      <c r="K13" s="8">
        <v>5.2931468735332825E-2</v>
      </c>
      <c r="L13" s="8">
        <v>0.22580557314094749</v>
      </c>
      <c r="M13" s="18">
        <v>0.4310385819488477</v>
      </c>
      <c r="N13" s="7">
        <v>-0.75732794454394214</v>
      </c>
      <c r="O13" s="8">
        <v>-0.85839425702603078</v>
      </c>
      <c r="P13" s="8">
        <v>-5.4209562862663589E-2</v>
      </c>
      <c r="Q13" s="8">
        <v>2.7825515353699919E-2</v>
      </c>
      <c r="R13" s="8">
        <v>0.11906857470421232</v>
      </c>
      <c r="S13" s="18">
        <v>8.3817852868395618E-3</v>
      </c>
      <c r="T13" s="7">
        <v>-0.33487832968527359</v>
      </c>
      <c r="U13" s="8">
        <v>-1.2640109132029689</v>
      </c>
      <c r="V13" s="8">
        <v>4.3397532390789181E-2</v>
      </c>
      <c r="W13" s="8">
        <v>4.6564242376182834E-2</v>
      </c>
      <c r="X13" s="8">
        <v>-0.12021760180236254</v>
      </c>
      <c r="Y13" s="18">
        <v>0.95938841055308566</v>
      </c>
      <c r="Z13" s="7">
        <v>-3.0629931533995465</v>
      </c>
      <c r="AA13" s="8">
        <v>-3.5963058805417178</v>
      </c>
      <c r="AB13" s="8">
        <v>0.66459429524467351</v>
      </c>
      <c r="AC13" s="8">
        <v>4.2947956492673321E-2</v>
      </c>
      <c r="AD13" s="8">
        <v>-0.10404646902861948</v>
      </c>
      <c r="AE13" s="18">
        <v>-7.0183055566550023E-2</v>
      </c>
      <c r="AF13" s="7">
        <v>-1.7123818832129292</v>
      </c>
      <c r="AG13" s="8">
        <v>-2.4379399464698452</v>
      </c>
      <c r="AH13" s="8">
        <v>0.38462712637714114</v>
      </c>
      <c r="AI13" s="8">
        <v>4.1508627487657573E-2</v>
      </c>
      <c r="AJ13" s="8">
        <v>-0.19789676852241703</v>
      </c>
      <c r="AK13" s="18">
        <v>0.49731907791453894</v>
      </c>
      <c r="AL13" s="7">
        <v>-2.3810135784035911</v>
      </c>
      <c r="AM13" s="8">
        <v>-2.6039873588252398</v>
      </c>
      <c r="AN13" s="8">
        <v>0.36430172703406938</v>
      </c>
      <c r="AO13" s="8">
        <v>4.2832796893181042E-2</v>
      </c>
      <c r="AP13" s="8">
        <v>-0.24891000915221534</v>
      </c>
      <c r="AQ13" s="18">
        <v>6.4749265646617954E-2</v>
      </c>
      <c r="AR13" s="7">
        <v>-2.3325806433587877</v>
      </c>
      <c r="AS13" s="8">
        <v>-3.0771500069055655</v>
      </c>
      <c r="AT13" s="8">
        <v>0.46986410556395736</v>
      </c>
      <c r="AU13" s="8">
        <v>4.9594593163123077E-2</v>
      </c>
      <c r="AV13" s="8">
        <v>-0.48469017172232565</v>
      </c>
      <c r="AW13" s="18">
        <v>0.70980083654202664</v>
      </c>
    </row>
    <row r="14" spans="1:49" x14ac:dyDescent="0.2">
      <c r="A14" s="1" t="s">
        <v>15</v>
      </c>
      <c r="B14" s="7">
        <v>-4.2449324654805265</v>
      </c>
      <c r="C14" s="8">
        <v>-0.44609844421898781</v>
      </c>
      <c r="D14" s="8">
        <v>-1.7438483555140958</v>
      </c>
      <c r="E14" s="8">
        <v>-0.7152839459213487</v>
      </c>
      <c r="F14" s="8">
        <v>-1.2844917574022765</v>
      </c>
      <c r="G14" s="8">
        <v>-5.5209962423814762E-2</v>
      </c>
      <c r="H14" s="7">
        <v>-4.8229682023232554</v>
      </c>
      <c r="I14" s="8">
        <v>-0.66426257424523416</v>
      </c>
      <c r="J14" s="8">
        <v>-2.0762125795479811</v>
      </c>
      <c r="K14" s="8">
        <v>-1.0957817280209394</v>
      </c>
      <c r="L14" s="8">
        <v>-0.46431668559548417</v>
      </c>
      <c r="M14" s="18">
        <v>-0.5223946349136116</v>
      </c>
      <c r="N14" s="7">
        <v>0.24992017168140018</v>
      </c>
      <c r="O14" s="8">
        <v>-0.30892923760988072</v>
      </c>
      <c r="P14" s="8">
        <v>-0.60822609901558422</v>
      </c>
      <c r="Q14" s="8">
        <v>-0.16961295541245269</v>
      </c>
      <c r="R14" s="8">
        <v>0.12707685156007537</v>
      </c>
      <c r="S14" s="18">
        <v>1.2096116121592428</v>
      </c>
      <c r="T14" s="7">
        <v>-5.8676838475748632</v>
      </c>
      <c r="U14" s="8">
        <v>0.59823125839261471</v>
      </c>
      <c r="V14" s="8">
        <v>-1.9837805782156992</v>
      </c>
      <c r="W14" s="8">
        <v>-0.55809519180704614</v>
      </c>
      <c r="X14" s="8">
        <v>-1.0819601848156732</v>
      </c>
      <c r="Y14" s="18">
        <v>-2.8420791511290617</v>
      </c>
      <c r="Z14" s="7">
        <v>-3.0560196296151982</v>
      </c>
      <c r="AA14" s="8">
        <v>-1.1392227826847834</v>
      </c>
      <c r="AB14" s="8">
        <v>-1.5537909507443972</v>
      </c>
      <c r="AC14" s="8">
        <v>-0.82694324794179863</v>
      </c>
      <c r="AD14" s="8">
        <v>-1.1607941217896911</v>
      </c>
      <c r="AE14" s="18">
        <v>1.624731473545477</v>
      </c>
      <c r="AF14" s="7">
        <v>-4.358617951504538</v>
      </c>
      <c r="AG14" s="8">
        <v>-0.4351115492600065</v>
      </c>
      <c r="AH14" s="8">
        <v>-1.9504596568067478</v>
      </c>
      <c r="AI14" s="8">
        <v>-0.80910903629235076</v>
      </c>
      <c r="AJ14" s="8">
        <v>-1.4513811686552363</v>
      </c>
      <c r="AK14" s="18">
        <v>0.28744345950980771</v>
      </c>
      <c r="AL14" s="7">
        <v>-4.1672979665621872</v>
      </c>
      <c r="AM14" s="8">
        <v>-0.49897808847201758</v>
      </c>
      <c r="AN14" s="8">
        <v>-1.5191623751423156</v>
      </c>
      <c r="AO14" s="8">
        <v>-0.61982713526879096</v>
      </c>
      <c r="AP14" s="8">
        <v>-1.1469440457328983</v>
      </c>
      <c r="AQ14" s="18">
        <v>-0.38238632194615985</v>
      </c>
      <c r="AR14" s="7">
        <v>-4.2784558306381486</v>
      </c>
      <c r="AS14" s="8">
        <v>-0.33691491435303889</v>
      </c>
      <c r="AT14" s="8">
        <v>-1.9927900225825597</v>
      </c>
      <c r="AU14" s="8">
        <v>-0.80249737240069252</v>
      </c>
      <c r="AV14" s="8">
        <v>-1.4536679762380511</v>
      </c>
      <c r="AW14" s="18">
        <v>0.30741445493619735</v>
      </c>
    </row>
    <row r="15" spans="1:49" ht="17" thickBot="1" x14ac:dyDescent="0.2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ht="17" thickTop="1" x14ac:dyDescent="0.2">
      <c r="A16" s="10" t="s">
        <v>16</v>
      </c>
      <c r="B16" s="11"/>
      <c r="C16" s="12">
        <f>CORREL($B$6:$B$14,C6:C14)*100</f>
        <v>53.228101039141961</v>
      </c>
      <c r="D16" s="12">
        <f t="shared" ref="D16:G16" si="0">CORREL($B$6:$B$14,D6:D14)*100</f>
        <v>20.70020936420141</v>
      </c>
      <c r="E16" s="12">
        <f t="shared" si="0"/>
        <v>24.668966032196586</v>
      </c>
      <c r="F16" s="12">
        <f t="shared" si="0"/>
        <v>77.426146853702718</v>
      </c>
      <c r="G16" s="12">
        <f t="shared" si="0"/>
        <v>-55.683139427834782</v>
      </c>
      <c r="H16" s="19"/>
      <c r="I16" s="12">
        <f>CORREL($H$6:$H$15,I6:I15)*100</f>
        <v>57.434912058119934</v>
      </c>
      <c r="J16" s="12">
        <f>CORREL($H$6:$H$15,J6:J15)*100</f>
        <v>-4.9868371320896232</v>
      </c>
      <c r="K16" s="12">
        <f>CORREL($H$6:$H$15,K6:K15)*100</f>
        <v>59.898800544667772</v>
      </c>
      <c r="L16" s="12">
        <f>CORREL($H$6:$H$15,L6:L15)*100</f>
        <v>16.528314431812891</v>
      </c>
      <c r="M16" s="20">
        <f>CORREL($H$6:$H15,M6:M15)*100</f>
        <v>42.043429271587321</v>
      </c>
      <c r="N16" s="12"/>
      <c r="O16" s="12">
        <f>CORREL($N$6:$N$15,O6:O15)*100</f>
        <v>8.9522049962643244</v>
      </c>
      <c r="P16" s="12">
        <f t="shared" ref="P16:S16" si="1">CORREL($N$6:$N$15,P6:P15)*100</f>
        <v>26.931539026404206</v>
      </c>
      <c r="Q16" s="12">
        <f t="shared" si="1"/>
        <v>3.3184931447772201</v>
      </c>
      <c r="R16" s="12">
        <f t="shared" si="1"/>
        <v>0.73287661211080679</v>
      </c>
      <c r="S16" s="12">
        <f t="shared" si="1"/>
        <v>25.595230691887615</v>
      </c>
      <c r="T16" s="19"/>
      <c r="U16" s="12">
        <f>CORREL($T$6:$T$15,U6:U15)*100</f>
        <v>84.879646623351064</v>
      </c>
      <c r="V16" s="12">
        <f t="shared" ref="V16:Y16" si="2">CORREL($T$6:$T$15,V6:V15)*100</f>
        <v>-52.056307603358142</v>
      </c>
      <c r="W16" s="12">
        <f t="shared" si="2"/>
        <v>70.03039752785601</v>
      </c>
      <c r="X16" s="12">
        <f t="shared" si="2"/>
        <v>70.812814054834121</v>
      </c>
      <c r="Y16" s="12">
        <f t="shared" si="2"/>
        <v>58.417327422584464</v>
      </c>
      <c r="Z16" s="12"/>
      <c r="AA16" s="12">
        <f>CORREL($Z$6:$Z$15,AA6:AA15)*100</f>
        <v>20.086515524082483</v>
      </c>
      <c r="AB16" s="12">
        <f t="shared" ref="AB16:AE16" si="3">CORREL($Z$6:$Z$15,AB6:AB15)*100</f>
        <v>50.989632978333347</v>
      </c>
      <c r="AC16" s="12">
        <f t="shared" si="3"/>
        <v>1.7183024359360211</v>
      </c>
      <c r="AD16" s="12">
        <f t="shared" si="3"/>
        <v>38.125010349145519</v>
      </c>
      <c r="AE16" s="12">
        <f t="shared" si="3"/>
        <v>-39.685497186421166</v>
      </c>
      <c r="AF16" s="19"/>
      <c r="AG16" s="12">
        <f>CORREL($AF$6:$AF$15,AG6:AG15)*100</f>
        <v>42.537785018693192</v>
      </c>
      <c r="AH16" s="12">
        <f t="shared" ref="AH16:AK16" si="4">CORREL($AF$6:$AF$15,AH6:AH15)*100</f>
        <v>28.620077315383185</v>
      </c>
      <c r="AI16" s="12">
        <f t="shared" si="4"/>
        <v>18.94172978650229</v>
      </c>
      <c r="AJ16" s="12">
        <f t="shared" si="4"/>
        <v>64.475244925554264</v>
      </c>
      <c r="AK16" s="12">
        <f t="shared" si="4"/>
        <v>66.511256989962007</v>
      </c>
      <c r="AL16" s="12"/>
      <c r="AM16" s="12">
        <f>CORREL($AL$6:$AL$15,AM6:AM15)*100</f>
        <v>58.198758831759733</v>
      </c>
      <c r="AN16" s="12">
        <f t="shared" ref="AN16:AQ16" si="5">CORREL($AL$6:$AL$15,AN6:AN15)*100</f>
        <v>18.256590271527941</v>
      </c>
      <c r="AO16" s="12">
        <f t="shared" si="5"/>
        <v>28.224213774362511</v>
      </c>
      <c r="AP16" s="12">
        <f t="shared" si="5"/>
        <v>81.280558502641782</v>
      </c>
      <c r="AQ16" s="12">
        <f t="shared" si="5"/>
        <v>-32.740371170058111</v>
      </c>
      <c r="AR16" s="19"/>
      <c r="AS16" s="12">
        <f>CORREL($AR$6:$AR$15,AS6:AS15)*100</f>
        <v>51.096627375927795</v>
      </c>
      <c r="AT16" s="12">
        <f t="shared" ref="AT16:AW16" si="6">CORREL($AR$6:$AR$15,AT6:AT15)*100</f>
        <v>13.823234702606641</v>
      </c>
      <c r="AU16" s="12">
        <f t="shared" si="6"/>
        <v>32.715240944203885</v>
      </c>
      <c r="AV16" s="12">
        <f t="shared" si="6"/>
        <v>80.100862450251796</v>
      </c>
      <c r="AW16" s="12">
        <f t="shared" si="6"/>
        <v>-52.375367465035673</v>
      </c>
    </row>
    <row r="17" spans="1:49" x14ac:dyDescent="0.2">
      <c r="A17" s="13" t="s">
        <v>17</v>
      </c>
      <c r="B17" s="14">
        <f>AVERAGE(B22:B30)</f>
        <v>3.041291281712466</v>
      </c>
      <c r="C17" s="14">
        <f t="shared" ref="C17:AW17" si="7">AVERAGE(C22:C30)</f>
        <v>2.8873490180008536</v>
      </c>
      <c r="D17" s="14">
        <f t="shared" si="7"/>
        <v>2.7518456594887342</v>
      </c>
      <c r="E17" s="14">
        <f t="shared" si="7"/>
        <v>0.2719239576466897</v>
      </c>
      <c r="F17" s="14">
        <f t="shared" si="7"/>
        <v>0.78849757621581318</v>
      </c>
      <c r="G17" s="14">
        <f t="shared" si="7"/>
        <v>0.37288514372693987</v>
      </c>
      <c r="H17" s="14">
        <f t="shared" si="7"/>
        <v>2.6092863925914727</v>
      </c>
      <c r="I17" s="14">
        <f t="shared" si="7"/>
        <v>3.4574331968952134</v>
      </c>
      <c r="J17" s="14">
        <f t="shared" si="7"/>
        <v>3.3729786259803145</v>
      </c>
      <c r="K17" s="14">
        <f t="shared" si="7"/>
        <v>0.35989875702725743</v>
      </c>
      <c r="L17" s="14">
        <f t="shared" si="7"/>
        <v>0.95054985633499678</v>
      </c>
      <c r="M17" s="14">
        <f t="shared" si="7"/>
        <v>0.52714841554951319</v>
      </c>
      <c r="N17" s="14">
        <f t="shared" si="7"/>
        <v>1.0324023873542969</v>
      </c>
      <c r="O17" s="14">
        <f t="shared" si="7"/>
        <v>1.9664265830543159</v>
      </c>
      <c r="P17" s="14">
        <f t="shared" si="7"/>
        <v>1.7052100441181404</v>
      </c>
      <c r="Q17" s="14">
        <f t="shared" si="7"/>
        <v>0.14101405540884659</v>
      </c>
      <c r="R17" s="14">
        <f t="shared" si="7"/>
        <v>1.0204028902564206</v>
      </c>
      <c r="S17" s="14">
        <f t="shared" si="7"/>
        <v>1.2026619940313084</v>
      </c>
      <c r="T17" s="14">
        <f t="shared" si="7"/>
        <v>4.3292328467078818</v>
      </c>
      <c r="U17" s="14">
        <f t="shared" si="7"/>
        <v>4.097734064354313</v>
      </c>
      <c r="V17" s="14">
        <f t="shared" si="7"/>
        <v>2.753454606173122</v>
      </c>
      <c r="W17" s="14">
        <f t="shared" si="7"/>
        <v>0.24813085817976072</v>
      </c>
      <c r="X17" s="14">
        <f t="shared" si="7"/>
        <v>1.5233881375012157</v>
      </c>
      <c r="Y17" s="14">
        <f t="shared" si="7"/>
        <v>1.5732970383197062</v>
      </c>
      <c r="Z17" s="14">
        <f t="shared" si="7"/>
        <v>2.1714543139763927</v>
      </c>
      <c r="AA17" s="14">
        <f t="shared" si="7"/>
        <v>2.4734434959169467</v>
      </c>
      <c r="AB17" s="14">
        <f t="shared" si="7"/>
        <v>2.9747931497701074</v>
      </c>
      <c r="AC17" s="14">
        <f t="shared" si="7"/>
        <v>0.29253048123389291</v>
      </c>
      <c r="AD17" s="14">
        <f t="shared" si="7"/>
        <v>0.44257408155062261</v>
      </c>
      <c r="AE17" s="14">
        <f t="shared" si="7"/>
        <v>0.88087538378112418</v>
      </c>
      <c r="AF17" s="14">
        <f t="shared" si="7"/>
        <v>3.9671680946822048</v>
      </c>
      <c r="AG17" s="14">
        <f t="shared" si="7"/>
        <v>3.0380855476439543</v>
      </c>
      <c r="AH17" s="14">
        <f t="shared" si="7"/>
        <v>2.9718021072495513</v>
      </c>
      <c r="AI17" s="14">
        <f t="shared" si="7"/>
        <v>0.30074323720023594</v>
      </c>
      <c r="AJ17" s="14">
        <f t="shared" si="7"/>
        <v>0.76818971784362566</v>
      </c>
      <c r="AK17" s="14">
        <f t="shared" si="7"/>
        <v>1.2571307923026385</v>
      </c>
      <c r="AL17" s="14">
        <f t="shared" si="7"/>
        <v>2.862189971736866</v>
      </c>
      <c r="AM17" s="14">
        <f t="shared" si="7"/>
        <v>2.7131496837719769</v>
      </c>
      <c r="AN17" s="14">
        <f t="shared" si="7"/>
        <v>2.6300617966725262</v>
      </c>
      <c r="AO17" s="14">
        <f t="shared" si="7"/>
        <v>0.25106114925501938</v>
      </c>
      <c r="AP17" s="14">
        <f t="shared" si="7"/>
        <v>0.51260242145145152</v>
      </c>
      <c r="AQ17" s="14">
        <f t="shared" si="7"/>
        <v>0.51153785134854934</v>
      </c>
      <c r="AR17" s="14">
        <f t="shared" si="7"/>
        <v>2.2885978083014975</v>
      </c>
      <c r="AS17" s="14">
        <f t="shared" si="7"/>
        <v>3.0843116271332986</v>
      </c>
      <c r="AT17" s="14">
        <f t="shared" si="7"/>
        <v>2.7989658079905939</v>
      </c>
      <c r="AU17" s="14">
        <f t="shared" si="7"/>
        <v>0.28583323483960132</v>
      </c>
      <c r="AV17" s="14">
        <f t="shared" si="7"/>
        <v>0.75568627538090205</v>
      </c>
      <c r="AW17" s="14">
        <f t="shared" si="7"/>
        <v>1.3432871916247877</v>
      </c>
    </row>
    <row r="18" spans="1:49" x14ac:dyDescent="0.2">
      <c r="A18" s="13" t="s">
        <v>18</v>
      </c>
      <c r="B18" s="14">
        <f>SUM(B6:B8)</f>
        <v>10.05551341330669</v>
      </c>
      <c r="C18" s="14">
        <f t="shared" ref="C18:G18" si="8">SUM(C6:C8)</f>
        <v>7.2282322651964801</v>
      </c>
      <c r="D18" s="14">
        <f t="shared" si="8"/>
        <v>0.86004609827319989</v>
      </c>
      <c r="E18" s="14">
        <f t="shared" si="8"/>
        <v>-4.6387652151545104E-2</v>
      </c>
      <c r="F18" s="14">
        <f t="shared" si="8"/>
        <v>3.5029790003566044</v>
      </c>
      <c r="G18" s="14">
        <f t="shared" si="8"/>
        <v>-1.4893562983680617</v>
      </c>
      <c r="H18" s="14">
        <f>SUM(H6:H8)</f>
        <v>3.7702800209381939</v>
      </c>
      <c r="I18" s="14">
        <f t="shared" ref="I18:S18" si="9">SUM(I6:I8)</f>
        <v>6.6754888540601023</v>
      </c>
      <c r="J18" s="14">
        <f t="shared" si="9"/>
        <v>0.384572830664069</v>
      </c>
      <c r="K18" s="14">
        <f t="shared" si="9"/>
        <v>5.4512624550525496E-4</v>
      </c>
      <c r="L18" s="14">
        <f t="shared" si="9"/>
        <v>-3.1066916640899507</v>
      </c>
      <c r="M18" s="14">
        <f t="shared" si="9"/>
        <v>-0.18363512594154219</v>
      </c>
      <c r="N18" s="14">
        <f t="shared" si="9"/>
        <v>0.58678602439703442</v>
      </c>
      <c r="O18" s="14">
        <f t="shared" si="9"/>
        <v>8.1964236516399289</v>
      </c>
      <c r="P18" s="14">
        <f t="shared" si="9"/>
        <v>1.7490408520667562</v>
      </c>
      <c r="Q18" s="14">
        <f t="shared" si="9"/>
        <v>-0.10451015875964426</v>
      </c>
      <c r="R18" s="14">
        <f t="shared" si="9"/>
        <v>-4.2297981261277906</v>
      </c>
      <c r="S18" s="14">
        <f t="shared" si="9"/>
        <v>-5.0243701944222376</v>
      </c>
      <c r="T18" s="14">
        <f>SUM(T6:T8)</f>
        <v>15.818827865237431</v>
      </c>
      <c r="U18" s="14">
        <f t="shared" ref="U18:AE18" si="10">SUM(U6:U8)</f>
        <v>11.881419913068045</v>
      </c>
      <c r="V18" s="14">
        <f t="shared" si="10"/>
        <v>-3.7230204775082232</v>
      </c>
      <c r="W18" s="14">
        <f t="shared" si="10"/>
        <v>0.19684867182805943</v>
      </c>
      <c r="X18" s="14">
        <f t="shared" si="10"/>
        <v>6.3685848043416344</v>
      </c>
      <c r="Y18" s="14">
        <f t="shared" si="10"/>
        <v>1.094994953507896</v>
      </c>
      <c r="Z18" s="14">
        <f t="shared" si="10"/>
        <v>5.8411832498678447</v>
      </c>
      <c r="AA18" s="14">
        <f t="shared" si="10"/>
        <v>4.1934191560086518</v>
      </c>
      <c r="AB18" s="14">
        <f t="shared" si="10"/>
        <v>3.9622829878480159</v>
      </c>
      <c r="AC18" s="14">
        <f t="shared" si="10"/>
        <v>-0.21304823933962969</v>
      </c>
      <c r="AD18" s="14">
        <f t="shared" si="10"/>
        <v>0.94574805459957967</v>
      </c>
      <c r="AE18" s="14">
        <f t="shared" si="10"/>
        <v>-3.0472187092487806</v>
      </c>
      <c r="AF18" s="14">
        <f>SUM(AF6:AF8)</f>
        <v>9.4132551424423827</v>
      </c>
      <c r="AG18" s="14">
        <f t="shared" ref="AG18:AQ18" si="11">SUM(AG6:AG8)</f>
        <v>6.6539123759019922</v>
      </c>
      <c r="AH18" s="14">
        <f t="shared" si="11"/>
        <v>-0.15179331265939355</v>
      </c>
      <c r="AI18" s="14">
        <f t="shared" si="11"/>
        <v>-4.547736965804193E-2</v>
      </c>
      <c r="AJ18" s="14">
        <f t="shared" si="11"/>
        <v>3.3739427636768653</v>
      </c>
      <c r="AK18" s="14">
        <f t="shared" si="11"/>
        <v>-0.41732931481904595</v>
      </c>
      <c r="AL18" s="14">
        <f t="shared" si="11"/>
        <v>8.7508364984375451</v>
      </c>
      <c r="AM18" s="14">
        <f t="shared" si="11"/>
        <v>7.1270576510715848</v>
      </c>
      <c r="AN18" s="14">
        <f t="shared" si="11"/>
        <v>1.2744934942041495</v>
      </c>
      <c r="AO18" s="14">
        <f t="shared" si="11"/>
        <v>-9.4454019337945033E-2</v>
      </c>
      <c r="AP18" s="14">
        <f t="shared" si="11"/>
        <v>2.3067108965315342</v>
      </c>
      <c r="AQ18" s="14">
        <f t="shared" si="11"/>
        <v>-1.862971524031777</v>
      </c>
      <c r="AR18" s="14">
        <f>SUM(AR6:AR8)</f>
        <v>10.151919586619853</v>
      </c>
      <c r="AS18" s="14">
        <f t="shared" ref="AS18:AW18" si="12">SUM(AS6:AS8)</f>
        <v>7.9581668351961561</v>
      </c>
      <c r="AT18" s="14">
        <f t="shared" si="12"/>
        <v>1.1630664803949911</v>
      </c>
      <c r="AU18" s="14">
        <f t="shared" si="12"/>
        <v>1.1267516778219836E-2</v>
      </c>
      <c r="AV18" s="14">
        <f t="shared" si="12"/>
        <v>3.0124058312661326</v>
      </c>
      <c r="AW18" s="14">
        <f t="shared" si="12"/>
        <v>-1.9929870770156639</v>
      </c>
    </row>
    <row r="19" spans="1:49" x14ac:dyDescent="0.2">
      <c r="A19" s="13" t="s">
        <v>19</v>
      </c>
      <c r="B19" s="14">
        <f>SUM(B9:B10,B12:B15)</f>
        <v>-13.576865284606736</v>
      </c>
      <c r="C19" s="14">
        <f t="shared" ref="C19:AE19" si="13">SUM(C9:C10,C12:C15)</f>
        <v>-7.8197332938761512</v>
      </c>
      <c r="D19" s="14">
        <f t="shared" si="13"/>
        <v>-3.7793512453679399</v>
      </c>
      <c r="E19" s="14">
        <f t="shared" si="13"/>
        <v>-0.10322372075075192</v>
      </c>
      <c r="F19" s="14">
        <f t="shared" si="13"/>
        <v>-2.7593843939077538</v>
      </c>
      <c r="G19" s="14">
        <f t="shared" si="13"/>
        <v>0.88482736929586103</v>
      </c>
      <c r="H19" s="14">
        <f t="shared" si="13"/>
        <v>-10.508607558351589</v>
      </c>
      <c r="I19" s="14">
        <f t="shared" si="13"/>
        <v>-7.7253381379574888</v>
      </c>
      <c r="J19" s="14">
        <f t="shared" si="13"/>
        <v>-4.3588337482457957</v>
      </c>
      <c r="K19" s="14">
        <f t="shared" si="13"/>
        <v>-0.21553598132256768</v>
      </c>
      <c r="L19" s="14">
        <f t="shared" si="13"/>
        <v>2.2049979694009925</v>
      </c>
      <c r="M19" s="14">
        <f t="shared" si="13"/>
        <v>-0.41389766022672525</v>
      </c>
      <c r="N19" s="14">
        <f t="shared" si="13"/>
        <v>-2.4490402269202067</v>
      </c>
      <c r="O19" s="14">
        <f t="shared" si="13"/>
        <v>-7.7992754210950821</v>
      </c>
      <c r="P19" s="14">
        <f t="shared" si="13"/>
        <v>-2.3206667241574377</v>
      </c>
      <c r="Q19" s="14">
        <f t="shared" si="13"/>
        <v>3.8193621579883846E-2</v>
      </c>
      <c r="R19" s="14">
        <f t="shared" si="13"/>
        <v>3.2318078764361475</v>
      </c>
      <c r="S19" s="14">
        <f t="shared" si="13"/>
        <v>4.4009004203162858</v>
      </c>
      <c r="T19" s="14">
        <f t="shared" si="13"/>
        <v>-19.481547810185472</v>
      </c>
      <c r="U19" s="14">
        <f t="shared" si="13"/>
        <v>-14.412941308143576</v>
      </c>
      <c r="V19" s="14">
        <f t="shared" si="13"/>
        <v>2.584344433717082</v>
      </c>
      <c r="W19" s="14">
        <f t="shared" si="13"/>
        <v>-0.53733701032697867</v>
      </c>
      <c r="X19" s="14">
        <f t="shared" si="13"/>
        <v>-4.3027371207603613</v>
      </c>
      <c r="Y19" s="14">
        <f t="shared" si="13"/>
        <v>-2.8128768046716295</v>
      </c>
      <c r="Z19" s="14">
        <f t="shared" si="13"/>
        <v>-9.0616136750014782</v>
      </c>
      <c r="AA19" s="14">
        <f t="shared" si="13"/>
        <v>-3.525493827436033</v>
      </c>
      <c r="AB19" s="14">
        <f t="shared" si="13"/>
        <v>-8.1046511022647518</v>
      </c>
      <c r="AC19" s="14">
        <f t="shared" si="13"/>
        <v>0.19436777991335252</v>
      </c>
      <c r="AD19" s="14">
        <f t="shared" si="13"/>
        <v>-0.73966211408208771</v>
      </c>
      <c r="AE19" s="14">
        <f t="shared" si="13"/>
        <v>3.11382558886804</v>
      </c>
      <c r="AF19" s="14">
        <f t="shared" ref="AF19:AQ19" si="14">SUM(AF9:AF10,AF12:AF15)</f>
        <v>-17.610762197597051</v>
      </c>
      <c r="AG19" s="14">
        <f t="shared" si="14"/>
        <v>-7.6224338665300282</v>
      </c>
      <c r="AH19" s="14">
        <f t="shared" si="14"/>
        <v>-3.9634535987577904</v>
      </c>
      <c r="AI19" s="14">
        <f t="shared" si="14"/>
        <v>-0.16623703076149998</v>
      </c>
      <c r="AJ19" s="14">
        <f t="shared" si="14"/>
        <v>-3.0180074522371436</v>
      </c>
      <c r="AK19" s="14">
        <f t="shared" si="14"/>
        <v>-2.8406302493105864</v>
      </c>
      <c r="AL19" s="14">
        <f t="shared" si="14"/>
        <v>-12.59817829493829</v>
      </c>
      <c r="AM19" s="14">
        <f t="shared" si="14"/>
        <v>-7.4907040019936924</v>
      </c>
      <c r="AN19" s="14">
        <f t="shared" si="14"/>
        <v>-4.0193510817366107</v>
      </c>
      <c r="AO19" s="14">
        <f t="shared" si="14"/>
        <v>-2.8960114629677181E-2</v>
      </c>
      <c r="AP19" s="14">
        <f t="shared" si="14"/>
        <v>-2.2922552605295627</v>
      </c>
      <c r="AQ19" s="14">
        <f t="shared" si="14"/>
        <v>1.2330921639512593</v>
      </c>
      <c r="AR19" s="14">
        <f t="shared" ref="AR19:AW19" si="15">SUM(AR9:AR10,AR12:AR15)</f>
        <v>-10.298690137356736</v>
      </c>
      <c r="AS19" s="14">
        <f t="shared" si="15"/>
        <v>-8.5885147916514644</v>
      </c>
      <c r="AT19" s="14">
        <f t="shared" si="15"/>
        <v>-3.2932497325060215</v>
      </c>
      <c r="AU19" s="14">
        <f t="shared" si="15"/>
        <v>-0.16631001668199252</v>
      </c>
      <c r="AV19" s="14">
        <f t="shared" si="15"/>
        <v>-3.2801416526881493</v>
      </c>
      <c r="AW19" s="14">
        <f t="shared" si="15"/>
        <v>5.029526056170897</v>
      </c>
    </row>
    <row r="20" spans="1:49" ht="17" thickBot="1" x14ac:dyDescent="0.25">
      <c r="A20" s="15" t="s">
        <v>20</v>
      </c>
      <c r="B20" s="16">
        <f>B11</f>
        <v>3.5213518713000242</v>
      </c>
      <c r="C20" s="16">
        <f t="shared" ref="C20:AE20" si="16">C11</f>
        <v>0.59150102867965981</v>
      </c>
      <c r="D20" s="16">
        <f t="shared" si="16"/>
        <v>2.919305147094736</v>
      </c>
      <c r="E20" s="16">
        <f t="shared" si="16"/>
        <v>0.14961137290229926</v>
      </c>
      <c r="F20" s="16">
        <f t="shared" si="16"/>
        <v>-0.74359460644886932</v>
      </c>
      <c r="G20" s="16">
        <f t="shared" si="16"/>
        <v>0.60452892907220557</v>
      </c>
      <c r="H20" s="16">
        <f t="shared" si="16"/>
        <v>6.7383275374133831</v>
      </c>
      <c r="I20" s="16">
        <f t="shared" si="16"/>
        <v>1.0498492838973985</v>
      </c>
      <c r="J20" s="16">
        <f t="shared" si="16"/>
        <v>3.9742609175817236</v>
      </c>
      <c r="K20" s="16">
        <f t="shared" si="16"/>
        <v>0.21499085507706203</v>
      </c>
      <c r="L20" s="16">
        <f t="shared" si="16"/>
        <v>0.901693694688944</v>
      </c>
      <c r="M20" s="16">
        <f t="shared" si="16"/>
        <v>0.59753278616826722</v>
      </c>
      <c r="N20" s="16">
        <f t="shared" si="16"/>
        <v>1.8622542025231872</v>
      </c>
      <c r="O20" s="16">
        <f t="shared" si="16"/>
        <v>-0.39714823054484638</v>
      </c>
      <c r="P20" s="16">
        <f t="shared" si="16"/>
        <v>0.57162587209068338</v>
      </c>
      <c r="Q20" s="16">
        <f t="shared" si="16"/>
        <v>6.6316537179769236E-2</v>
      </c>
      <c r="R20" s="16">
        <f t="shared" si="16"/>
        <v>0.99799024969163952</v>
      </c>
      <c r="S20" s="16">
        <f t="shared" si="16"/>
        <v>0.62346977410594029</v>
      </c>
      <c r="T20" s="16">
        <f t="shared" si="16"/>
        <v>3.6627199449480301</v>
      </c>
      <c r="U20" s="16">
        <f t="shared" si="16"/>
        <v>2.5315213950755293</v>
      </c>
      <c r="V20" s="16">
        <f t="shared" si="16"/>
        <v>1.1386760437911354</v>
      </c>
      <c r="W20" s="16">
        <f t="shared" si="16"/>
        <v>0.34048833849891746</v>
      </c>
      <c r="X20" s="16">
        <f t="shared" si="16"/>
        <v>-2.0658476835812687</v>
      </c>
      <c r="Y20" s="16">
        <f t="shared" si="16"/>
        <v>1.7178818511637213</v>
      </c>
      <c r="Z20" s="16">
        <f t="shared" si="16"/>
        <v>3.2204304251336344</v>
      </c>
      <c r="AA20" s="16">
        <f t="shared" si="16"/>
        <v>-0.66792532857261988</v>
      </c>
      <c r="AB20" s="16">
        <f t="shared" si="16"/>
        <v>4.1423681144167395</v>
      </c>
      <c r="AC20" s="16">
        <f t="shared" si="16"/>
        <v>1.8680459426277544E-2</v>
      </c>
      <c r="AD20" s="16">
        <f t="shared" si="16"/>
        <v>-0.20608594051748558</v>
      </c>
      <c r="AE20" s="16">
        <f t="shared" si="16"/>
        <v>-6.6606879619265924E-2</v>
      </c>
      <c r="AF20" s="16">
        <f t="shared" ref="AF20:AQ20" si="17">AF11</f>
        <v>8.1975070551546558</v>
      </c>
      <c r="AG20" s="16">
        <f t="shared" si="17"/>
        <v>0.96852149062803761</v>
      </c>
      <c r="AH20" s="16">
        <f t="shared" si="17"/>
        <v>4.1152469114171817</v>
      </c>
      <c r="AI20" s="16">
        <f t="shared" si="17"/>
        <v>0.21171440041953932</v>
      </c>
      <c r="AJ20" s="16">
        <f t="shared" si="17"/>
        <v>-0.35593531143972545</v>
      </c>
      <c r="AK20" s="16">
        <f t="shared" si="17"/>
        <v>3.2579595641296319</v>
      </c>
      <c r="AL20" s="16">
        <f t="shared" si="17"/>
        <v>3.8473417965007557</v>
      </c>
      <c r="AM20" s="16">
        <f t="shared" si="17"/>
        <v>0.36364635092210063</v>
      </c>
      <c r="AN20" s="16">
        <f t="shared" si="17"/>
        <v>2.7448575875324588</v>
      </c>
      <c r="AO20" s="16">
        <f t="shared" si="17"/>
        <v>0.12341413396762801</v>
      </c>
      <c r="AP20" s="16">
        <f t="shared" si="17"/>
        <v>-1.4455636001966971E-2</v>
      </c>
      <c r="AQ20" s="16">
        <f t="shared" si="17"/>
        <v>0.62987936008054413</v>
      </c>
      <c r="AR20" s="16">
        <f t="shared" ref="AR20:AW20" si="18">AR11</f>
        <v>0.14677055073688688</v>
      </c>
      <c r="AS20" s="16">
        <f t="shared" si="18"/>
        <v>0.63034795645529429</v>
      </c>
      <c r="AT20" s="16">
        <f t="shared" si="18"/>
        <v>2.1301832521110344</v>
      </c>
      <c r="AU20" s="16">
        <f t="shared" si="18"/>
        <v>0.15504249990377456</v>
      </c>
      <c r="AV20" s="16">
        <f t="shared" si="18"/>
        <v>0.26773582142202851</v>
      </c>
      <c r="AW20" s="16">
        <f t="shared" si="18"/>
        <v>-3.0365389791552349</v>
      </c>
    </row>
    <row r="21" spans="1:49" ht="17" thickTop="1" x14ac:dyDescent="0.2"/>
    <row r="22" spans="1:49" hidden="1" x14ac:dyDescent="0.2">
      <c r="B22">
        <f>ABS(B6)</f>
        <v>3.9735682096805505</v>
      </c>
      <c r="C22">
        <f t="shared" ref="C22:AW27" si="19">ABS(C6)</f>
        <v>2.9692553363998031</v>
      </c>
      <c r="D22">
        <f t="shared" si="19"/>
        <v>0.5667866615072692</v>
      </c>
      <c r="E22">
        <f t="shared" si="19"/>
        <v>9.7264593171540514E-2</v>
      </c>
      <c r="F22">
        <f t="shared" si="19"/>
        <v>1.1679209428873905</v>
      </c>
      <c r="G22">
        <f t="shared" si="19"/>
        <v>0.82765932428550126</v>
      </c>
      <c r="H22">
        <f t="shared" si="19"/>
        <v>1.4194811448136488</v>
      </c>
      <c r="I22">
        <f t="shared" si="19"/>
        <v>2.9210847928494936</v>
      </c>
      <c r="J22">
        <f t="shared" si="19"/>
        <v>1.1561731336394663</v>
      </c>
      <c r="K22">
        <f t="shared" si="19"/>
        <v>5.5061398841483332E-2</v>
      </c>
      <c r="L22">
        <f t="shared" si="19"/>
        <v>1.5223603676543729</v>
      </c>
      <c r="M22">
        <f t="shared" si="19"/>
        <v>1.1904778128624471</v>
      </c>
      <c r="N22">
        <f t="shared" si="19"/>
        <v>2.0078994087643407</v>
      </c>
      <c r="O22">
        <f t="shared" si="19"/>
        <v>3.0421828223285319</v>
      </c>
      <c r="P22">
        <f t="shared" si="19"/>
        <v>0.64792846962931261</v>
      </c>
      <c r="Q22">
        <f t="shared" si="19"/>
        <v>0.19371009924522103</v>
      </c>
      <c r="R22">
        <f t="shared" si="19"/>
        <v>0.73467392894552741</v>
      </c>
      <c r="S22">
        <f t="shared" si="19"/>
        <v>0.15460888576531717</v>
      </c>
      <c r="T22">
        <f t="shared" si="19"/>
        <v>6.474238274087762</v>
      </c>
      <c r="U22">
        <f t="shared" si="19"/>
        <v>4.7211519945335736</v>
      </c>
      <c r="V22">
        <f t="shared" si="19"/>
        <v>1.5242147395938386</v>
      </c>
      <c r="W22">
        <f t="shared" si="19"/>
        <v>0.23628469145812089</v>
      </c>
      <c r="X22">
        <f t="shared" si="19"/>
        <v>2.1264209553768509</v>
      </c>
      <c r="Y22">
        <f t="shared" si="19"/>
        <v>0.91459537231300958</v>
      </c>
      <c r="Z22">
        <f t="shared" si="19"/>
        <v>2.4337107793920563</v>
      </c>
      <c r="AA22">
        <f t="shared" si="19"/>
        <v>1.8322796881570542</v>
      </c>
      <c r="AB22">
        <f t="shared" si="19"/>
        <v>1.9843687120288667</v>
      </c>
      <c r="AC22">
        <f t="shared" si="19"/>
        <v>2.6149473236277325E-3</v>
      </c>
      <c r="AD22">
        <f t="shared" si="19"/>
        <v>0.49234832067704265</v>
      </c>
      <c r="AE22">
        <f t="shared" si="19"/>
        <v>1.8779008887945832</v>
      </c>
      <c r="AF22">
        <f t="shared" si="19"/>
        <v>2.0516160788728715</v>
      </c>
      <c r="AG22">
        <f t="shared" si="19"/>
        <v>2.2129984686599675</v>
      </c>
      <c r="AH22">
        <f t="shared" si="19"/>
        <v>0.28959146261977942</v>
      </c>
      <c r="AI22">
        <f t="shared" si="19"/>
        <v>7.0345712343933969E-2</v>
      </c>
      <c r="AJ22">
        <f t="shared" si="19"/>
        <v>0.57554667984741337</v>
      </c>
      <c r="AK22">
        <f t="shared" si="19"/>
        <v>1.0968662445982547</v>
      </c>
      <c r="AL22">
        <f t="shared" si="19"/>
        <v>3.3253410173217341</v>
      </c>
      <c r="AM22">
        <f t="shared" si="19"/>
        <v>2.9727489640911422</v>
      </c>
      <c r="AN22">
        <f t="shared" si="19"/>
        <v>0.63788530795640563</v>
      </c>
      <c r="AO22">
        <f t="shared" si="19"/>
        <v>8.4074790789343684E-2</v>
      </c>
      <c r="AP22">
        <f t="shared" si="19"/>
        <v>0.32587048557438314</v>
      </c>
      <c r="AQ22">
        <f t="shared" si="19"/>
        <v>0.695238531089587</v>
      </c>
      <c r="AR22">
        <f t="shared" si="19"/>
        <v>4.1312532890274172</v>
      </c>
      <c r="AS22">
        <f t="shared" si="19"/>
        <v>3.6600988463064672</v>
      </c>
      <c r="AT22">
        <f t="shared" si="19"/>
        <v>0.82258966597357819</v>
      </c>
      <c r="AU22">
        <f t="shared" si="19"/>
        <v>0.12321295295334989</v>
      </c>
      <c r="AV22">
        <f t="shared" si="19"/>
        <v>0.3238181044662572</v>
      </c>
      <c r="AW22">
        <f t="shared" si="19"/>
        <v>0.79846628067229419</v>
      </c>
    </row>
    <row r="23" spans="1:49" hidden="1" x14ac:dyDescent="0.2">
      <c r="B23">
        <f t="shared" ref="B23:Q30" si="20">ABS(B7)</f>
        <v>6.1908906867255116</v>
      </c>
      <c r="C23">
        <f t="shared" si="20"/>
        <v>2.4105908080797986</v>
      </c>
      <c r="D23">
        <f t="shared" si="20"/>
        <v>2.3257311563624361</v>
      </c>
      <c r="E23">
        <f t="shared" si="20"/>
        <v>0.13063556773853235</v>
      </c>
      <c r="F23">
        <f t="shared" si="20"/>
        <v>2.3803181500837591</v>
      </c>
      <c r="G23">
        <f t="shared" si="20"/>
        <v>0.79511386006191065</v>
      </c>
      <c r="H23">
        <f t="shared" si="20"/>
        <v>1.9932573088538228</v>
      </c>
      <c r="I23">
        <f t="shared" si="20"/>
        <v>1.5732783132374948</v>
      </c>
      <c r="J23">
        <f t="shared" si="20"/>
        <v>1.3075031881121182</v>
      </c>
      <c r="K23">
        <f t="shared" si="20"/>
        <v>5.3271329119245328E-2</v>
      </c>
      <c r="L23">
        <f t="shared" si="20"/>
        <v>1.4400036080519212</v>
      </c>
      <c r="M23">
        <f t="shared" si="20"/>
        <v>0.60575074467539258</v>
      </c>
      <c r="N23">
        <f t="shared" si="20"/>
        <v>0.34974745559251952</v>
      </c>
      <c r="O23">
        <f t="shared" si="20"/>
        <v>3.994269807959542</v>
      </c>
      <c r="P23">
        <f t="shared" si="20"/>
        <v>4.3766790992322688</v>
      </c>
      <c r="Q23">
        <f t="shared" si="20"/>
        <v>0.27584516731616743</v>
      </c>
      <c r="R23">
        <f t="shared" si="19"/>
        <v>3.8571390772083678</v>
      </c>
      <c r="S23">
        <f t="shared" si="19"/>
        <v>4.5877121182596987</v>
      </c>
      <c r="T23">
        <f t="shared" si="19"/>
        <v>8.7123088691084174</v>
      </c>
      <c r="U23">
        <f t="shared" si="19"/>
        <v>3.9737940261733717</v>
      </c>
      <c r="V23">
        <f t="shared" si="19"/>
        <v>1.2797179735418123</v>
      </c>
      <c r="W23">
        <f t="shared" si="19"/>
        <v>5.7755576508089719E-2</v>
      </c>
      <c r="X23">
        <f t="shared" si="19"/>
        <v>4.7288256633786219</v>
      </c>
      <c r="Y23">
        <f t="shared" si="19"/>
        <v>1.2122732174772666</v>
      </c>
      <c r="Z23">
        <f t="shared" si="19"/>
        <v>4.1174032083680787</v>
      </c>
      <c r="AA23">
        <f t="shared" si="19"/>
        <v>1.3829316556723437</v>
      </c>
      <c r="AB23">
        <f t="shared" si="19"/>
        <v>3.038349398794042</v>
      </c>
      <c r="AC23">
        <f t="shared" si="19"/>
        <v>0.18023747068193371</v>
      </c>
      <c r="AD23">
        <f t="shared" si="19"/>
        <v>0.4200073258589998</v>
      </c>
      <c r="AE23">
        <f t="shared" si="19"/>
        <v>0.54364770127533213</v>
      </c>
      <c r="AF23">
        <f t="shared" si="19"/>
        <v>7.6031332920423909</v>
      </c>
      <c r="AG23">
        <f t="shared" si="19"/>
        <v>2.3390789206089235</v>
      </c>
      <c r="AH23">
        <f t="shared" si="19"/>
        <v>1.8245763817737211</v>
      </c>
      <c r="AI23">
        <f t="shared" si="19"/>
        <v>9.7733774367346371E-2</v>
      </c>
      <c r="AJ23">
        <f t="shared" si="19"/>
        <v>2.7538449412154096</v>
      </c>
      <c r="AK23">
        <f t="shared" si="19"/>
        <v>0.78336682281171055</v>
      </c>
      <c r="AL23">
        <f t="shared" si="19"/>
        <v>5.7071720589934118</v>
      </c>
      <c r="AM23">
        <f t="shared" si="19"/>
        <v>2.4176442744207178</v>
      </c>
      <c r="AN23">
        <f t="shared" si="19"/>
        <v>2.5936425697716343</v>
      </c>
      <c r="AO23">
        <f t="shared" si="19"/>
        <v>0.1592823266676209</v>
      </c>
      <c r="AP23">
        <f t="shared" si="19"/>
        <v>1.9676374926183755</v>
      </c>
      <c r="AQ23">
        <f t="shared" si="19"/>
        <v>1.1124699511496472</v>
      </c>
      <c r="AR23">
        <f t="shared" si="19"/>
        <v>5.1556613361207928</v>
      </c>
      <c r="AS23">
        <f t="shared" si="19"/>
        <v>2.460270721283671</v>
      </c>
      <c r="AT23">
        <f t="shared" si="19"/>
        <v>2.2962078621893931</v>
      </c>
      <c r="AU23">
        <f t="shared" si="19"/>
        <v>0.11267777682860286</v>
      </c>
      <c r="AV23">
        <f t="shared" si="19"/>
        <v>2.6351595161353001</v>
      </c>
      <c r="AW23">
        <f t="shared" si="19"/>
        <v>2.1232989866589267</v>
      </c>
    </row>
    <row r="24" spans="1:49" hidden="1" x14ac:dyDescent="0.2">
      <c r="B24">
        <f t="shared" si="20"/>
        <v>0.10894548309937288</v>
      </c>
      <c r="C24">
        <f t="shared" si="19"/>
        <v>1.8483861207168779</v>
      </c>
      <c r="D24">
        <f t="shared" si="19"/>
        <v>2.0324717195965052</v>
      </c>
      <c r="E24">
        <f t="shared" si="19"/>
        <v>1.3016677584553263E-2</v>
      </c>
      <c r="F24">
        <f t="shared" si="19"/>
        <v>4.5260092614545319E-2</v>
      </c>
      <c r="G24">
        <f t="shared" si="19"/>
        <v>0.13341688597935039</v>
      </c>
      <c r="H24">
        <f t="shared" si="19"/>
        <v>0.35754156727072217</v>
      </c>
      <c r="I24">
        <f t="shared" si="19"/>
        <v>2.1811257479731143</v>
      </c>
      <c r="J24">
        <f t="shared" si="19"/>
        <v>2.0791034910875155</v>
      </c>
      <c r="K24">
        <f t="shared" si="19"/>
        <v>1.2449434767327489E-3</v>
      </c>
      <c r="L24">
        <f t="shared" si="19"/>
        <v>0.14432768838365623</v>
      </c>
      <c r="M24">
        <f t="shared" si="19"/>
        <v>0.40109194224551237</v>
      </c>
      <c r="N24">
        <f t="shared" si="19"/>
        <v>1.0713659287747868</v>
      </c>
      <c r="O24">
        <f t="shared" si="19"/>
        <v>1.1599710213518555</v>
      </c>
      <c r="P24">
        <f t="shared" si="19"/>
        <v>1.9797097775362</v>
      </c>
      <c r="Q24">
        <f t="shared" si="19"/>
        <v>2.237509068869787E-2</v>
      </c>
      <c r="R24">
        <f t="shared" si="19"/>
        <v>0.36201488002610505</v>
      </c>
      <c r="S24">
        <f t="shared" si="19"/>
        <v>0.59126696192785544</v>
      </c>
      <c r="T24">
        <f t="shared" si="19"/>
        <v>0.63228072204125074</v>
      </c>
      <c r="U24">
        <f t="shared" si="19"/>
        <v>3.1864738923610996</v>
      </c>
      <c r="V24">
        <f t="shared" si="19"/>
        <v>3.4785237114561967</v>
      </c>
      <c r="W24">
        <f t="shared" si="19"/>
        <v>1.8319556878028245E-2</v>
      </c>
      <c r="X24">
        <f t="shared" si="19"/>
        <v>0.48666181441383838</v>
      </c>
      <c r="Y24">
        <f t="shared" si="19"/>
        <v>1.392672798672153</v>
      </c>
      <c r="Z24">
        <f t="shared" si="19"/>
        <v>0.70993073789229055</v>
      </c>
      <c r="AA24">
        <f t="shared" si="19"/>
        <v>0.97820781217925357</v>
      </c>
      <c r="AB24">
        <f t="shared" si="19"/>
        <v>1.0604351229748925</v>
      </c>
      <c r="AC24">
        <f t="shared" si="19"/>
        <v>3.542571598132372E-2</v>
      </c>
      <c r="AD24">
        <f t="shared" si="19"/>
        <v>3.3392408063537188E-2</v>
      </c>
      <c r="AE24">
        <f t="shared" si="19"/>
        <v>0.62567011917886539</v>
      </c>
      <c r="AF24">
        <f t="shared" si="19"/>
        <v>0.24149422847287855</v>
      </c>
      <c r="AG24">
        <f t="shared" si="19"/>
        <v>2.1018349866331012</v>
      </c>
      <c r="AH24">
        <f t="shared" si="19"/>
        <v>2.2659611570528941</v>
      </c>
      <c r="AI24">
        <f t="shared" si="19"/>
        <v>1.8089307634629528E-2</v>
      </c>
      <c r="AJ24">
        <f t="shared" si="19"/>
        <v>4.4551142614042701E-2</v>
      </c>
      <c r="AK24">
        <f t="shared" si="19"/>
        <v>0.10382989303250184</v>
      </c>
      <c r="AL24">
        <f t="shared" si="19"/>
        <v>0.28167657787760009</v>
      </c>
      <c r="AM24">
        <f t="shared" si="19"/>
        <v>1.7366644125597241</v>
      </c>
      <c r="AN24">
        <f t="shared" si="19"/>
        <v>1.9570343835238904</v>
      </c>
      <c r="AO24">
        <f t="shared" si="19"/>
        <v>1.9246483459667806E-2</v>
      </c>
      <c r="AP24">
        <f t="shared" si="19"/>
        <v>1.3202918338775226E-2</v>
      </c>
      <c r="AQ24">
        <f t="shared" si="19"/>
        <v>5.5263041792542877E-2</v>
      </c>
      <c r="AR24">
        <f t="shared" si="19"/>
        <v>0.86500496147164307</v>
      </c>
      <c r="AS24">
        <f t="shared" si="19"/>
        <v>1.8377972676060172</v>
      </c>
      <c r="AT24">
        <f t="shared" si="19"/>
        <v>1.9557310477679803</v>
      </c>
      <c r="AU24">
        <f t="shared" si="19"/>
        <v>7.3234065347280966E-4</v>
      </c>
      <c r="AV24">
        <f t="shared" si="19"/>
        <v>5.3428210664575385E-2</v>
      </c>
      <c r="AW24">
        <f t="shared" si="19"/>
        <v>0.92877819031555708</v>
      </c>
    </row>
    <row r="25" spans="1:49" hidden="1" x14ac:dyDescent="0.2">
      <c r="B25">
        <f t="shared" si="20"/>
        <v>1.1540379860401364</v>
      </c>
      <c r="C25">
        <f t="shared" si="19"/>
        <v>0.39979769061888198</v>
      </c>
      <c r="D25">
        <f t="shared" si="19"/>
        <v>1.6525748366363426</v>
      </c>
      <c r="E25">
        <f t="shared" si="19"/>
        <v>0.18756083534315765</v>
      </c>
      <c r="F25">
        <f t="shared" si="19"/>
        <v>0.27189232670381447</v>
      </c>
      <c r="G25">
        <f t="shared" si="19"/>
        <v>0.18307065133799788</v>
      </c>
      <c r="H25">
        <f t="shared" si="19"/>
        <v>0.52465109875150517</v>
      </c>
      <c r="I25">
        <f t="shared" si="19"/>
        <v>0.95145177398579861</v>
      </c>
      <c r="J25">
        <f t="shared" si="19"/>
        <v>1.3044451756201616</v>
      </c>
      <c r="K25">
        <f t="shared" si="19"/>
        <v>0.19805449177014309</v>
      </c>
      <c r="L25">
        <f t="shared" si="19"/>
        <v>0.7064660038220566</v>
      </c>
      <c r="M25">
        <f t="shared" si="19"/>
        <v>0.33675381493478984</v>
      </c>
      <c r="N25">
        <f t="shared" si="19"/>
        <v>2.4673694141830809</v>
      </c>
      <c r="O25">
        <f t="shared" si="19"/>
        <v>0.71574662566761083</v>
      </c>
      <c r="P25">
        <f t="shared" si="19"/>
        <v>2.4582346753652855</v>
      </c>
      <c r="Q25">
        <f t="shared" si="19"/>
        <v>0.19414079494578751</v>
      </c>
      <c r="R25">
        <f t="shared" si="19"/>
        <v>0.74547098485737595</v>
      </c>
      <c r="S25">
        <f t="shared" si="19"/>
        <v>0.23299989295333806</v>
      </c>
      <c r="T25">
        <f t="shared" si="19"/>
        <v>0.38702662423741735</v>
      </c>
      <c r="U25">
        <f t="shared" si="19"/>
        <v>1.9107349996131124</v>
      </c>
      <c r="V25">
        <f t="shared" si="19"/>
        <v>3.3122508123016781</v>
      </c>
      <c r="W25">
        <f t="shared" si="19"/>
        <v>0.29833283280169542</v>
      </c>
      <c r="X25">
        <f t="shared" si="19"/>
        <v>1.0644452631558774</v>
      </c>
      <c r="Y25">
        <f t="shared" si="19"/>
        <v>1.7806016188053386</v>
      </c>
      <c r="Z25">
        <f t="shared" si="19"/>
        <v>1.5545226718614331</v>
      </c>
      <c r="AA25">
        <f t="shared" si="19"/>
        <v>0.57908417185317707</v>
      </c>
      <c r="AB25">
        <f t="shared" si="19"/>
        <v>0.53544928542997028</v>
      </c>
      <c r="AC25">
        <f t="shared" si="19"/>
        <v>0.11287473818780945</v>
      </c>
      <c r="AD25">
        <f t="shared" si="19"/>
        <v>0.22706662981438946</v>
      </c>
      <c r="AE25">
        <f t="shared" si="19"/>
        <v>0.77993058258046533</v>
      </c>
      <c r="AF25">
        <f t="shared" si="19"/>
        <v>0.5810642494698135</v>
      </c>
      <c r="AG25">
        <f t="shared" si="19"/>
        <v>0.82542069929916262</v>
      </c>
      <c r="AH25">
        <f t="shared" si="19"/>
        <v>1.9384172928745507</v>
      </c>
      <c r="AI25">
        <f t="shared" si="19"/>
        <v>0.22445027688519381</v>
      </c>
      <c r="AJ25">
        <f t="shared" si="19"/>
        <v>0.52351757377578467</v>
      </c>
      <c r="AK25">
        <f t="shared" si="19"/>
        <v>0.83099964099618284</v>
      </c>
      <c r="AL25">
        <f t="shared" si="19"/>
        <v>1.3348375918044497</v>
      </c>
      <c r="AM25">
        <f t="shared" si="19"/>
        <v>0.1566486052847747</v>
      </c>
      <c r="AN25">
        <f t="shared" si="19"/>
        <v>1.4957790305526817</v>
      </c>
      <c r="AO25">
        <f t="shared" si="19"/>
        <v>0.16081300528128981</v>
      </c>
      <c r="AP25">
        <f t="shared" si="19"/>
        <v>9.9957686727292563E-2</v>
      </c>
      <c r="AQ25">
        <f t="shared" si="19"/>
        <v>5.6562485090522197E-2</v>
      </c>
      <c r="AR25">
        <f t="shared" si="19"/>
        <v>0.97965891516764581</v>
      </c>
      <c r="AS25">
        <f t="shared" si="19"/>
        <v>0.46664930480196443</v>
      </c>
      <c r="AT25">
        <f t="shared" si="19"/>
        <v>1.685132111296755</v>
      </c>
      <c r="AU25">
        <f t="shared" si="19"/>
        <v>0.20486542062634638</v>
      </c>
      <c r="AV25">
        <f t="shared" si="19"/>
        <v>0.12044658652590352</v>
      </c>
      <c r="AW25">
        <f t="shared" si="19"/>
        <v>8.648811582508964E-2</v>
      </c>
    </row>
    <row r="26" spans="1:49" hidden="1" x14ac:dyDescent="0.2">
      <c r="B26">
        <f t="shared" si="20"/>
        <v>4.1615476052141416</v>
      </c>
      <c r="C26">
        <f t="shared" si="19"/>
        <v>9.8709929759878907</v>
      </c>
      <c r="D26">
        <f t="shared" si="19"/>
        <v>6.1678954405493727</v>
      </c>
      <c r="E26">
        <f t="shared" si="19"/>
        <v>0.36472161816566823</v>
      </c>
      <c r="F26">
        <f t="shared" si="19"/>
        <v>0.3563090708175044</v>
      </c>
      <c r="G26">
        <f t="shared" si="19"/>
        <v>0.26258061920755305</v>
      </c>
      <c r="H26">
        <f t="shared" si="19"/>
        <v>4.2743130757260355</v>
      </c>
      <c r="I26">
        <f t="shared" si="19"/>
        <v>11.351044091064425</v>
      </c>
      <c r="J26">
        <f t="shared" si="19"/>
        <v>8.0269558705452706</v>
      </c>
      <c r="K26">
        <f t="shared" si="19"/>
        <v>0.46924640600574136</v>
      </c>
      <c r="L26">
        <f t="shared" si="19"/>
        <v>0.10321800532353149</v>
      </c>
      <c r="M26">
        <f t="shared" si="19"/>
        <v>0.58419645452465474</v>
      </c>
      <c r="N26">
        <f t="shared" si="19"/>
        <v>0.33435040363620355</v>
      </c>
      <c r="O26">
        <f t="shared" si="19"/>
        <v>6.5687012728960523</v>
      </c>
      <c r="P26">
        <f t="shared" si="19"/>
        <v>2.7251402272086822</v>
      </c>
      <c r="Q26">
        <f t="shared" si="19"/>
        <v>0.16673003592248728</v>
      </c>
      <c r="R26">
        <f t="shared" si="19"/>
        <v>1.7895586184563277</v>
      </c>
      <c r="S26">
        <f t="shared" si="19"/>
        <v>2.555082866789733</v>
      </c>
      <c r="T26">
        <f t="shared" si="19"/>
        <v>12.70503871661839</v>
      </c>
      <c r="U26">
        <f t="shared" si="19"/>
        <v>17.175792376391442</v>
      </c>
      <c r="V26">
        <f t="shared" si="19"/>
        <v>9.9287541780553088</v>
      </c>
      <c r="W26">
        <f t="shared" si="19"/>
        <v>0.50073809349378828</v>
      </c>
      <c r="X26">
        <f t="shared" si="19"/>
        <v>1.9317781209561069</v>
      </c>
      <c r="Y26">
        <f t="shared" si="19"/>
        <v>3.0254843038323558</v>
      </c>
      <c r="Z26">
        <f t="shared" si="19"/>
        <v>0.14086063586452868</v>
      </c>
      <c r="AA26">
        <f t="shared" si="19"/>
        <v>5.1479575679739629</v>
      </c>
      <c r="AB26">
        <f t="shared" si="19"/>
        <v>3.5568886534811641</v>
      </c>
      <c r="AC26">
        <f t="shared" si="19"/>
        <v>0.27378073094746203</v>
      </c>
      <c r="AD26">
        <f t="shared" si="19"/>
        <v>0.52065683564200282</v>
      </c>
      <c r="AE26">
        <f t="shared" si="19"/>
        <v>2.2446458452177454</v>
      </c>
      <c r="AF26">
        <f t="shared" si="19"/>
        <v>6.3673013295369616</v>
      </c>
      <c r="AG26">
        <f t="shared" si="19"/>
        <v>10.798333468667941</v>
      </c>
      <c r="AH26">
        <f t="shared" si="19"/>
        <v>6.7590676004351575</v>
      </c>
      <c r="AI26">
        <f t="shared" si="19"/>
        <v>0.42841244910673648</v>
      </c>
      <c r="AJ26">
        <f t="shared" si="19"/>
        <v>0.92812290790315399</v>
      </c>
      <c r="AK26">
        <f t="shared" si="19"/>
        <v>0.97150010429427613</v>
      </c>
      <c r="AL26">
        <f t="shared" si="19"/>
        <v>4.0107560217831271</v>
      </c>
      <c r="AM26">
        <f t="shared" si="19"/>
        <v>9.1062081296766415</v>
      </c>
      <c r="AN26">
        <f t="shared" si="19"/>
        <v>5.4945908927317983</v>
      </c>
      <c r="AO26">
        <f t="shared" si="19"/>
        <v>0.33141922625150461</v>
      </c>
      <c r="AP26">
        <f t="shared" si="19"/>
        <v>0.32250911885559724</v>
      </c>
      <c r="AQ26">
        <f t="shared" si="19"/>
        <v>0.25478956026882271</v>
      </c>
      <c r="AR26">
        <f t="shared" si="19"/>
        <v>2.0908886489001355</v>
      </c>
      <c r="AS26">
        <f t="shared" si="19"/>
        <v>10.465337400841246</v>
      </c>
      <c r="AT26">
        <f t="shared" si="19"/>
        <v>6.87650125011971</v>
      </c>
      <c r="AU26">
        <f t="shared" si="19"/>
        <v>0.3710744075489098</v>
      </c>
      <c r="AV26">
        <f t="shared" si="19"/>
        <v>7.6899568692477077E-2</v>
      </c>
      <c r="AW26">
        <f t="shared" si="19"/>
        <v>1.9459214780627954</v>
      </c>
    </row>
    <row r="27" spans="1:49" hidden="1" x14ac:dyDescent="0.2">
      <c r="B27">
        <f t="shared" si="20"/>
        <v>3.5213518713000242</v>
      </c>
      <c r="C27">
        <f t="shared" si="19"/>
        <v>0.59150102867965981</v>
      </c>
      <c r="D27">
        <f t="shared" si="19"/>
        <v>2.919305147094736</v>
      </c>
      <c r="E27">
        <f t="shared" si="19"/>
        <v>0.14961137290229926</v>
      </c>
      <c r="F27">
        <f t="shared" si="19"/>
        <v>0.74359460644886932</v>
      </c>
      <c r="G27">
        <f t="shared" si="19"/>
        <v>0.60452892907220557</v>
      </c>
      <c r="H27">
        <f t="shared" si="19"/>
        <v>6.7383275374133831</v>
      </c>
      <c r="I27">
        <f t="shared" si="19"/>
        <v>1.0498492838973985</v>
      </c>
      <c r="J27">
        <f t="shared" si="19"/>
        <v>3.9742609175817236</v>
      </c>
      <c r="K27">
        <f t="shared" si="19"/>
        <v>0.21499085507706203</v>
      </c>
      <c r="L27">
        <f t="shared" si="19"/>
        <v>0.901693694688944</v>
      </c>
      <c r="M27">
        <f t="shared" si="19"/>
        <v>0.59753278616826722</v>
      </c>
      <c r="N27">
        <f t="shared" si="19"/>
        <v>1.8622542025231872</v>
      </c>
      <c r="O27">
        <f t="shared" si="19"/>
        <v>0.39714823054484638</v>
      </c>
      <c r="P27">
        <f t="shared" si="19"/>
        <v>0.57162587209068338</v>
      </c>
      <c r="Q27">
        <f t="shared" si="19"/>
        <v>6.6316537179769236E-2</v>
      </c>
      <c r="R27">
        <f t="shared" si="19"/>
        <v>0.99799024969163952</v>
      </c>
      <c r="S27">
        <f t="shared" si="19"/>
        <v>0.62346977410594029</v>
      </c>
      <c r="T27">
        <f t="shared" si="19"/>
        <v>3.6627199449480301</v>
      </c>
      <c r="U27">
        <f t="shared" si="19"/>
        <v>2.5315213950755293</v>
      </c>
      <c r="V27">
        <f t="shared" si="19"/>
        <v>1.1386760437911354</v>
      </c>
      <c r="W27">
        <f t="shared" si="19"/>
        <v>0.34048833849891746</v>
      </c>
      <c r="X27">
        <f t="shared" si="19"/>
        <v>2.0658476835812687</v>
      </c>
      <c r="Y27">
        <f t="shared" si="19"/>
        <v>1.7178818511637213</v>
      </c>
      <c r="Z27">
        <f t="shared" si="19"/>
        <v>3.2204304251336344</v>
      </c>
      <c r="AA27">
        <f t="shared" si="19"/>
        <v>0.66792532857261988</v>
      </c>
      <c r="AB27">
        <f t="shared" si="19"/>
        <v>4.1423681144167395</v>
      </c>
      <c r="AC27">
        <f t="shared" si="19"/>
        <v>1.8680459426277544E-2</v>
      </c>
      <c r="AD27">
        <f t="shared" si="19"/>
        <v>0.20608594051748558</v>
      </c>
      <c r="AE27">
        <f t="shared" si="19"/>
        <v>6.6606879619265924E-2</v>
      </c>
      <c r="AF27">
        <f t="shared" si="19"/>
        <v>8.1975070551546558</v>
      </c>
      <c r="AG27">
        <f t="shared" si="19"/>
        <v>0.96852149062803761</v>
      </c>
      <c r="AH27">
        <f t="shared" si="19"/>
        <v>4.1152469114171817</v>
      </c>
      <c r="AI27">
        <f t="shared" si="19"/>
        <v>0.21171440041953932</v>
      </c>
      <c r="AJ27">
        <f t="shared" si="19"/>
        <v>0.35593531143972545</v>
      </c>
      <c r="AK27">
        <f t="shared" si="19"/>
        <v>3.2579595641296319</v>
      </c>
      <c r="AL27">
        <f t="shared" ref="C27:AW30" si="21">ABS(AL11)</f>
        <v>3.8473417965007557</v>
      </c>
      <c r="AM27">
        <f t="shared" si="21"/>
        <v>0.36364635092210063</v>
      </c>
      <c r="AN27">
        <f t="shared" si="21"/>
        <v>2.7448575875324588</v>
      </c>
      <c r="AO27">
        <f t="shared" si="21"/>
        <v>0.12341413396762801</v>
      </c>
      <c r="AP27">
        <f t="shared" si="21"/>
        <v>1.4455636001966971E-2</v>
      </c>
      <c r="AQ27">
        <f t="shared" si="21"/>
        <v>0.62987936008054413</v>
      </c>
      <c r="AR27">
        <f t="shared" si="21"/>
        <v>0.14677055073688688</v>
      </c>
      <c r="AS27">
        <f t="shared" si="21"/>
        <v>0.63034795645529429</v>
      </c>
      <c r="AT27">
        <f t="shared" si="21"/>
        <v>2.1301832521110344</v>
      </c>
      <c r="AU27">
        <f t="shared" si="21"/>
        <v>0.15504249990377456</v>
      </c>
      <c r="AV27">
        <f t="shared" si="21"/>
        <v>0.26773582142202851</v>
      </c>
      <c r="AW27">
        <f t="shared" si="21"/>
        <v>3.0365389791552349</v>
      </c>
    </row>
    <row r="28" spans="1:49" hidden="1" x14ac:dyDescent="0.2">
      <c r="B28">
        <f t="shared" si="20"/>
        <v>1.8764631321440017</v>
      </c>
      <c r="C28">
        <f t="shared" si="21"/>
        <v>4.7735395965088152</v>
      </c>
      <c r="D28">
        <f t="shared" si="21"/>
        <v>6.9544105559523599</v>
      </c>
      <c r="E28">
        <f t="shared" si="21"/>
        <v>0.74492087577437949</v>
      </c>
      <c r="F28">
        <f t="shared" si="21"/>
        <v>0.61786633885575304</v>
      </c>
      <c r="G28">
        <f t="shared" si="21"/>
        <v>0.17735329038088832</v>
      </c>
      <c r="H28">
        <f t="shared" si="21"/>
        <v>1.233181208310044</v>
      </c>
      <c r="I28">
        <f t="shared" si="21"/>
        <v>6.8816594740851684</v>
      </c>
      <c r="J28">
        <f t="shared" si="21"/>
        <v>9.71864257065576</v>
      </c>
      <c r="K28">
        <f t="shared" si="21"/>
        <v>1.0985061921986372</v>
      </c>
      <c r="L28">
        <f t="shared" si="21"/>
        <v>3.0467570803540545</v>
      </c>
      <c r="M28">
        <f t="shared" si="21"/>
        <v>7.5098967672096451E-2</v>
      </c>
      <c r="N28">
        <f t="shared" si="21"/>
        <v>0.19138655648921232</v>
      </c>
      <c r="O28">
        <f t="shared" si="21"/>
        <v>0.65249597210449173</v>
      </c>
      <c r="P28">
        <f t="shared" si="21"/>
        <v>1.9251366141225867</v>
      </c>
      <c r="Q28">
        <f t="shared" si="21"/>
        <v>0.15257030261533638</v>
      </c>
      <c r="R28">
        <f t="shared" si="21"/>
        <v>0.45063284685815636</v>
      </c>
      <c r="S28">
        <f t="shared" si="21"/>
        <v>0.86082404903380838</v>
      </c>
      <c r="T28">
        <f t="shared" si="21"/>
        <v>0.18692029206952565</v>
      </c>
      <c r="U28">
        <f t="shared" si="21"/>
        <v>1.5178957234451083</v>
      </c>
      <c r="V28">
        <f t="shared" si="21"/>
        <v>2.0917758862116389</v>
      </c>
      <c r="W28">
        <f t="shared" si="21"/>
        <v>0.17659919979597746</v>
      </c>
      <c r="X28">
        <f t="shared" si="21"/>
        <v>0.10433595003034142</v>
      </c>
      <c r="Y28">
        <f t="shared" si="21"/>
        <v>0.31469662093136386</v>
      </c>
      <c r="Z28">
        <f t="shared" si="21"/>
        <v>1.2472175842607709</v>
      </c>
      <c r="AA28">
        <f t="shared" si="21"/>
        <v>6.937076575617608</v>
      </c>
      <c r="AB28">
        <f t="shared" si="21"/>
        <v>10.236893814816222</v>
      </c>
      <c r="AC28">
        <f t="shared" si="21"/>
        <v>1.1392690641221304</v>
      </c>
      <c r="AD28">
        <f t="shared" si="21"/>
        <v>0.81876868256383628</v>
      </c>
      <c r="AE28">
        <f t="shared" si="21"/>
        <v>9.4561908251833415E-2</v>
      </c>
      <c r="AF28">
        <f t="shared" si="21"/>
        <v>4.5913967838728089</v>
      </c>
      <c r="AG28">
        <f t="shared" si="21"/>
        <v>5.2235303985686032</v>
      </c>
      <c r="AH28">
        <f t="shared" si="21"/>
        <v>7.2182713758887909</v>
      </c>
      <c r="AI28">
        <f t="shared" si="21"/>
        <v>0.80532555026473585</v>
      </c>
      <c r="AJ28">
        <f t="shared" si="21"/>
        <v>8.2910966619448523E-2</v>
      </c>
      <c r="AK28">
        <f t="shared" si="21"/>
        <v>3.4848923234368399</v>
      </c>
      <c r="AL28">
        <f t="shared" si="21"/>
        <v>0.70427313638493638</v>
      </c>
      <c r="AM28">
        <f t="shared" si="21"/>
        <v>4.5618209696954324</v>
      </c>
      <c r="AN28">
        <f t="shared" si="21"/>
        <v>6.8633022958074816</v>
      </c>
      <c r="AO28">
        <f t="shared" si="21"/>
        <v>0.71864044471614752</v>
      </c>
      <c r="AP28">
        <f t="shared" si="21"/>
        <v>0.47393440006155929</v>
      </c>
      <c r="AQ28">
        <f t="shared" si="21"/>
        <v>1.3525021450725006</v>
      </c>
      <c r="AR28">
        <f t="shared" si="21"/>
        <v>0.61710609929201965</v>
      </c>
      <c r="AS28">
        <f t="shared" si="21"/>
        <v>4.8242382256464218</v>
      </c>
      <c r="AT28">
        <f t="shared" si="21"/>
        <v>6.961692954310374</v>
      </c>
      <c r="AU28">
        <f t="shared" si="21"/>
        <v>0.75280174947814038</v>
      </c>
      <c r="AV28">
        <f t="shared" si="21"/>
        <v>1.3853305225611992</v>
      </c>
      <c r="AW28">
        <f t="shared" si="21"/>
        <v>2.1528774024549668</v>
      </c>
    </row>
    <row r="29" spans="1:49" hidden="1" x14ac:dyDescent="0.2">
      <c r="B29">
        <f t="shared" si="20"/>
        <v>2.1398840957279295</v>
      </c>
      <c r="C29">
        <f t="shared" si="21"/>
        <v>2.6759791607969698</v>
      </c>
      <c r="D29">
        <f t="shared" si="21"/>
        <v>0.40358706218548596</v>
      </c>
      <c r="E29">
        <f t="shared" si="21"/>
        <v>4.4300132218727875E-2</v>
      </c>
      <c r="F29">
        <f t="shared" si="21"/>
        <v>0.22882490012840545</v>
      </c>
      <c r="G29">
        <f t="shared" si="21"/>
        <v>0.31703277079323661</v>
      </c>
      <c r="H29">
        <f t="shared" si="21"/>
        <v>2.1198563898608351</v>
      </c>
      <c r="I29">
        <f t="shared" si="21"/>
        <v>3.5431427207187958</v>
      </c>
      <c r="J29">
        <f t="shared" si="21"/>
        <v>0.71351070703283603</v>
      </c>
      <c r="K29">
        <f t="shared" si="21"/>
        <v>5.2931468735332825E-2</v>
      </c>
      <c r="L29">
        <f t="shared" si="21"/>
        <v>0.22580557314094749</v>
      </c>
      <c r="M29">
        <f t="shared" si="21"/>
        <v>0.4310385819488477</v>
      </c>
      <c r="N29">
        <f t="shared" si="21"/>
        <v>0.75732794454394214</v>
      </c>
      <c r="O29">
        <f t="shared" si="21"/>
        <v>0.85839425702603078</v>
      </c>
      <c r="P29">
        <f t="shared" si="21"/>
        <v>5.4209562862663589E-2</v>
      </c>
      <c r="Q29">
        <f t="shared" si="21"/>
        <v>2.7825515353699919E-2</v>
      </c>
      <c r="R29">
        <f t="shared" si="21"/>
        <v>0.11906857470421232</v>
      </c>
      <c r="S29">
        <f t="shared" si="21"/>
        <v>8.3817852868395618E-3</v>
      </c>
      <c r="T29">
        <f t="shared" si="21"/>
        <v>0.33487832968527359</v>
      </c>
      <c r="U29">
        <f t="shared" si="21"/>
        <v>1.2640109132029689</v>
      </c>
      <c r="V29">
        <f t="shared" si="21"/>
        <v>4.3397532390789181E-2</v>
      </c>
      <c r="W29">
        <f t="shared" si="21"/>
        <v>4.6564242376182834E-2</v>
      </c>
      <c r="X29">
        <f t="shared" si="21"/>
        <v>0.12021760180236254</v>
      </c>
      <c r="Y29">
        <f t="shared" si="21"/>
        <v>0.95938841055308566</v>
      </c>
      <c r="Z29">
        <f t="shared" si="21"/>
        <v>3.0629931533995465</v>
      </c>
      <c r="AA29">
        <f t="shared" si="21"/>
        <v>3.5963058805417178</v>
      </c>
      <c r="AB29">
        <f t="shared" si="21"/>
        <v>0.66459429524467351</v>
      </c>
      <c r="AC29">
        <f t="shared" si="21"/>
        <v>4.2947956492673321E-2</v>
      </c>
      <c r="AD29">
        <f t="shared" si="21"/>
        <v>0.10404646902861948</v>
      </c>
      <c r="AE29">
        <f t="shared" si="21"/>
        <v>7.0183055566550023E-2</v>
      </c>
      <c r="AF29">
        <f t="shared" si="21"/>
        <v>1.7123818832129292</v>
      </c>
      <c r="AG29">
        <f t="shared" si="21"/>
        <v>2.4379399464698452</v>
      </c>
      <c r="AH29">
        <f t="shared" si="21"/>
        <v>0.38462712637714114</v>
      </c>
      <c r="AI29">
        <f t="shared" si="21"/>
        <v>4.1508627487657573E-2</v>
      </c>
      <c r="AJ29">
        <f t="shared" si="21"/>
        <v>0.19789676852241703</v>
      </c>
      <c r="AK29">
        <f t="shared" si="21"/>
        <v>0.49731907791453894</v>
      </c>
      <c r="AL29">
        <f t="shared" si="21"/>
        <v>2.3810135784035911</v>
      </c>
      <c r="AM29">
        <f t="shared" si="21"/>
        <v>2.6039873588252398</v>
      </c>
      <c r="AN29">
        <f t="shared" si="21"/>
        <v>0.36430172703406938</v>
      </c>
      <c r="AO29">
        <f t="shared" si="21"/>
        <v>4.2832796893181042E-2</v>
      </c>
      <c r="AP29">
        <f t="shared" si="21"/>
        <v>0.24891000915221534</v>
      </c>
      <c r="AQ29">
        <f t="shared" si="21"/>
        <v>6.4749265646617954E-2</v>
      </c>
      <c r="AR29">
        <f t="shared" si="21"/>
        <v>2.3325806433587877</v>
      </c>
      <c r="AS29">
        <f t="shared" si="21"/>
        <v>3.0771500069055655</v>
      </c>
      <c r="AT29">
        <f t="shared" si="21"/>
        <v>0.46986410556395736</v>
      </c>
      <c r="AU29">
        <f t="shared" si="21"/>
        <v>4.9594593163123077E-2</v>
      </c>
      <c r="AV29">
        <f t="shared" si="21"/>
        <v>0.48469017172232565</v>
      </c>
      <c r="AW29">
        <f t="shared" si="21"/>
        <v>0.70980083654202664</v>
      </c>
    </row>
    <row r="30" spans="1:49" hidden="1" x14ac:dyDescent="0.2">
      <c r="B30">
        <f t="shared" si="20"/>
        <v>4.2449324654805265</v>
      </c>
      <c r="C30">
        <f t="shared" si="21"/>
        <v>0.44609844421898781</v>
      </c>
      <c r="D30">
        <f t="shared" si="21"/>
        <v>1.7438483555140958</v>
      </c>
      <c r="E30">
        <f t="shared" si="21"/>
        <v>0.7152839459213487</v>
      </c>
      <c r="F30">
        <f t="shared" si="21"/>
        <v>1.2844917574022765</v>
      </c>
      <c r="G30">
        <f t="shared" si="21"/>
        <v>5.5209962423814762E-2</v>
      </c>
      <c r="H30">
        <f t="shared" si="21"/>
        <v>4.8229682023232554</v>
      </c>
      <c r="I30">
        <f t="shared" si="21"/>
        <v>0.66426257424523416</v>
      </c>
      <c r="J30">
        <f t="shared" si="21"/>
        <v>2.0762125795479811</v>
      </c>
      <c r="K30">
        <f t="shared" si="21"/>
        <v>1.0957817280209394</v>
      </c>
      <c r="L30">
        <f t="shared" si="21"/>
        <v>0.46431668559548417</v>
      </c>
      <c r="M30">
        <f t="shared" si="21"/>
        <v>0.5223946349136116</v>
      </c>
      <c r="N30">
        <f t="shared" si="21"/>
        <v>0.24992017168140018</v>
      </c>
      <c r="O30">
        <f t="shared" si="21"/>
        <v>0.30892923760988072</v>
      </c>
      <c r="P30">
        <f t="shared" si="21"/>
        <v>0.60822609901558422</v>
      </c>
      <c r="Q30">
        <f t="shared" si="21"/>
        <v>0.16961295541245269</v>
      </c>
      <c r="R30">
        <f t="shared" si="21"/>
        <v>0.12707685156007537</v>
      </c>
      <c r="S30">
        <f t="shared" si="21"/>
        <v>1.2096116121592428</v>
      </c>
      <c r="T30">
        <f t="shared" si="21"/>
        <v>5.8676838475748632</v>
      </c>
      <c r="U30">
        <f t="shared" si="21"/>
        <v>0.59823125839261471</v>
      </c>
      <c r="V30">
        <f t="shared" si="21"/>
        <v>1.9837805782156992</v>
      </c>
      <c r="W30">
        <f t="shared" si="21"/>
        <v>0.55809519180704614</v>
      </c>
      <c r="X30">
        <f t="shared" si="21"/>
        <v>1.0819601848156732</v>
      </c>
      <c r="Y30">
        <f t="shared" si="21"/>
        <v>2.8420791511290617</v>
      </c>
      <c r="Z30">
        <f t="shared" si="21"/>
        <v>3.0560196296151982</v>
      </c>
      <c r="AA30">
        <f t="shared" si="21"/>
        <v>1.1392227826847834</v>
      </c>
      <c r="AB30">
        <f t="shared" si="21"/>
        <v>1.5537909507443972</v>
      </c>
      <c r="AC30">
        <f t="shared" si="21"/>
        <v>0.82694324794179863</v>
      </c>
      <c r="AD30">
        <f t="shared" si="21"/>
        <v>1.1607941217896911</v>
      </c>
      <c r="AE30">
        <f t="shared" si="21"/>
        <v>1.624731473545477</v>
      </c>
      <c r="AF30">
        <f t="shared" si="21"/>
        <v>4.358617951504538</v>
      </c>
      <c r="AG30">
        <f t="shared" si="21"/>
        <v>0.4351115492600065</v>
      </c>
      <c r="AH30">
        <f t="shared" si="21"/>
        <v>1.9504596568067478</v>
      </c>
      <c r="AI30">
        <f t="shared" si="21"/>
        <v>0.80910903629235076</v>
      </c>
      <c r="AJ30">
        <f t="shared" si="21"/>
        <v>1.4513811686552363</v>
      </c>
      <c r="AK30">
        <f t="shared" si="21"/>
        <v>0.28744345950980771</v>
      </c>
      <c r="AL30">
        <f t="shared" si="21"/>
        <v>4.1672979665621872</v>
      </c>
      <c r="AM30">
        <f t="shared" si="21"/>
        <v>0.49897808847201758</v>
      </c>
      <c r="AN30">
        <f t="shared" si="21"/>
        <v>1.5191623751423156</v>
      </c>
      <c r="AO30">
        <f t="shared" si="21"/>
        <v>0.61982713526879096</v>
      </c>
      <c r="AP30">
        <f t="shared" si="21"/>
        <v>1.1469440457328983</v>
      </c>
      <c r="AQ30">
        <f t="shared" si="21"/>
        <v>0.38238632194615985</v>
      </c>
      <c r="AR30">
        <f t="shared" si="21"/>
        <v>4.2784558306381486</v>
      </c>
      <c r="AS30">
        <f t="shared" si="21"/>
        <v>0.33691491435303889</v>
      </c>
      <c r="AT30">
        <f t="shared" si="21"/>
        <v>1.9927900225825597</v>
      </c>
      <c r="AU30">
        <f t="shared" si="21"/>
        <v>0.80249737240069252</v>
      </c>
      <c r="AV30">
        <f t="shared" si="21"/>
        <v>1.4536679762380511</v>
      </c>
      <c r="AW30">
        <f t="shared" si="21"/>
        <v>0.30741445493619735</v>
      </c>
    </row>
    <row r="31" spans="1:49" hidden="1" x14ac:dyDescent="0.2"/>
    <row r="33" spans="1:19" x14ac:dyDescent="0.2">
      <c r="A33" s="74" t="s">
        <v>33</v>
      </c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</row>
    <row r="35" spans="1:19" x14ac:dyDescent="0.2">
      <c r="A35" s="1"/>
      <c r="B35" s="78" t="s">
        <v>27</v>
      </c>
      <c r="C35" s="79"/>
      <c r="D35" s="79"/>
      <c r="E35" s="79"/>
      <c r="F35" s="79"/>
      <c r="G35" s="79"/>
      <c r="K35" s="75" t="s">
        <v>28</v>
      </c>
      <c r="L35" s="76"/>
      <c r="M35" s="76"/>
      <c r="N35" s="76"/>
      <c r="O35" s="76"/>
      <c r="P35" s="77"/>
    </row>
    <row r="36" spans="1:19" ht="17" thickBot="1" x14ac:dyDescent="0.25">
      <c r="A36" s="2"/>
      <c r="B36" s="3" t="s">
        <v>34</v>
      </c>
      <c r="C36" s="4" t="s">
        <v>2</v>
      </c>
      <c r="D36" s="4" t="s">
        <v>3</v>
      </c>
      <c r="E36" s="4" t="s">
        <v>4</v>
      </c>
      <c r="F36" s="4" t="s">
        <v>6</v>
      </c>
      <c r="G36" s="4" t="s">
        <v>5</v>
      </c>
      <c r="K36" s="3" t="s">
        <v>1</v>
      </c>
      <c r="L36" s="4" t="s">
        <v>2</v>
      </c>
      <c r="M36" s="4" t="s">
        <v>3</v>
      </c>
      <c r="N36" s="4" t="s">
        <v>4</v>
      </c>
      <c r="O36" s="4" t="s">
        <v>6</v>
      </c>
      <c r="P36" s="4" t="s">
        <v>5</v>
      </c>
    </row>
    <row r="37" spans="1:19" x14ac:dyDescent="0.2">
      <c r="A37" s="5"/>
      <c r="B37" s="6"/>
      <c r="K37" s="6"/>
      <c r="P37" s="1"/>
    </row>
    <row r="38" spans="1:19" x14ac:dyDescent="0.2">
      <c r="A38" s="1" t="s">
        <v>7</v>
      </c>
      <c r="B38" s="7">
        <v>15.059912794608454</v>
      </c>
      <c r="C38" s="8">
        <v>8.1435474098494289</v>
      </c>
      <c r="D38" s="8">
        <v>3.9709556250327038</v>
      </c>
      <c r="E38" s="8">
        <v>1.0213027599490221</v>
      </c>
      <c r="F38" s="8">
        <v>-7.48595271997383</v>
      </c>
      <c r="G38" s="8">
        <v>9.4100597197511746</v>
      </c>
      <c r="H38" s="8"/>
      <c r="I38" s="8"/>
      <c r="J38" t="s">
        <v>29</v>
      </c>
      <c r="K38" s="7">
        <v>30.584599705529804</v>
      </c>
      <c r="L38" s="8">
        <v>15.542522897665837</v>
      </c>
      <c r="M38" s="8">
        <v>24.271565778599712</v>
      </c>
      <c r="N38" s="8">
        <v>3.8185027996685017</v>
      </c>
      <c r="O38" s="8">
        <v>-29.057587863742079</v>
      </c>
      <c r="P38" s="18">
        <v>16.009596093337919</v>
      </c>
    </row>
    <row r="39" spans="1:19" x14ac:dyDescent="0.2">
      <c r="A39" s="1" t="s">
        <v>8</v>
      </c>
      <c r="B39" s="7">
        <v>17.521675887500663</v>
      </c>
      <c r="C39" s="8">
        <v>11.383557606483025</v>
      </c>
      <c r="D39" s="8">
        <v>8.886608878424056</v>
      </c>
      <c r="E39" s="8">
        <v>3.2628470206570817</v>
      </c>
      <c r="F39" s="8">
        <v>-16.108279780494726</v>
      </c>
      <c r="G39" s="8">
        <v>10.096942162431262</v>
      </c>
      <c r="H39" s="8"/>
      <c r="I39" s="8"/>
      <c r="J39" t="s">
        <v>30</v>
      </c>
      <c r="K39" s="7">
        <v>-28.007634616996512</v>
      </c>
      <c r="L39" s="8">
        <v>17.488552806457509</v>
      </c>
      <c r="M39" s="8">
        <v>-22.208925492229721</v>
      </c>
      <c r="N39" s="8">
        <v>-20.026370945643336</v>
      </c>
      <c r="O39" s="8">
        <v>-2.5475937688872392</v>
      </c>
      <c r="P39" s="18">
        <v>-0.71329721669375346</v>
      </c>
    </row>
    <row r="40" spans="1:19" x14ac:dyDescent="0.2">
      <c r="A40" s="1" t="s">
        <v>9</v>
      </c>
      <c r="B40" s="7">
        <v>6.5175480401387542</v>
      </c>
      <c r="C40" s="8">
        <v>0.69549060737144996</v>
      </c>
      <c r="D40" s="8">
        <v>3.9411976384528149</v>
      </c>
      <c r="E40" s="8">
        <v>1.8139544034919075</v>
      </c>
      <c r="F40" s="8">
        <v>-0.40594997935888649</v>
      </c>
      <c r="G40" s="8">
        <v>0.47285537018149082</v>
      </c>
      <c r="H40" s="8"/>
      <c r="I40" s="8"/>
      <c r="J40" t="s">
        <v>31</v>
      </c>
      <c r="K40" s="7">
        <v>7.9515770342906356</v>
      </c>
      <c r="L40" s="8">
        <v>5.8969130836015848</v>
      </c>
      <c r="M40" s="8">
        <v>1.021445151892638</v>
      </c>
      <c r="N40" s="8">
        <v>1.9582467967606099</v>
      </c>
      <c r="O40" s="8">
        <v>-5.2006078299425242</v>
      </c>
      <c r="P40" s="18">
        <v>4.2755798319784377</v>
      </c>
    </row>
    <row r="41" spans="1:19" x14ac:dyDescent="0.2">
      <c r="A41" s="1" t="s">
        <v>10</v>
      </c>
      <c r="B41" s="7">
        <v>7.8775874662082357</v>
      </c>
      <c r="C41" s="8">
        <v>3.6378859664012961</v>
      </c>
      <c r="D41" s="8">
        <v>0.57609432440411568</v>
      </c>
      <c r="E41" s="8">
        <v>-0.60483881873526113</v>
      </c>
      <c r="F41" s="8">
        <v>1.0505554900457716</v>
      </c>
      <c r="G41" s="8">
        <v>3.2178905040923356</v>
      </c>
      <c r="H41" s="8"/>
      <c r="I41" s="8"/>
      <c r="K41" s="7">
        <v>13.827706397167283</v>
      </c>
      <c r="L41" s="8">
        <v>3.7999056962572144</v>
      </c>
      <c r="M41" s="8">
        <v>5.9421919331962648E-2</v>
      </c>
      <c r="N41" s="8">
        <v>3.528005843696628</v>
      </c>
      <c r="O41" s="8">
        <v>-3.4319744989708467</v>
      </c>
      <c r="P41" s="18">
        <v>9.8723474368524133</v>
      </c>
    </row>
    <row r="42" spans="1:19" x14ac:dyDescent="0.2">
      <c r="A42" s="1" t="s">
        <v>11</v>
      </c>
      <c r="B42" s="7">
        <v>13.192057256648937</v>
      </c>
      <c r="C42" s="8">
        <v>-49.287360933777499</v>
      </c>
      <c r="D42" s="8">
        <v>52.894751951471918</v>
      </c>
      <c r="E42" s="8">
        <v>3.5008704204377747</v>
      </c>
      <c r="F42" s="8">
        <v>-0.9003653419552643</v>
      </c>
      <c r="G42" s="8">
        <v>6.9841611604720688</v>
      </c>
      <c r="H42" s="8"/>
      <c r="I42" s="8"/>
      <c r="K42" s="7"/>
      <c r="L42" s="8"/>
      <c r="M42" s="8"/>
      <c r="N42" s="8"/>
      <c r="O42" s="8"/>
      <c r="P42" s="18"/>
    </row>
    <row r="43" spans="1:19" x14ac:dyDescent="0.2">
      <c r="A43" s="1" t="s">
        <v>12</v>
      </c>
      <c r="B43" s="7">
        <v>0</v>
      </c>
      <c r="C43" s="8">
        <v>0</v>
      </c>
      <c r="D43" s="8">
        <v>-3.7007434154171879E-15</v>
      </c>
      <c r="E43" s="8">
        <v>3.7007434154171879E-15</v>
      </c>
      <c r="F43" s="8">
        <v>0</v>
      </c>
      <c r="G43">
        <v>0</v>
      </c>
      <c r="H43" s="8"/>
      <c r="I43" s="8"/>
    </row>
    <row r="44" spans="1:19" x14ac:dyDescent="0.2">
      <c r="A44" s="1" t="s">
        <v>13</v>
      </c>
      <c r="B44" s="7">
        <v>-4.7057416329997714</v>
      </c>
      <c r="C44" s="8">
        <v>8.4243825649110988</v>
      </c>
      <c r="D44" s="8">
        <v>-13.22166280705083</v>
      </c>
      <c r="E44" s="8">
        <v>-4.5263046935665772</v>
      </c>
      <c r="F44" s="8">
        <v>0.34095769874751269</v>
      </c>
      <c r="G44" s="8">
        <v>4.2768856039589576</v>
      </c>
      <c r="H44" s="8"/>
      <c r="I44" s="8"/>
    </row>
    <row r="45" spans="1:19" x14ac:dyDescent="0.2">
      <c r="A45" s="1" t="s">
        <v>14</v>
      </c>
      <c r="B45" s="7">
        <v>-6.4903134130231743</v>
      </c>
      <c r="C45" s="8">
        <v>-54.74404243710088</v>
      </c>
      <c r="D45" s="8">
        <v>51.061097343962992</v>
      </c>
      <c r="E45" s="8">
        <v>-2.2836532844852044</v>
      </c>
      <c r="F45" s="8">
        <v>-1.1992337837607447E-3</v>
      </c>
      <c r="G45" s="8">
        <v>-0.52251580161635225</v>
      </c>
      <c r="H45" s="8"/>
      <c r="I45" s="8"/>
    </row>
    <row r="46" spans="1:19" x14ac:dyDescent="0.2">
      <c r="A46" s="1" t="s">
        <v>15</v>
      </c>
      <c r="B46" s="7">
        <v>3.0905324810791779</v>
      </c>
      <c r="C46" s="8">
        <v>-5.6829005500428336</v>
      </c>
      <c r="D46" s="8">
        <v>21.233443771788828</v>
      </c>
      <c r="E46" s="8">
        <v>-11.020440725818064</v>
      </c>
      <c r="F46" s="8">
        <v>-9.2915238736073711</v>
      </c>
      <c r="G46" s="8">
        <v>7.8519538587586037</v>
      </c>
      <c r="H46" s="8"/>
      <c r="I46" s="8"/>
    </row>
    <row r="47" spans="1:19" ht="17" thickBot="1" x14ac:dyDescent="0.25">
      <c r="A47" s="21"/>
      <c r="B47" s="23"/>
      <c r="C47" s="22"/>
      <c r="D47" s="22"/>
      <c r="E47" s="22"/>
      <c r="F47" s="22"/>
      <c r="G47" s="22"/>
      <c r="H47" s="8"/>
      <c r="I47" s="8"/>
    </row>
    <row r="48" spans="1:19" ht="17" thickTop="1" x14ac:dyDescent="0.2">
      <c r="A48" s="13" t="s">
        <v>18</v>
      </c>
      <c r="B48" s="14">
        <v>16.252400934879276</v>
      </c>
      <c r="C48" s="14">
        <v>7.7982509831707469</v>
      </c>
      <c r="D48" s="14">
        <v>8.1337811164222416</v>
      </c>
      <c r="E48" s="14">
        <v>2.086538621171012</v>
      </c>
      <c r="F48" s="14">
        <v>-10.195954996642428</v>
      </c>
      <c r="G48" s="14">
        <v>8.4297852107577462</v>
      </c>
      <c r="H48" s="14"/>
      <c r="I48" s="14"/>
    </row>
    <row r="49" spans="1:85" x14ac:dyDescent="0.2">
      <c r="A49" s="13" t="s">
        <v>19</v>
      </c>
      <c r="B49" s="14">
        <v>4.5034784570365138</v>
      </c>
      <c r="C49" s="14">
        <v>7.8950262401292424</v>
      </c>
      <c r="D49" s="14">
        <v>-7.9629046441791749</v>
      </c>
      <c r="E49" s="14">
        <v>-0.76230976562853825</v>
      </c>
      <c r="F49" s="14">
        <v>0.27101726065518383</v>
      </c>
      <c r="G49" s="14">
        <v>5.0626493660597571</v>
      </c>
      <c r="H49" s="14"/>
      <c r="I49" s="14"/>
    </row>
    <row r="50" spans="1:85" ht="17" thickBot="1" x14ac:dyDescent="0.25">
      <c r="A50" s="15" t="s">
        <v>20</v>
      </c>
      <c r="B50" s="24">
        <v>0</v>
      </c>
      <c r="C50" s="16">
        <v>0</v>
      </c>
      <c r="D50" s="16">
        <v>-3.7007434154171879E-15</v>
      </c>
      <c r="E50" s="16">
        <v>3.7007434154171879E-15</v>
      </c>
      <c r="F50" s="16">
        <v>0</v>
      </c>
      <c r="G50">
        <v>0</v>
      </c>
      <c r="H50" s="14"/>
      <c r="I50" s="14"/>
    </row>
    <row r="51" spans="1:85" ht="17" thickTop="1" x14ac:dyDescent="0.2"/>
    <row r="52" spans="1:85" x14ac:dyDescent="0.2">
      <c r="A52" s="13" t="s">
        <v>18</v>
      </c>
      <c r="B52" s="14">
        <f>AVERAGE(B38:B40)</f>
        <v>13.033045574082623</v>
      </c>
      <c r="C52" s="14">
        <f t="shared" ref="C52:G52" si="22">AVERAGE(C38:C40)</f>
        <v>6.7408652079013018</v>
      </c>
      <c r="D52" s="14">
        <f t="shared" si="22"/>
        <v>5.5995873806365255</v>
      </c>
      <c r="E52" s="14">
        <f t="shared" si="22"/>
        <v>2.0327013946993371</v>
      </c>
      <c r="F52" s="14">
        <f t="shared" si="22"/>
        <v>-8.0000608266091486</v>
      </c>
      <c r="G52" s="14">
        <f t="shared" si="22"/>
        <v>6.6599524174546429</v>
      </c>
    </row>
    <row r="53" spans="1:85" x14ac:dyDescent="0.2">
      <c r="A53" s="13" t="s">
        <v>19</v>
      </c>
      <c r="B53" s="14">
        <f>AVERAGE(B41,B42,B44,B45,B46)</f>
        <v>2.5928244315826814</v>
      </c>
      <c r="C53" s="14">
        <f t="shared" ref="C53:G53" si="23">AVERAGE(C41,C42,C44,C45,C46)</f>
        <v>-19.530407077921762</v>
      </c>
      <c r="D53" s="14">
        <f t="shared" si="23"/>
        <v>22.508744916915404</v>
      </c>
      <c r="E53" s="14">
        <f t="shared" si="23"/>
        <v>-2.9868734204334664</v>
      </c>
      <c r="F53" s="14">
        <f t="shared" si="23"/>
        <v>-1.7603150521106223</v>
      </c>
      <c r="G53" s="14">
        <f t="shared" si="23"/>
        <v>4.3616750651331229</v>
      </c>
    </row>
    <row r="54" spans="1:85" ht="17" thickBot="1" x14ac:dyDescent="0.25">
      <c r="A54" s="15" t="s">
        <v>20</v>
      </c>
      <c r="B54" s="16"/>
      <c r="C54" s="16"/>
      <c r="D54" s="16"/>
      <c r="E54" s="16"/>
      <c r="F54" s="16"/>
      <c r="G54" s="16"/>
    </row>
    <row r="55" spans="1:85" ht="17" thickTop="1" x14ac:dyDescent="0.2"/>
    <row r="60" spans="1:85" x14ac:dyDescent="0.2">
      <c r="AT60" s="56" t="s">
        <v>100</v>
      </c>
      <c r="AU60" s="56"/>
      <c r="AV60" s="56"/>
      <c r="AW60" s="56"/>
      <c r="AX60" s="56"/>
      <c r="AY60" s="56"/>
      <c r="AZ60" s="56"/>
    </row>
    <row r="61" spans="1:85" x14ac:dyDescent="0.2">
      <c r="AT61" t="s">
        <v>96</v>
      </c>
      <c r="AV61" t="s">
        <v>82</v>
      </c>
      <c r="BE61" t="s">
        <v>83</v>
      </c>
      <c r="BH61" t="s">
        <v>96</v>
      </c>
      <c r="BJ61" t="s">
        <v>82</v>
      </c>
      <c r="BS61" t="s">
        <v>83</v>
      </c>
      <c r="BV61" t="s">
        <v>96</v>
      </c>
      <c r="BX61" t="s">
        <v>82</v>
      </c>
      <c r="CG61" t="s">
        <v>83</v>
      </c>
    </row>
    <row r="62" spans="1:85" x14ac:dyDescent="0.2">
      <c r="AT62" t="s">
        <v>81</v>
      </c>
      <c r="AV62">
        <v>1</v>
      </c>
      <c r="AW62">
        <v>2</v>
      </c>
      <c r="AX62">
        <v>3</v>
      </c>
      <c r="AY62">
        <v>4</v>
      </c>
      <c r="AZ62">
        <v>5</v>
      </c>
      <c r="BA62">
        <v>6</v>
      </c>
      <c r="BB62">
        <v>7</v>
      </c>
      <c r="BC62">
        <v>8</v>
      </c>
      <c r="BD62">
        <v>9</v>
      </c>
      <c r="BH62" t="s">
        <v>81</v>
      </c>
      <c r="BJ62">
        <v>1</v>
      </c>
      <c r="BK62">
        <v>2</v>
      </c>
      <c r="BL62">
        <v>3</v>
      </c>
      <c r="BM62">
        <v>4</v>
      </c>
      <c r="BN62">
        <v>5</v>
      </c>
      <c r="BO62">
        <v>6</v>
      </c>
      <c r="BP62">
        <v>7</v>
      </c>
      <c r="BQ62">
        <v>8</v>
      </c>
      <c r="BR62">
        <v>9</v>
      </c>
      <c r="BV62" t="s">
        <v>81</v>
      </c>
      <c r="BX62">
        <v>1</v>
      </c>
      <c r="BY62">
        <v>2</v>
      </c>
      <c r="BZ62">
        <v>3</v>
      </c>
      <c r="CA62">
        <v>4</v>
      </c>
      <c r="CB62">
        <v>5</v>
      </c>
      <c r="CC62">
        <v>6</v>
      </c>
      <c r="CD62">
        <v>7</v>
      </c>
      <c r="CE62">
        <v>8</v>
      </c>
      <c r="CF62">
        <v>9</v>
      </c>
    </row>
    <row r="63" spans="1:85" x14ac:dyDescent="0.2">
      <c r="AT63">
        <v>1</v>
      </c>
      <c r="AU63" s="54" t="s">
        <v>84</v>
      </c>
      <c r="AV63" s="49" t="e">
        <f>(#REF!-#REF!)</f>
        <v>#REF!</v>
      </c>
      <c r="AW63" s="49" t="e">
        <f>(#REF!-#REF!)</f>
        <v>#REF!</v>
      </c>
      <c r="AX63" s="49" t="e">
        <f>(#REF!-#REF!)</f>
        <v>#REF!</v>
      </c>
      <c r="AY63" s="49" t="e">
        <f>(#REF!-#REF!)</f>
        <v>#REF!</v>
      </c>
      <c r="AZ63" s="57" t="e">
        <f>(#REF!-#REF!)</f>
        <v>#REF!</v>
      </c>
      <c r="BA63" s="49" t="e">
        <f>(#REF!-#REF!)</f>
        <v>#REF!</v>
      </c>
      <c r="BB63" s="57" t="e">
        <f>(#REF!-#REF!)</f>
        <v>#REF!</v>
      </c>
      <c r="BC63" s="49" t="e">
        <f>(#REF!-#REF!)</f>
        <v>#REF!</v>
      </c>
      <c r="BD63" s="49" t="e">
        <f>(#REF!-#REF!)</f>
        <v>#REF!</v>
      </c>
      <c r="BE63" s="49" t="e">
        <f>(#REF!-#REF!)</f>
        <v>#REF!</v>
      </c>
      <c r="BH63">
        <v>1</v>
      </c>
      <c r="BI63" s="54" t="s">
        <v>84</v>
      </c>
      <c r="BJ63" s="49" t="e">
        <f>(#REF!-#REF!)</f>
        <v>#REF!</v>
      </c>
      <c r="BK63" s="49" t="e">
        <f>(#REF!-#REF!)</f>
        <v>#REF!</v>
      </c>
      <c r="BL63" s="49" t="e">
        <f>(#REF!-#REF!)</f>
        <v>#REF!</v>
      </c>
      <c r="BM63" s="49" t="e">
        <f>(#REF!-#REF!)</f>
        <v>#REF!</v>
      </c>
      <c r="BN63" s="49" t="e">
        <f>(#REF!-#REF!)</f>
        <v>#REF!</v>
      </c>
      <c r="BO63" s="49" t="e">
        <f>(#REF!-#REF!)</f>
        <v>#REF!</v>
      </c>
      <c r="BP63" s="49" t="e">
        <f>(#REF!-#REF!)</f>
        <v>#REF!</v>
      </c>
      <c r="BQ63" s="49" t="e">
        <f>(#REF!-#REF!)</f>
        <v>#REF!</v>
      </c>
      <c r="BR63" s="49" t="e">
        <f>(#REF!-#REF!)</f>
        <v>#REF!</v>
      </c>
      <c r="BS63" s="49" t="e">
        <f>(#REF!-#REF!)</f>
        <v>#REF!</v>
      </c>
      <c r="BV63">
        <v>1</v>
      </c>
      <c r="BW63" s="54" t="s">
        <v>84</v>
      </c>
      <c r="BX63" s="49"/>
      <c r="BY63" s="49"/>
      <c r="BZ63" s="49"/>
      <c r="CA63" s="49"/>
      <c r="CB63" s="49"/>
      <c r="CC63" s="49"/>
      <c r="CD63" s="49"/>
      <c r="CE63" s="49"/>
      <c r="CF63" s="49"/>
      <c r="CG63" s="49"/>
    </row>
    <row r="64" spans="1:85" x14ac:dyDescent="0.2">
      <c r="AT64">
        <v>2</v>
      </c>
      <c r="AU64" s="54" t="s">
        <v>85</v>
      </c>
      <c r="AV64" s="49" t="e">
        <f>(#REF!-#REF!)</f>
        <v>#REF!</v>
      </c>
      <c r="AW64" s="49" t="e">
        <f>(#REF!-#REF!)</f>
        <v>#REF!</v>
      </c>
      <c r="AX64" s="49" t="e">
        <f>(#REF!-#REF!)</f>
        <v>#REF!</v>
      </c>
      <c r="AY64" s="49" t="e">
        <f>(#REF!-#REF!)</f>
        <v>#REF!</v>
      </c>
      <c r="AZ64" s="58" t="e">
        <f>(#REF!-#REF!)</f>
        <v>#REF!</v>
      </c>
      <c r="BA64" s="49" t="e">
        <f>(#REF!-#REF!)</f>
        <v>#REF!</v>
      </c>
      <c r="BB64" s="58" t="e">
        <f>(#REF!-#REF!)</f>
        <v>#REF!</v>
      </c>
      <c r="BC64" s="49" t="e">
        <f>(#REF!-#REF!)</f>
        <v>#REF!</v>
      </c>
      <c r="BD64" s="49" t="e">
        <f>(#REF!-#REF!)</f>
        <v>#REF!</v>
      </c>
      <c r="BE64" s="49" t="e">
        <f>(#REF!-#REF!)</f>
        <v>#REF!</v>
      </c>
      <c r="BH64">
        <v>2</v>
      </c>
      <c r="BI64" s="54" t="s">
        <v>85</v>
      </c>
      <c r="BJ64" s="49" t="e">
        <f>(#REF!-#REF!)</f>
        <v>#REF!</v>
      </c>
      <c r="BK64" s="49" t="e">
        <f>(#REF!-#REF!)</f>
        <v>#REF!</v>
      </c>
      <c r="BL64" s="49" t="e">
        <f>(#REF!-#REF!)</f>
        <v>#REF!</v>
      </c>
      <c r="BM64" s="49" t="e">
        <f>(#REF!-#REF!)</f>
        <v>#REF!</v>
      </c>
      <c r="BN64" s="49" t="e">
        <f>(#REF!-#REF!)</f>
        <v>#REF!</v>
      </c>
      <c r="BO64" s="49" t="e">
        <f>(#REF!-#REF!)</f>
        <v>#REF!</v>
      </c>
      <c r="BP64" s="49" t="e">
        <f>(#REF!-#REF!)</f>
        <v>#REF!</v>
      </c>
      <c r="BQ64" s="49" t="e">
        <f>(#REF!-#REF!)</f>
        <v>#REF!</v>
      </c>
      <c r="BR64" s="49" t="e">
        <f>(#REF!-#REF!)</f>
        <v>#REF!</v>
      </c>
      <c r="BS64" s="49" t="e">
        <f>(#REF!-#REF!)</f>
        <v>#REF!</v>
      </c>
      <c r="BV64">
        <v>2</v>
      </c>
      <c r="BW64" s="54" t="s">
        <v>85</v>
      </c>
      <c r="BX64" s="53" t="e">
        <f>#REF!-#REF!</f>
        <v>#REF!</v>
      </c>
      <c r="BY64" s="49" t="e">
        <f>#REF!-#REF!</f>
        <v>#REF!</v>
      </c>
      <c r="BZ64" s="49" t="e">
        <f>#REF!-#REF!</f>
        <v>#REF!</v>
      </c>
      <c r="CA64" s="49" t="e">
        <f>#REF!-#REF!</f>
        <v>#REF!</v>
      </c>
      <c r="CB64" s="49" t="e">
        <f>#REF!-#REF!</f>
        <v>#REF!</v>
      </c>
      <c r="CC64" s="53" t="e">
        <f>#REF!-#REF!</f>
        <v>#REF!</v>
      </c>
      <c r="CD64" s="49" t="e">
        <f>#REF!-#REF!</f>
        <v>#REF!</v>
      </c>
      <c r="CE64" s="49" t="e">
        <f>#REF!-#REF!</f>
        <v>#REF!</v>
      </c>
      <c r="CF64" s="49" t="e">
        <f>#REF!-#REF!</f>
        <v>#REF!</v>
      </c>
      <c r="CG64" s="53" t="e">
        <f>#REF!-#REF!</f>
        <v>#REF!</v>
      </c>
    </row>
    <row r="65" spans="46:85" x14ac:dyDescent="0.2">
      <c r="AT65">
        <v>3</v>
      </c>
      <c r="AU65" s="54" t="s">
        <v>86</v>
      </c>
      <c r="AV65" s="49" t="e">
        <f>(#REF!-#REF!)</f>
        <v>#REF!</v>
      </c>
      <c r="AW65" s="49" t="e">
        <f>(#REF!-#REF!)</f>
        <v>#REF!</v>
      </c>
      <c r="AX65" s="49" t="e">
        <f>(#REF!-#REF!)</f>
        <v>#REF!</v>
      </c>
      <c r="AY65" s="49" t="e">
        <f>(#REF!-#REF!)</f>
        <v>#REF!</v>
      </c>
      <c r="AZ65" s="57" t="e">
        <f>(#REF!-#REF!)</f>
        <v>#REF!</v>
      </c>
      <c r="BA65" s="49" t="e">
        <f>(#REF!-#REF!)</f>
        <v>#REF!</v>
      </c>
      <c r="BB65" s="57" t="e">
        <f>(#REF!-#REF!)</f>
        <v>#REF!</v>
      </c>
      <c r="BC65" s="49" t="e">
        <f>(#REF!-#REF!)</f>
        <v>#REF!</v>
      </c>
      <c r="BD65" s="49" t="e">
        <f>(#REF!-#REF!)</f>
        <v>#REF!</v>
      </c>
      <c r="BE65" s="49" t="e">
        <f>(#REF!-#REF!)</f>
        <v>#REF!</v>
      </c>
      <c r="BH65">
        <v>3</v>
      </c>
      <c r="BI65" s="54" t="s">
        <v>86</v>
      </c>
      <c r="BJ65" s="49" t="e">
        <f>(#REF!-#REF!)</f>
        <v>#REF!</v>
      </c>
      <c r="BK65" s="49" t="e">
        <f>(#REF!-#REF!)</f>
        <v>#REF!</v>
      </c>
      <c r="BL65" s="49" t="e">
        <f>(#REF!-#REF!)</f>
        <v>#REF!</v>
      </c>
      <c r="BM65" s="49" t="e">
        <f>(#REF!-#REF!)</f>
        <v>#REF!</v>
      </c>
      <c r="BN65" s="49" t="e">
        <f>(#REF!-#REF!)</f>
        <v>#REF!</v>
      </c>
      <c r="BO65" s="49" t="e">
        <f>(#REF!-#REF!)</f>
        <v>#REF!</v>
      </c>
      <c r="BP65" s="49" t="e">
        <f>(#REF!-#REF!)</f>
        <v>#REF!</v>
      </c>
      <c r="BQ65" s="49" t="e">
        <f>(#REF!-#REF!)</f>
        <v>#REF!</v>
      </c>
      <c r="BR65" s="49" t="e">
        <f>(#REF!-#REF!)</f>
        <v>#REF!</v>
      </c>
      <c r="BS65" s="49" t="e">
        <f>(#REF!-#REF!)</f>
        <v>#REF!</v>
      </c>
      <c r="BV65">
        <v>3</v>
      </c>
      <c r="BW65" s="54" t="s">
        <v>86</v>
      </c>
      <c r="BX65" s="49" t="e">
        <f>#REF!-#REF!</f>
        <v>#REF!</v>
      </c>
      <c r="BY65" s="49" t="e">
        <f>#REF!-#REF!</f>
        <v>#REF!</v>
      </c>
      <c r="BZ65" s="49" t="e">
        <f>#REF!-#REF!</f>
        <v>#REF!</v>
      </c>
      <c r="CA65" s="49" t="e">
        <f>#REF!-#REF!</f>
        <v>#REF!</v>
      </c>
      <c r="CB65" s="49" t="e">
        <f>#REF!-#REF!</f>
        <v>#REF!</v>
      </c>
      <c r="CC65" s="49" t="e">
        <f>#REF!-#REF!</f>
        <v>#REF!</v>
      </c>
      <c r="CD65" s="49" t="e">
        <f>#REF!-#REF!</f>
        <v>#REF!</v>
      </c>
      <c r="CE65" s="49" t="e">
        <f>#REF!-#REF!</f>
        <v>#REF!</v>
      </c>
      <c r="CF65" s="49" t="e">
        <f>#REF!-#REF!</f>
        <v>#REF!</v>
      </c>
      <c r="CG65" s="49" t="e">
        <f>#REF!-#REF!</f>
        <v>#REF!</v>
      </c>
    </row>
    <row r="66" spans="46:85" x14ac:dyDescent="0.2">
      <c r="AT66">
        <v>4</v>
      </c>
      <c r="AU66" s="54" t="s">
        <v>87</v>
      </c>
      <c r="AV66" s="57" t="e">
        <f>(#REF!-#REF!)</f>
        <v>#REF!</v>
      </c>
      <c r="AW66" s="57" t="e">
        <f>(#REF!-#REF!)</f>
        <v>#REF!</v>
      </c>
      <c r="AX66" s="49" t="e">
        <f>(#REF!-#REF!)</f>
        <v>#REF!</v>
      </c>
      <c r="AY66" s="49" t="e">
        <f>(#REF!-#REF!)</f>
        <v>#REF!</v>
      </c>
      <c r="AZ66" s="49" t="e">
        <f>(#REF!-#REF!)</f>
        <v>#REF!</v>
      </c>
      <c r="BA66" s="49" t="e">
        <f>(#REF!-#REF!)</f>
        <v>#REF!</v>
      </c>
      <c r="BB66" s="49" t="e">
        <f>(#REF!-#REF!)</f>
        <v>#REF!</v>
      </c>
      <c r="BC66" s="49" t="e">
        <f>(#REF!-#REF!)</f>
        <v>#REF!</v>
      </c>
      <c r="BD66" s="49" t="e">
        <f>(#REF!-#REF!)</f>
        <v>#REF!</v>
      </c>
      <c r="BE66" s="49" t="e">
        <f>(#REF!-#REF!)</f>
        <v>#REF!</v>
      </c>
      <c r="BH66">
        <v>4</v>
      </c>
      <c r="BI66" s="54" t="s">
        <v>87</v>
      </c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V66">
        <v>4</v>
      </c>
      <c r="BW66" s="54" t="s">
        <v>87</v>
      </c>
      <c r="BX66" s="49"/>
      <c r="BY66" s="49"/>
      <c r="BZ66" s="49"/>
      <c r="CA66" s="49"/>
      <c r="CB66" s="49"/>
      <c r="CC66" s="49"/>
      <c r="CD66" s="49"/>
      <c r="CE66" s="49"/>
      <c r="CF66" s="49"/>
      <c r="CG66" s="49"/>
    </row>
    <row r="67" spans="46:85" x14ac:dyDescent="0.2">
      <c r="AT67">
        <v>5</v>
      </c>
      <c r="AU67" s="54" t="s">
        <v>88</v>
      </c>
      <c r="AV67" s="58" t="e">
        <f>(#REF!-#REF!)</f>
        <v>#REF!</v>
      </c>
      <c r="AW67" s="58" t="e">
        <f>(#REF!-#REF!)</f>
        <v>#REF!</v>
      </c>
      <c r="AX67" s="49" t="e">
        <f>(#REF!-#REF!)</f>
        <v>#REF!</v>
      </c>
      <c r="AY67" s="49" t="e">
        <f>(#REF!-#REF!)</f>
        <v>#REF!</v>
      </c>
      <c r="AZ67" s="49" t="e">
        <f>(#REF!-#REF!)</f>
        <v>#REF!</v>
      </c>
      <c r="BA67" s="49" t="e">
        <f>(#REF!-#REF!)</f>
        <v>#REF!</v>
      </c>
      <c r="BB67" s="49" t="e">
        <f>(#REF!-#REF!)</f>
        <v>#REF!</v>
      </c>
      <c r="BC67" s="49" t="e">
        <f>(#REF!-#REF!)</f>
        <v>#REF!</v>
      </c>
      <c r="BD67" s="49" t="e">
        <f>(#REF!-#REF!)</f>
        <v>#REF!</v>
      </c>
      <c r="BE67" s="49" t="e">
        <f>(#REF!-#REF!)</f>
        <v>#REF!</v>
      </c>
      <c r="BH67">
        <v>5</v>
      </c>
      <c r="BI67" s="54" t="s">
        <v>88</v>
      </c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V67">
        <v>5</v>
      </c>
      <c r="BW67" s="54" t="s">
        <v>88</v>
      </c>
      <c r="BX67" s="53" t="e">
        <f>#REF!-#REF!</f>
        <v>#REF!</v>
      </c>
      <c r="BY67" s="49" t="e">
        <f>#REF!-#REF!</f>
        <v>#REF!</v>
      </c>
      <c r="BZ67" s="49" t="e">
        <f>#REF!-#REF!</f>
        <v>#REF!</v>
      </c>
      <c r="CA67" s="49" t="e">
        <f>#REF!-#REF!</f>
        <v>#REF!</v>
      </c>
      <c r="CB67" s="49" t="e">
        <f>#REF!-#REF!</f>
        <v>#REF!</v>
      </c>
      <c r="CC67" s="49" t="e">
        <f>#REF!-#REF!</f>
        <v>#REF!</v>
      </c>
      <c r="CD67" s="49" t="e">
        <f>#REF!-#REF!</f>
        <v>#REF!</v>
      </c>
      <c r="CE67" s="49" t="e">
        <f>#REF!-#REF!</f>
        <v>#REF!</v>
      </c>
      <c r="CF67" s="49" t="e">
        <f>#REF!-#REF!</f>
        <v>#REF!</v>
      </c>
      <c r="CG67" s="53" t="e">
        <f>#REF!-#REF!</f>
        <v>#REF!</v>
      </c>
    </row>
    <row r="68" spans="46:85" x14ac:dyDescent="0.2">
      <c r="AT68">
        <v>6</v>
      </c>
      <c r="AU68" s="54" t="s">
        <v>89</v>
      </c>
      <c r="AV68" s="57" t="e">
        <f>(#REF!-#REF!)</f>
        <v>#REF!</v>
      </c>
      <c r="AW68" s="57" t="e">
        <f>(#REF!-#REF!)</f>
        <v>#REF!</v>
      </c>
      <c r="AX68" s="49" t="e">
        <f>(#REF!-#REF!)</f>
        <v>#REF!</v>
      </c>
      <c r="AY68" s="49" t="e">
        <f>(#REF!-#REF!)</f>
        <v>#REF!</v>
      </c>
      <c r="AZ68" s="49" t="e">
        <f>(#REF!-#REF!)</f>
        <v>#REF!</v>
      </c>
      <c r="BA68" s="49" t="e">
        <f>(#REF!-#REF!)</f>
        <v>#REF!</v>
      </c>
      <c r="BB68" s="49" t="e">
        <f>(#REF!-#REF!)</f>
        <v>#REF!</v>
      </c>
      <c r="BC68" s="49" t="e">
        <f>(#REF!-#REF!)</f>
        <v>#REF!</v>
      </c>
      <c r="BD68" s="49" t="e">
        <f>(#REF!-#REF!)</f>
        <v>#REF!</v>
      </c>
      <c r="BE68" s="49" t="e">
        <f>(#REF!-#REF!)</f>
        <v>#REF!</v>
      </c>
      <c r="BH68">
        <v>6</v>
      </c>
      <c r="BI68" s="54" t="s">
        <v>89</v>
      </c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V68">
        <v>6</v>
      </c>
      <c r="BW68" s="54" t="s">
        <v>89</v>
      </c>
      <c r="BX68" s="49" t="e">
        <f>#REF!-#REF!</f>
        <v>#REF!</v>
      </c>
      <c r="BY68" s="49" t="e">
        <f>#REF!-#REF!</f>
        <v>#REF!</v>
      </c>
      <c r="BZ68" s="49" t="e">
        <f>#REF!-#REF!</f>
        <v>#REF!</v>
      </c>
      <c r="CA68" s="49" t="e">
        <f>#REF!-#REF!</f>
        <v>#REF!</v>
      </c>
      <c r="CB68" s="49" t="e">
        <f>#REF!-#REF!</f>
        <v>#REF!</v>
      </c>
      <c r="CC68" s="49" t="e">
        <f>#REF!-#REF!</f>
        <v>#REF!</v>
      </c>
      <c r="CD68" s="49" t="e">
        <f>#REF!-#REF!</f>
        <v>#REF!</v>
      </c>
      <c r="CE68" s="49" t="e">
        <f>#REF!-#REF!</f>
        <v>#REF!</v>
      </c>
      <c r="CF68" s="49" t="e">
        <f>#REF!-#REF!</f>
        <v>#REF!</v>
      </c>
      <c r="CG68" s="49" t="e">
        <f>#REF!-#REF!</f>
        <v>#REF!</v>
      </c>
    </row>
    <row r="69" spans="46:85" x14ac:dyDescent="0.2">
      <c r="AT69">
        <v>7</v>
      </c>
      <c r="AU69" s="54" t="s">
        <v>90</v>
      </c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H69">
        <v>7</v>
      </c>
      <c r="BI69" s="54" t="s">
        <v>90</v>
      </c>
      <c r="BJ69" s="49" t="e">
        <f>(#REF!-#REF!)</f>
        <v>#REF!</v>
      </c>
      <c r="BK69" s="49" t="e">
        <f>(#REF!-#REF!)</f>
        <v>#REF!</v>
      </c>
      <c r="BL69" s="49" t="e">
        <f>(#REF!-#REF!)</f>
        <v>#REF!</v>
      </c>
      <c r="BM69" s="49" t="e">
        <f>(#REF!-#REF!)</f>
        <v>#REF!</v>
      </c>
      <c r="BN69" s="49" t="e">
        <f>(#REF!-#REF!)</f>
        <v>#REF!</v>
      </c>
      <c r="BO69" s="49" t="e">
        <f>(#REF!-#REF!)</f>
        <v>#REF!</v>
      </c>
      <c r="BP69" s="49" t="e">
        <f>(#REF!-#REF!)</f>
        <v>#REF!</v>
      </c>
      <c r="BQ69" s="49" t="e">
        <f>(#REF!-#REF!)</f>
        <v>#REF!</v>
      </c>
      <c r="BR69" s="49" t="e">
        <f>(#REF!-#REF!)</f>
        <v>#REF!</v>
      </c>
      <c r="BS69" s="49" t="e">
        <f>(#REF!-#REF!)</f>
        <v>#REF!</v>
      </c>
      <c r="BV69">
        <v>7</v>
      </c>
      <c r="BW69" s="54" t="s">
        <v>90</v>
      </c>
      <c r="BX69" s="49"/>
      <c r="BY69" s="49"/>
      <c r="BZ69" s="49"/>
      <c r="CA69" s="49"/>
      <c r="CB69" s="49"/>
      <c r="CC69" s="49"/>
      <c r="CD69" s="49"/>
      <c r="CE69" s="49"/>
      <c r="CF69" s="49"/>
      <c r="CG69" s="49"/>
    </row>
    <row r="70" spans="46:85" x14ac:dyDescent="0.2">
      <c r="AT70">
        <v>8</v>
      </c>
      <c r="AU70" s="54" t="s">
        <v>91</v>
      </c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H70">
        <v>8</v>
      </c>
      <c r="BI70" s="54" t="s">
        <v>91</v>
      </c>
      <c r="BJ70" s="49" t="e">
        <f>(#REF!-#REF!)</f>
        <v>#REF!</v>
      </c>
      <c r="BK70" s="49" t="e">
        <f>(#REF!-#REF!)</f>
        <v>#REF!</v>
      </c>
      <c r="BL70" s="49" t="e">
        <f>(#REF!-#REF!)</f>
        <v>#REF!</v>
      </c>
      <c r="BM70" s="49" t="e">
        <f>(#REF!-#REF!)</f>
        <v>#REF!</v>
      </c>
      <c r="BN70" s="49" t="e">
        <f>(#REF!-#REF!)</f>
        <v>#REF!</v>
      </c>
      <c r="BO70" s="49" t="e">
        <f>(#REF!-#REF!)</f>
        <v>#REF!</v>
      </c>
      <c r="BP70" s="49" t="e">
        <f>(#REF!-#REF!)</f>
        <v>#REF!</v>
      </c>
      <c r="BQ70" s="49" t="e">
        <f>(#REF!-#REF!)</f>
        <v>#REF!</v>
      </c>
      <c r="BR70" s="49" t="e">
        <f>(#REF!-#REF!)</f>
        <v>#REF!</v>
      </c>
      <c r="BS70" s="49" t="e">
        <f>(#REF!-#REF!)</f>
        <v>#REF!</v>
      </c>
      <c r="BV70">
        <v>8</v>
      </c>
      <c r="BW70" s="54" t="s">
        <v>91</v>
      </c>
      <c r="BX70" s="53" t="e">
        <f>#REF!-#REF!</f>
        <v>#REF!</v>
      </c>
      <c r="BY70" s="49" t="e">
        <f>#REF!-#REF!</f>
        <v>#REF!</v>
      </c>
      <c r="BZ70" s="49" t="e">
        <f>#REF!-#REF!</f>
        <v>#REF!</v>
      </c>
      <c r="CA70" s="49" t="e">
        <f>#REF!-#REF!</f>
        <v>#REF!</v>
      </c>
      <c r="CB70" s="49" t="e">
        <f>#REF!-#REF!</f>
        <v>#REF!</v>
      </c>
      <c r="CC70" s="53" t="e">
        <f>#REF!-#REF!</f>
        <v>#REF!</v>
      </c>
      <c r="CD70" s="53" t="e">
        <f>#REF!-#REF!</f>
        <v>#REF!</v>
      </c>
      <c r="CE70" s="49" t="e">
        <f>#REF!-#REF!</f>
        <v>#REF!</v>
      </c>
      <c r="CF70" s="49" t="e">
        <f>#REF!-#REF!</f>
        <v>#REF!</v>
      </c>
      <c r="CG70" s="53" t="e">
        <f>#REF!-#REF!</f>
        <v>#REF!</v>
      </c>
    </row>
    <row r="71" spans="46:85" x14ac:dyDescent="0.2">
      <c r="AT71">
        <v>9</v>
      </c>
      <c r="AU71" s="54" t="s">
        <v>92</v>
      </c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H71">
        <v>9</v>
      </c>
      <c r="BI71" s="54" t="s">
        <v>92</v>
      </c>
      <c r="BJ71" s="49" t="e">
        <f>(#REF!-#REF!)</f>
        <v>#REF!</v>
      </c>
      <c r="BK71" s="49" t="e">
        <f>(#REF!-#REF!)</f>
        <v>#REF!</v>
      </c>
      <c r="BL71" s="49" t="e">
        <f>(#REF!-#REF!)</f>
        <v>#REF!</v>
      </c>
      <c r="BM71" s="49" t="e">
        <f>(#REF!-#REF!)</f>
        <v>#REF!</v>
      </c>
      <c r="BN71" s="49" t="e">
        <f>(#REF!-#REF!)</f>
        <v>#REF!</v>
      </c>
      <c r="BO71" s="49" t="e">
        <f>(#REF!-#REF!)</f>
        <v>#REF!</v>
      </c>
      <c r="BP71" s="49" t="e">
        <f>(#REF!-#REF!)</f>
        <v>#REF!</v>
      </c>
      <c r="BQ71" s="49" t="e">
        <f>(#REF!-#REF!)</f>
        <v>#REF!</v>
      </c>
      <c r="BR71" s="49" t="e">
        <f>(#REF!-#REF!)</f>
        <v>#REF!</v>
      </c>
      <c r="BS71" s="49" t="e">
        <f>(#REF!-#REF!)</f>
        <v>#REF!</v>
      </c>
      <c r="BV71">
        <v>9</v>
      </c>
      <c r="BW71" s="54" t="s">
        <v>92</v>
      </c>
      <c r="BX71" s="49" t="e">
        <f>#REF!-#REF!</f>
        <v>#REF!</v>
      </c>
      <c r="BY71" s="49" t="e">
        <f>#REF!-#REF!</f>
        <v>#REF!</v>
      </c>
      <c r="BZ71" s="49" t="e">
        <f>#REF!-#REF!</f>
        <v>#REF!</v>
      </c>
      <c r="CA71" s="49" t="e">
        <f>#REF!-#REF!</f>
        <v>#REF!</v>
      </c>
      <c r="CB71" s="49" t="e">
        <f>#REF!-#REF!</f>
        <v>#REF!</v>
      </c>
      <c r="CC71" s="49" t="e">
        <f>#REF!-#REF!</f>
        <v>#REF!</v>
      </c>
      <c r="CD71" s="49" t="e">
        <f>#REF!-#REF!</f>
        <v>#REF!</v>
      </c>
      <c r="CE71" s="49" t="e">
        <f>#REF!-#REF!</f>
        <v>#REF!</v>
      </c>
      <c r="CF71" s="49" t="e">
        <f>#REF!-#REF!</f>
        <v>#REF!</v>
      </c>
      <c r="CG71" s="49" t="e">
        <f>#REF!-#REF!</f>
        <v>#REF!</v>
      </c>
    </row>
    <row r="72" spans="46:85" x14ac:dyDescent="0.2">
      <c r="AT72">
        <v>10</v>
      </c>
      <c r="AU72" s="54" t="s">
        <v>93</v>
      </c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H72">
        <v>10</v>
      </c>
      <c r="BI72" s="54" t="s">
        <v>93</v>
      </c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V72">
        <v>10</v>
      </c>
      <c r="BW72" s="54" t="s">
        <v>93</v>
      </c>
      <c r="BX72" s="49"/>
      <c r="BY72" s="49"/>
      <c r="BZ72" s="49"/>
      <c r="CA72" s="49"/>
      <c r="CB72" s="49"/>
      <c r="CC72" s="49"/>
      <c r="CD72" s="49"/>
      <c r="CE72" s="49"/>
      <c r="CF72" s="49"/>
      <c r="CG72" s="49"/>
    </row>
    <row r="73" spans="46:85" x14ac:dyDescent="0.2">
      <c r="AT73">
        <v>11</v>
      </c>
      <c r="AU73" s="54" t="s">
        <v>94</v>
      </c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H73">
        <v>11</v>
      </c>
      <c r="BI73" s="54" t="s">
        <v>94</v>
      </c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V73">
        <v>11</v>
      </c>
      <c r="BW73" s="54" t="s">
        <v>94</v>
      </c>
      <c r="BX73" s="53" t="e">
        <f>#REF!-#REF!</f>
        <v>#REF!</v>
      </c>
      <c r="BY73" s="53" t="e">
        <f>#REF!-#REF!</f>
        <v>#REF!</v>
      </c>
      <c r="BZ73" s="49" t="e">
        <f>#REF!-#REF!</f>
        <v>#REF!</v>
      </c>
      <c r="CA73" s="49" t="e">
        <f>#REF!-#REF!</f>
        <v>#REF!</v>
      </c>
      <c r="CB73" s="49" t="e">
        <f>#REF!-#REF!</f>
        <v>#REF!</v>
      </c>
      <c r="CC73" s="49" t="e">
        <f>#REF!-#REF!</f>
        <v>#REF!</v>
      </c>
      <c r="CD73" s="49" t="e">
        <f>#REF!-#REF!</f>
        <v>#REF!</v>
      </c>
      <c r="CE73" s="49" t="e">
        <f>#REF!-#REF!</f>
        <v>#REF!</v>
      </c>
      <c r="CF73" s="49" t="e">
        <f>#REF!-#REF!</f>
        <v>#REF!</v>
      </c>
      <c r="CG73" s="53" t="e">
        <f>#REF!-#REF!</f>
        <v>#REF!</v>
      </c>
    </row>
    <row r="74" spans="46:85" x14ac:dyDescent="0.2">
      <c r="AT74">
        <v>12</v>
      </c>
      <c r="AU74" s="54" t="s">
        <v>95</v>
      </c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H74">
        <v>12</v>
      </c>
      <c r="BI74" s="54" t="s">
        <v>95</v>
      </c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V74">
        <v>12</v>
      </c>
      <c r="BW74" s="54" t="s">
        <v>95</v>
      </c>
      <c r="BX74" s="49" t="e">
        <f>#REF!-#REF!</f>
        <v>#REF!</v>
      </c>
      <c r="BY74" s="49" t="e">
        <f>#REF!-#REF!</f>
        <v>#REF!</v>
      </c>
      <c r="BZ74" s="49" t="e">
        <f>#REF!-#REF!</f>
        <v>#REF!</v>
      </c>
      <c r="CA74" s="49" t="e">
        <f>#REF!-#REF!</f>
        <v>#REF!</v>
      </c>
      <c r="CB74" s="49" t="e">
        <f>#REF!-#REF!</f>
        <v>#REF!</v>
      </c>
      <c r="CC74" s="49" t="e">
        <f>#REF!-#REF!</f>
        <v>#REF!</v>
      </c>
      <c r="CD74" s="49" t="e">
        <f>#REF!-#REF!</f>
        <v>#REF!</v>
      </c>
      <c r="CE74" s="49" t="e">
        <f>#REF!-#REF!</f>
        <v>#REF!</v>
      </c>
      <c r="CF74" s="49" t="e">
        <f>#REF!-#REF!</f>
        <v>#REF!</v>
      </c>
      <c r="CG74" s="49" t="e">
        <f>#REF!-#REF!</f>
        <v>#REF!</v>
      </c>
    </row>
    <row r="76" spans="46:85" x14ac:dyDescent="0.2">
      <c r="AT76">
        <v>1</v>
      </c>
      <c r="AU76" s="54" t="s">
        <v>84</v>
      </c>
      <c r="AV76" s="49" t="e">
        <f>AV63-$BE63</f>
        <v>#REF!</v>
      </c>
      <c r="AW76" s="49" t="e">
        <f t="shared" ref="AW76:BD76" si="24">AW63-$BE63</f>
        <v>#REF!</v>
      </c>
      <c r="AX76" s="49" t="e">
        <f t="shared" si="24"/>
        <v>#REF!</v>
      </c>
      <c r="AY76" s="49" t="e">
        <f t="shared" si="24"/>
        <v>#REF!</v>
      </c>
      <c r="AZ76" s="49" t="e">
        <f t="shared" si="24"/>
        <v>#REF!</v>
      </c>
      <c r="BA76" s="49" t="e">
        <f t="shared" si="24"/>
        <v>#REF!</v>
      </c>
      <c r="BB76" s="55" t="e">
        <f t="shared" si="24"/>
        <v>#REF!</v>
      </c>
      <c r="BC76" s="49" t="e">
        <f t="shared" si="24"/>
        <v>#REF!</v>
      </c>
      <c r="BD76" s="49" t="e">
        <f t="shared" si="24"/>
        <v>#REF!</v>
      </c>
      <c r="BE76" s="49"/>
      <c r="BH76">
        <v>1</v>
      </c>
      <c r="BI76" s="54" t="s">
        <v>84</v>
      </c>
      <c r="BJ76" s="55" t="e">
        <f>BJ63-$BS63</f>
        <v>#REF!</v>
      </c>
      <c r="BK76" s="55" t="e">
        <f t="shared" ref="BK76:BR76" si="25">BK63-$BS63</f>
        <v>#REF!</v>
      </c>
      <c r="BL76" s="49" t="e">
        <f t="shared" si="25"/>
        <v>#REF!</v>
      </c>
      <c r="BM76" s="49" t="e">
        <f t="shared" si="25"/>
        <v>#REF!</v>
      </c>
      <c r="BN76" s="49" t="e">
        <f t="shared" si="25"/>
        <v>#REF!</v>
      </c>
      <c r="BO76" s="55" t="e">
        <f t="shared" si="25"/>
        <v>#REF!</v>
      </c>
      <c r="BP76" s="49" t="e">
        <f t="shared" si="25"/>
        <v>#REF!</v>
      </c>
      <c r="BQ76" s="49" t="e">
        <f t="shared" si="25"/>
        <v>#REF!</v>
      </c>
      <c r="BR76" s="49" t="e">
        <f t="shared" si="25"/>
        <v>#REF!</v>
      </c>
      <c r="BS76" s="49"/>
      <c r="BV76">
        <v>1</v>
      </c>
      <c r="BW76" s="54" t="s">
        <v>84</v>
      </c>
      <c r="BX76" s="55"/>
      <c r="BY76" s="55"/>
      <c r="BZ76" s="49"/>
      <c r="CA76" s="49"/>
      <c r="CB76" s="49"/>
      <c r="CC76" s="55"/>
      <c r="CD76" s="49"/>
      <c r="CE76" s="49"/>
      <c r="CF76" s="49"/>
      <c r="CG76" s="49"/>
    </row>
    <row r="77" spans="46:85" x14ac:dyDescent="0.2">
      <c r="AT77">
        <v>2</v>
      </c>
      <c r="AU77" s="54" t="s">
        <v>85</v>
      </c>
      <c r="AV77" s="49" t="e">
        <f t="shared" ref="AV77:BD77" si="26">AV64-$BE64</f>
        <v>#REF!</v>
      </c>
      <c r="AW77" s="49" t="e">
        <f t="shared" si="26"/>
        <v>#REF!</v>
      </c>
      <c r="AX77" s="49" t="e">
        <f t="shared" si="26"/>
        <v>#REF!</v>
      </c>
      <c r="AY77" s="49" t="e">
        <f t="shared" si="26"/>
        <v>#REF!</v>
      </c>
      <c r="AZ77" s="49" t="e">
        <f t="shared" si="26"/>
        <v>#REF!</v>
      </c>
      <c r="BA77" s="49" t="e">
        <f t="shared" si="26"/>
        <v>#REF!</v>
      </c>
      <c r="BB77" s="55" t="e">
        <f t="shared" si="26"/>
        <v>#REF!</v>
      </c>
      <c r="BC77" s="49" t="e">
        <f t="shared" si="26"/>
        <v>#REF!</v>
      </c>
      <c r="BD77" s="49" t="e">
        <f t="shared" si="26"/>
        <v>#REF!</v>
      </c>
      <c r="BE77" s="49"/>
      <c r="BH77">
        <v>2</v>
      </c>
      <c r="BI77" s="54" t="s">
        <v>85</v>
      </c>
      <c r="BJ77" s="55" t="e">
        <f t="shared" ref="BJ77:BR77" si="27">BJ64-$BS64</f>
        <v>#REF!</v>
      </c>
      <c r="BK77" s="55" t="e">
        <f t="shared" si="27"/>
        <v>#REF!</v>
      </c>
      <c r="BL77" s="49" t="e">
        <f t="shared" si="27"/>
        <v>#REF!</v>
      </c>
      <c r="BM77" s="49" t="e">
        <f t="shared" si="27"/>
        <v>#REF!</v>
      </c>
      <c r="BN77" s="55" t="e">
        <f t="shared" si="27"/>
        <v>#REF!</v>
      </c>
      <c r="BO77" s="55" t="e">
        <f t="shared" si="27"/>
        <v>#REF!</v>
      </c>
      <c r="BP77" s="49" t="e">
        <f t="shared" si="27"/>
        <v>#REF!</v>
      </c>
      <c r="BQ77" s="49" t="e">
        <f t="shared" si="27"/>
        <v>#REF!</v>
      </c>
      <c r="BR77" s="49" t="e">
        <f t="shared" si="27"/>
        <v>#REF!</v>
      </c>
      <c r="BS77" s="49"/>
      <c r="BV77">
        <v>2</v>
      </c>
      <c r="BW77" s="54" t="s">
        <v>85</v>
      </c>
      <c r="BX77" s="55" t="e">
        <f>BX64-$CG64</f>
        <v>#REF!</v>
      </c>
      <c r="BY77" s="49" t="e">
        <f t="shared" ref="BY77:CF77" si="28">BY64-$CG64</f>
        <v>#REF!</v>
      </c>
      <c r="BZ77" s="49" t="e">
        <f t="shared" si="28"/>
        <v>#REF!</v>
      </c>
      <c r="CA77" s="49" t="e">
        <f t="shared" si="28"/>
        <v>#REF!</v>
      </c>
      <c r="CB77" s="49" t="e">
        <f t="shared" si="28"/>
        <v>#REF!</v>
      </c>
      <c r="CC77" s="55" t="e">
        <f t="shared" si="28"/>
        <v>#REF!</v>
      </c>
      <c r="CD77" s="49" t="e">
        <f t="shared" si="28"/>
        <v>#REF!</v>
      </c>
      <c r="CE77" s="49" t="e">
        <f t="shared" si="28"/>
        <v>#REF!</v>
      </c>
      <c r="CF77" s="49" t="e">
        <f t="shared" si="28"/>
        <v>#REF!</v>
      </c>
      <c r="CG77" s="49"/>
    </row>
    <row r="78" spans="46:85" x14ac:dyDescent="0.2">
      <c r="AT78">
        <v>3</v>
      </c>
      <c r="AU78" s="54" t="s">
        <v>86</v>
      </c>
      <c r="AV78" s="49" t="e">
        <f t="shared" ref="AV78:BD78" si="29">AV65-$BE65</f>
        <v>#REF!</v>
      </c>
      <c r="AW78" s="49" t="e">
        <f t="shared" si="29"/>
        <v>#REF!</v>
      </c>
      <c r="AX78" s="49" t="e">
        <f t="shared" si="29"/>
        <v>#REF!</v>
      </c>
      <c r="AY78" s="49" t="e">
        <f t="shared" si="29"/>
        <v>#REF!</v>
      </c>
      <c r="AZ78" s="49" t="e">
        <f t="shared" si="29"/>
        <v>#REF!</v>
      </c>
      <c r="BA78" s="49" t="e">
        <f t="shared" si="29"/>
        <v>#REF!</v>
      </c>
      <c r="BB78" s="55" t="e">
        <f t="shared" si="29"/>
        <v>#REF!</v>
      </c>
      <c r="BC78" s="49" t="e">
        <f t="shared" si="29"/>
        <v>#REF!</v>
      </c>
      <c r="BD78" s="49" t="e">
        <f t="shared" si="29"/>
        <v>#REF!</v>
      </c>
      <c r="BE78" s="49"/>
      <c r="BH78">
        <v>3</v>
      </c>
      <c r="BI78" s="54" t="s">
        <v>86</v>
      </c>
      <c r="BJ78" s="55" t="e">
        <f t="shared" ref="BJ78:BR78" si="30">BJ65-$BS65</f>
        <v>#REF!</v>
      </c>
      <c r="BK78" s="55" t="e">
        <f t="shared" si="30"/>
        <v>#REF!</v>
      </c>
      <c r="BL78" s="49" t="e">
        <f t="shared" si="30"/>
        <v>#REF!</v>
      </c>
      <c r="BM78" s="49" t="e">
        <f t="shared" si="30"/>
        <v>#REF!</v>
      </c>
      <c r="BN78" s="55" t="e">
        <f t="shared" si="30"/>
        <v>#REF!</v>
      </c>
      <c r="BO78" s="49" t="e">
        <f t="shared" si="30"/>
        <v>#REF!</v>
      </c>
      <c r="BP78" s="49" t="e">
        <f t="shared" si="30"/>
        <v>#REF!</v>
      </c>
      <c r="BQ78" s="49" t="e">
        <f t="shared" si="30"/>
        <v>#REF!</v>
      </c>
      <c r="BR78" s="49" t="e">
        <f t="shared" si="30"/>
        <v>#REF!</v>
      </c>
      <c r="BS78" s="49"/>
      <c r="BV78">
        <v>3</v>
      </c>
      <c r="BW78" s="54" t="s">
        <v>86</v>
      </c>
      <c r="BX78" s="55" t="e">
        <f>BX65-$CG65</f>
        <v>#REF!</v>
      </c>
      <c r="BY78" s="49" t="e">
        <f t="shared" ref="BY78:CF78" si="31">BY65-$CG65</f>
        <v>#REF!</v>
      </c>
      <c r="BZ78" s="49" t="e">
        <f t="shared" si="31"/>
        <v>#REF!</v>
      </c>
      <c r="CA78" s="49" t="e">
        <f t="shared" si="31"/>
        <v>#REF!</v>
      </c>
      <c r="CB78" s="55" t="e">
        <f t="shared" si="31"/>
        <v>#REF!</v>
      </c>
      <c r="CC78" s="55" t="e">
        <f t="shared" si="31"/>
        <v>#REF!</v>
      </c>
      <c r="CD78" s="49" t="e">
        <f t="shared" si="31"/>
        <v>#REF!</v>
      </c>
      <c r="CE78" s="49" t="e">
        <f t="shared" si="31"/>
        <v>#REF!</v>
      </c>
      <c r="CF78" s="49" t="e">
        <f t="shared" si="31"/>
        <v>#REF!</v>
      </c>
      <c r="CG78" s="49"/>
    </row>
    <row r="79" spans="46:85" x14ac:dyDescent="0.2">
      <c r="AT79">
        <v>4</v>
      </c>
      <c r="AU79" s="54" t="s">
        <v>87</v>
      </c>
      <c r="AV79" s="55" t="e">
        <f t="shared" ref="AV79:BD79" si="32">AV66-$BE66</f>
        <v>#REF!</v>
      </c>
      <c r="AW79" s="55" t="e">
        <f t="shared" si="32"/>
        <v>#REF!</v>
      </c>
      <c r="AX79" s="49" t="e">
        <f t="shared" si="32"/>
        <v>#REF!</v>
      </c>
      <c r="AY79" s="49" t="e">
        <f t="shared" si="32"/>
        <v>#REF!</v>
      </c>
      <c r="AZ79" s="49" t="e">
        <f t="shared" si="32"/>
        <v>#REF!</v>
      </c>
      <c r="BA79" s="49" t="e">
        <f t="shared" si="32"/>
        <v>#REF!</v>
      </c>
      <c r="BB79" s="49" t="e">
        <f t="shared" si="32"/>
        <v>#REF!</v>
      </c>
      <c r="BC79" s="49" t="e">
        <f t="shared" si="32"/>
        <v>#REF!</v>
      </c>
      <c r="BD79" s="49" t="e">
        <f t="shared" si="32"/>
        <v>#REF!</v>
      </c>
      <c r="BE79" s="49"/>
      <c r="BH79">
        <v>4</v>
      </c>
      <c r="BI79" s="54" t="s">
        <v>87</v>
      </c>
      <c r="BJ79" s="49"/>
      <c r="BK79" s="55"/>
      <c r="BL79" s="49"/>
      <c r="BM79" s="49"/>
      <c r="BN79" s="49"/>
      <c r="BO79" s="49"/>
      <c r="BP79" s="55"/>
      <c r="BQ79" s="49"/>
      <c r="BR79" s="49"/>
      <c r="BS79" s="49"/>
      <c r="BV79">
        <v>4</v>
      </c>
      <c r="BW79" s="54" t="s">
        <v>87</v>
      </c>
      <c r="BX79" s="49"/>
      <c r="BY79" s="55"/>
      <c r="BZ79" s="49"/>
      <c r="CA79" s="49"/>
      <c r="CB79" s="49"/>
      <c r="CC79" s="49"/>
      <c r="CD79" s="55"/>
      <c r="CE79" s="49"/>
      <c r="CF79" s="49"/>
      <c r="CG79" s="49"/>
    </row>
    <row r="80" spans="46:85" x14ac:dyDescent="0.2">
      <c r="AT80">
        <v>5</v>
      </c>
      <c r="AU80" s="54" t="s">
        <v>88</v>
      </c>
      <c r="AV80" s="55" t="e">
        <f t="shared" ref="AV80:BD80" si="33">AV67-$BE67</f>
        <v>#REF!</v>
      </c>
      <c r="AW80" s="55" t="e">
        <f t="shared" si="33"/>
        <v>#REF!</v>
      </c>
      <c r="AX80" s="49" t="e">
        <f t="shared" si="33"/>
        <v>#REF!</v>
      </c>
      <c r="AY80" s="49" t="e">
        <f t="shared" si="33"/>
        <v>#REF!</v>
      </c>
      <c r="AZ80" s="49" t="e">
        <f t="shared" si="33"/>
        <v>#REF!</v>
      </c>
      <c r="BA80" s="49" t="e">
        <f t="shared" si="33"/>
        <v>#REF!</v>
      </c>
      <c r="BB80" s="49" t="e">
        <f t="shared" si="33"/>
        <v>#REF!</v>
      </c>
      <c r="BC80" s="49" t="e">
        <f t="shared" si="33"/>
        <v>#REF!</v>
      </c>
      <c r="BD80" s="49" t="e">
        <f t="shared" si="33"/>
        <v>#REF!</v>
      </c>
      <c r="BE80" s="49"/>
      <c r="BH80">
        <v>5</v>
      </c>
      <c r="BI80" s="54" t="s">
        <v>88</v>
      </c>
      <c r="BJ80" s="55"/>
      <c r="BK80" s="55"/>
      <c r="BL80" s="49"/>
      <c r="BM80" s="49"/>
      <c r="BN80" s="49"/>
      <c r="BO80" s="55"/>
      <c r="BP80" s="55"/>
      <c r="BQ80" s="49"/>
      <c r="BR80" s="49"/>
      <c r="BS80" s="49"/>
      <c r="BV80">
        <v>5</v>
      </c>
      <c r="BW80" s="54" t="s">
        <v>88</v>
      </c>
      <c r="BX80" s="55" t="e">
        <f>BX67-$CG67</f>
        <v>#REF!</v>
      </c>
      <c r="BY80" s="49" t="e">
        <f t="shared" ref="BY80:CF80" si="34">BY67-$CG67</f>
        <v>#REF!</v>
      </c>
      <c r="BZ80" s="49" t="e">
        <f t="shared" si="34"/>
        <v>#REF!</v>
      </c>
      <c r="CA80" s="49" t="e">
        <f t="shared" si="34"/>
        <v>#REF!</v>
      </c>
      <c r="CB80" s="49" t="e">
        <f t="shared" si="34"/>
        <v>#REF!</v>
      </c>
      <c r="CC80" s="49" t="e">
        <f t="shared" si="34"/>
        <v>#REF!</v>
      </c>
      <c r="CD80" s="49" t="e">
        <f t="shared" si="34"/>
        <v>#REF!</v>
      </c>
      <c r="CE80" s="49" t="e">
        <f t="shared" si="34"/>
        <v>#REF!</v>
      </c>
      <c r="CF80" s="49" t="e">
        <f t="shared" si="34"/>
        <v>#REF!</v>
      </c>
      <c r="CG80" s="49"/>
    </row>
    <row r="81" spans="46:85" x14ac:dyDescent="0.2">
      <c r="AT81">
        <v>6</v>
      </c>
      <c r="AU81" s="54" t="s">
        <v>89</v>
      </c>
      <c r="AV81" s="55" t="e">
        <f t="shared" ref="AV81:BD81" si="35">AV68-$BE68</f>
        <v>#REF!</v>
      </c>
      <c r="AW81" s="55" t="e">
        <f t="shared" si="35"/>
        <v>#REF!</v>
      </c>
      <c r="AX81" s="49" t="e">
        <f t="shared" si="35"/>
        <v>#REF!</v>
      </c>
      <c r="AY81" s="49" t="e">
        <f t="shared" si="35"/>
        <v>#REF!</v>
      </c>
      <c r="AZ81" s="49" t="e">
        <f t="shared" si="35"/>
        <v>#REF!</v>
      </c>
      <c r="BA81" s="49" t="e">
        <f t="shared" si="35"/>
        <v>#REF!</v>
      </c>
      <c r="BB81" s="49" t="e">
        <f t="shared" si="35"/>
        <v>#REF!</v>
      </c>
      <c r="BC81" s="49" t="e">
        <f t="shared" si="35"/>
        <v>#REF!</v>
      </c>
      <c r="BD81" s="49" t="e">
        <f t="shared" si="35"/>
        <v>#REF!</v>
      </c>
      <c r="BE81" s="49"/>
      <c r="BH81">
        <v>6</v>
      </c>
      <c r="BI81" s="54" t="s">
        <v>89</v>
      </c>
      <c r="BJ81" s="55"/>
      <c r="BK81" s="55"/>
      <c r="BL81" s="49"/>
      <c r="BM81" s="49"/>
      <c r="BN81" s="49"/>
      <c r="BO81" s="55"/>
      <c r="BP81" s="55"/>
      <c r="BQ81" s="49"/>
      <c r="BR81" s="49"/>
      <c r="BS81" s="49"/>
      <c r="BV81">
        <v>6</v>
      </c>
      <c r="BW81" s="54" t="s">
        <v>89</v>
      </c>
      <c r="BX81" s="55" t="e">
        <f>BX68-$CG68</f>
        <v>#REF!</v>
      </c>
      <c r="BY81" s="49" t="e">
        <f t="shared" ref="BY81:CF81" si="36">BY68-$CG68</f>
        <v>#REF!</v>
      </c>
      <c r="BZ81" s="49" t="e">
        <f t="shared" si="36"/>
        <v>#REF!</v>
      </c>
      <c r="CA81" s="49" t="e">
        <f t="shared" si="36"/>
        <v>#REF!</v>
      </c>
      <c r="CB81" s="49" t="e">
        <f t="shared" si="36"/>
        <v>#REF!</v>
      </c>
      <c r="CC81" s="49" t="e">
        <f t="shared" si="36"/>
        <v>#REF!</v>
      </c>
      <c r="CD81" s="49" t="e">
        <f t="shared" si="36"/>
        <v>#REF!</v>
      </c>
      <c r="CE81" s="49" t="e">
        <f t="shared" si="36"/>
        <v>#REF!</v>
      </c>
      <c r="CF81" s="49" t="e">
        <f t="shared" si="36"/>
        <v>#REF!</v>
      </c>
      <c r="CG81" s="49"/>
    </row>
    <row r="82" spans="46:85" x14ac:dyDescent="0.2">
      <c r="AT82">
        <v>7</v>
      </c>
      <c r="AU82" s="54" t="s">
        <v>90</v>
      </c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H82">
        <v>7</v>
      </c>
      <c r="BI82" s="54" t="s">
        <v>90</v>
      </c>
      <c r="BJ82" s="55" t="e">
        <f>BJ69-$BS69</f>
        <v>#REF!</v>
      </c>
      <c r="BK82" s="55" t="e">
        <f t="shared" ref="BK82:BR82" si="37">BK69-$BS69</f>
        <v>#REF!</v>
      </c>
      <c r="BL82" s="49" t="e">
        <f t="shared" si="37"/>
        <v>#REF!</v>
      </c>
      <c r="BM82" s="49" t="e">
        <f t="shared" si="37"/>
        <v>#REF!</v>
      </c>
      <c r="BN82" s="49" t="e">
        <f t="shared" si="37"/>
        <v>#REF!</v>
      </c>
      <c r="BO82" s="49" t="e">
        <f t="shared" si="37"/>
        <v>#REF!</v>
      </c>
      <c r="BP82" s="55" t="e">
        <f t="shared" si="37"/>
        <v>#REF!</v>
      </c>
      <c r="BQ82" s="49" t="e">
        <f t="shared" si="37"/>
        <v>#REF!</v>
      </c>
      <c r="BR82" s="49" t="e">
        <f t="shared" si="37"/>
        <v>#REF!</v>
      </c>
      <c r="BS82" s="49"/>
      <c r="BV82">
        <v>7</v>
      </c>
      <c r="BW82" s="54" t="s">
        <v>90</v>
      </c>
      <c r="BX82" s="55"/>
      <c r="BY82" s="55"/>
      <c r="BZ82" s="49"/>
      <c r="CA82" s="49"/>
      <c r="CB82" s="49"/>
      <c r="CC82" s="49"/>
      <c r="CD82" s="55"/>
      <c r="CE82" s="49"/>
      <c r="CF82" s="49"/>
      <c r="CG82" s="49"/>
    </row>
    <row r="83" spans="46:85" x14ac:dyDescent="0.2">
      <c r="AT83">
        <v>8</v>
      </c>
      <c r="AU83" s="54" t="s">
        <v>91</v>
      </c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H83">
        <v>8</v>
      </c>
      <c r="BI83" s="54" t="s">
        <v>91</v>
      </c>
      <c r="BJ83" s="55" t="e">
        <f t="shared" ref="BJ83:BR83" si="38">BJ70-$BS70</f>
        <v>#REF!</v>
      </c>
      <c r="BK83" s="55" t="e">
        <f t="shared" si="38"/>
        <v>#REF!</v>
      </c>
      <c r="BL83" s="49" t="e">
        <f t="shared" si="38"/>
        <v>#REF!</v>
      </c>
      <c r="BM83" s="49" t="e">
        <f t="shared" si="38"/>
        <v>#REF!</v>
      </c>
      <c r="BN83" s="49" t="e">
        <f t="shared" si="38"/>
        <v>#REF!</v>
      </c>
      <c r="BO83" s="49" t="e">
        <f t="shared" si="38"/>
        <v>#REF!</v>
      </c>
      <c r="BP83" s="55" t="e">
        <f t="shared" si="38"/>
        <v>#REF!</v>
      </c>
      <c r="BQ83" s="49" t="e">
        <f t="shared" si="38"/>
        <v>#REF!</v>
      </c>
      <c r="BR83" s="49" t="e">
        <f t="shared" si="38"/>
        <v>#REF!</v>
      </c>
      <c r="BS83" s="49"/>
      <c r="BV83">
        <v>8</v>
      </c>
      <c r="BW83" s="54" t="s">
        <v>91</v>
      </c>
      <c r="BX83" s="55" t="e">
        <f>BX70-$CG70</f>
        <v>#REF!</v>
      </c>
      <c r="BY83" s="49" t="e">
        <f t="shared" ref="BY83:CF83" si="39">BY70-$CG70</f>
        <v>#REF!</v>
      </c>
      <c r="BZ83" s="49" t="e">
        <f t="shared" si="39"/>
        <v>#REF!</v>
      </c>
      <c r="CA83" s="49" t="e">
        <f t="shared" si="39"/>
        <v>#REF!</v>
      </c>
      <c r="CB83" s="49" t="e">
        <f t="shared" si="39"/>
        <v>#REF!</v>
      </c>
      <c r="CC83" s="55" t="e">
        <f t="shared" si="39"/>
        <v>#REF!</v>
      </c>
      <c r="CD83" s="55" t="e">
        <f t="shared" si="39"/>
        <v>#REF!</v>
      </c>
      <c r="CE83" s="49" t="e">
        <f t="shared" si="39"/>
        <v>#REF!</v>
      </c>
      <c r="CF83" s="49" t="e">
        <f t="shared" si="39"/>
        <v>#REF!</v>
      </c>
      <c r="CG83" s="49"/>
    </row>
    <row r="84" spans="46:85" x14ac:dyDescent="0.2">
      <c r="AT84">
        <v>9</v>
      </c>
      <c r="AU84" s="54" t="s">
        <v>92</v>
      </c>
      <c r="AV84" s="49"/>
      <c r="AW84" s="49"/>
      <c r="AX84" s="49"/>
      <c r="AY84" s="49"/>
      <c r="AZ84" s="49"/>
      <c r="BA84" s="55"/>
      <c r="BB84" s="49"/>
      <c r="BC84" s="49"/>
      <c r="BD84" s="49"/>
      <c r="BE84" s="49"/>
      <c r="BH84">
        <v>9</v>
      </c>
      <c r="BI84" s="54" t="s">
        <v>92</v>
      </c>
      <c r="BJ84" s="55" t="e">
        <f t="shared" ref="BJ84:BR84" si="40">BJ71-$BS71</f>
        <v>#REF!</v>
      </c>
      <c r="BK84" s="55" t="e">
        <f t="shared" si="40"/>
        <v>#REF!</v>
      </c>
      <c r="BL84" s="49" t="e">
        <f t="shared" si="40"/>
        <v>#REF!</v>
      </c>
      <c r="BM84" s="49" t="e">
        <f t="shared" si="40"/>
        <v>#REF!</v>
      </c>
      <c r="BN84" s="49" t="e">
        <f t="shared" si="40"/>
        <v>#REF!</v>
      </c>
      <c r="BO84" s="49" t="e">
        <f t="shared" si="40"/>
        <v>#REF!</v>
      </c>
      <c r="BP84" s="55" t="e">
        <f t="shared" si="40"/>
        <v>#REF!</v>
      </c>
      <c r="BQ84" s="49" t="e">
        <f t="shared" si="40"/>
        <v>#REF!</v>
      </c>
      <c r="BR84" s="49" t="e">
        <f t="shared" si="40"/>
        <v>#REF!</v>
      </c>
      <c r="BS84" s="49"/>
      <c r="BV84">
        <v>9</v>
      </c>
      <c r="BW84" s="54" t="s">
        <v>92</v>
      </c>
      <c r="BX84" s="55" t="e">
        <f>BX71-$CG71</f>
        <v>#REF!</v>
      </c>
      <c r="BY84" s="49" t="e">
        <f t="shared" ref="BY84:CF84" si="41">BY71-$CG71</f>
        <v>#REF!</v>
      </c>
      <c r="BZ84" s="49" t="e">
        <f t="shared" si="41"/>
        <v>#REF!</v>
      </c>
      <c r="CA84" s="49" t="e">
        <f t="shared" si="41"/>
        <v>#REF!</v>
      </c>
      <c r="CB84" s="49" t="e">
        <f t="shared" si="41"/>
        <v>#REF!</v>
      </c>
      <c r="CC84" s="55" t="e">
        <f t="shared" si="41"/>
        <v>#REF!</v>
      </c>
      <c r="CD84" s="49" t="e">
        <f t="shared" si="41"/>
        <v>#REF!</v>
      </c>
      <c r="CE84" s="49" t="e">
        <f t="shared" si="41"/>
        <v>#REF!</v>
      </c>
      <c r="CF84" s="49" t="e">
        <f t="shared" si="41"/>
        <v>#REF!</v>
      </c>
      <c r="CG84" s="49"/>
    </row>
    <row r="85" spans="46:85" x14ac:dyDescent="0.2">
      <c r="AT85">
        <v>10</v>
      </c>
      <c r="AU85" s="54" t="s">
        <v>93</v>
      </c>
      <c r="AV85" s="49"/>
      <c r="AW85" s="55"/>
      <c r="AX85" s="49"/>
      <c r="AY85" s="49"/>
      <c r="AZ85" s="49"/>
      <c r="BA85" s="49"/>
      <c r="BB85" s="55"/>
      <c r="BC85" s="49"/>
      <c r="BD85" s="49"/>
      <c r="BE85" s="49"/>
      <c r="BH85">
        <v>10</v>
      </c>
      <c r="BI85" s="54" t="s">
        <v>93</v>
      </c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V85">
        <v>10</v>
      </c>
      <c r="BW85" s="54" t="s">
        <v>93</v>
      </c>
      <c r="BX85" s="49"/>
      <c r="BY85" s="55"/>
      <c r="BZ85" s="49"/>
      <c r="CA85" s="49"/>
      <c r="CB85" s="49"/>
      <c r="CC85" s="49"/>
      <c r="CD85" s="55"/>
      <c r="CE85" s="49"/>
      <c r="CF85" s="49"/>
      <c r="CG85" s="49"/>
    </row>
    <row r="86" spans="46:85" x14ac:dyDescent="0.2">
      <c r="AT86">
        <v>11</v>
      </c>
      <c r="AU86" s="54" t="s">
        <v>94</v>
      </c>
      <c r="AV86" s="55"/>
      <c r="AW86" s="55"/>
      <c r="AX86" s="49"/>
      <c r="AY86" s="49"/>
      <c r="AZ86" s="49"/>
      <c r="BA86" s="55"/>
      <c r="BB86" s="55"/>
      <c r="BC86" s="49"/>
      <c r="BD86" s="49"/>
      <c r="BE86" s="49"/>
      <c r="BH86">
        <v>11</v>
      </c>
      <c r="BI86" s="54" t="s">
        <v>94</v>
      </c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V86">
        <v>11</v>
      </c>
      <c r="BW86" s="54" t="s">
        <v>94</v>
      </c>
      <c r="BX86" s="55" t="e">
        <f>BX73-$CG73</f>
        <v>#REF!</v>
      </c>
      <c r="BY86" s="49" t="e">
        <f t="shared" ref="BY86:CF86" si="42">BY73-$CG73</f>
        <v>#REF!</v>
      </c>
      <c r="BZ86" s="49" t="e">
        <f t="shared" si="42"/>
        <v>#REF!</v>
      </c>
      <c r="CA86" s="49" t="e">
        <f t="shared" si="42"/>
        <v>#REF!</v>
      </c>
      <c r="CB86" s="49" t="e">
        <f t="shared" si="42"/>
        <v>#REF!</v>
      </c>
      <c r="CC86" s="49" t="e">
        <f t="shared" si="42"/>
        <v>#REF!</v>
      </c>
      <c r="CD86" s="49" t="e">
        <f t="shared" si="42"/>
        <v>#REF!</v>
      </c>
      <c r="CE86" s="49" t="e">
        <f t="shared" si="42"/>
        <v>#REF!</v>
      </c>
      <c r="CF86" s="49" t="e">
        <f t="shared" si="42"/>
        <v>#REF!</v>
      </c>
      <c r="CG86" s="49"/>
    </row>
    <row r="87" spans="46:85" x14ac:dyDescent="0.2">
      <c r="AT87">
        <v>12</v>
      </c>
      <c r="AU87" s="54" t="s">
        <v>95</v>
      </c>
      <c r="AV87" s="55"/>
      <c r="AW87" s="55"/>
      <c r="AX87" s="49"/>
      <c r="AY87" s="49"/>
      <c r="AZ87" s="49"/>
      <c r="BA87" s="55"/>
      <c r="BB87" s="55"/>
      <c r="BC87" s="49"/>
      <c r="BD87" s="49"/>
      <c r="BE87" s="49"/>
      <c r="BH87">
        <v>12</v>
      </c>
      <c r="BI87" s="54" t="s">
        <v>95</v>
      </c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V87">
        <v>12</v>
      </c>
      <c r="BW87" s="54" t="s">
        <v>95</v>
      </c>
      <c r="BX87" s="55" t="e">
        <f>BX74-$CG74</f>
        <v>#REF!</v>
      </c>
      <c r="BY87" s="55" t="e">
        <f t="shared" ref="BY87:CF87" si="43">BY74-$CG74</f>
        <v>#REF!</v>
      </c>
      <c r="BZ87" s="49" t="e">
        <f t="shared" si="43"/>
        <v>#REF!</v>
      </c>
      <c r="CA87" s="49" t="e">
        <f t="shared" si="43"/>
        <v>#REF!</v>
      </c>
      <c r="CB87" s="49" t="e">
        <f t="shared" si="43"/>
        <v>#REF!</v>
      </c>
      <c r="CC87" s="49" t="e">
        <f t="shared" si="43"/>
        <v>#REF!</v>
      </c>
      <c r="CD87" s="49" t="e">
        <f t="shared" si="43"/>
        <v>#REF!</v>
      </c>
      <c r="CE87" s="49" t="e">
        <f t="shared" si="43"/>
        <v>#REF!</v>
      </c>
      <c r="CF87" s="49" t="e">
        <f t="shared" si="43"/>
        <v>#REF!</v>
      </c>
      <c r="CG87" s="49"/>
    </row>
  </sheetData>
  <mergeCells count="12">
    <mergeCell ref="B35:G35"/>
    <mergeCell ref="K35:P35"/>
    <mergeCell ref="A1:S1"/>
    <mergeCell ref="A33:S33"/>
    <mergeCell ref="B3:G3"/>
    <mergeCell ref="H3:M3"/>
    <mergeCell ref="N3:S3"/>
    <mergeCell ref="AF3:AK3"/>
    <mergeCell ref="AL3:AQ3"/>
    <mergeCell ref="AR3:AW3"/>
    <mergeCell ref="T3:Y3"/>
    <mergeCell ref="Z3:A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8EDF-6BFB-884E-A536-E8BC1B1890C7}">
  <dimension ref="A1:AW55"/>
  <sheetViews>
    <sheetView workbookViewId="0">
      <selection sqref="A1:S1"/>
    </sheetView>
  </sheetViews>
  <sheetFormatPr baseColWidth="10" defaultRowHeight="16" x14ac:dyDescent="0.2"/>
  <cols>
    <col min="2" max="2" width="6.5" bestFit="1" customWidth="1"/>
    <col min="3" max="3" width="5.33203125" bestFit="1" customWidth="1"/>
    <col min="4" max="4" width="7.1640625" bestFit="1" customWidth="1"/>
    <col min="5" max="5" width="6" bestFit="1" customWidth="1"/>
    <col min="6" max="6" width="7.1640625" bestFit="1" customWidth="1"/>
    <col min="7" max="7" width="5.33203125" bestFit="1" customWidth="1"/>
    <col min="8" max="9" width="6" customWidth="1"/>
    <col min="10" max="10" width="7.1640625" customWidth="1"/>
    <col min="11" max="12" width="5.33203125" bestFit="1" customWidth="1"/>
    <col min="13" max="15" width="6" bestFit="1" customWidth="1"/>
    <col min="16" max="16" width="5.33203125" bestFit="1" customWidth="1"/>
    <col min="17" max="19" width="6" customWidth="1"/>
    <col min="20" max="20" width="7.1640625" customWidth="1"/>
    <col min="21" max="21" width="6" customWidth="1"/>
    <col min="22" max="22" width="6.5" bestFit="1" customWidth="1"/>
    <col min="23" max="27" width="6" customWidth="1"/>
    <col min="28" max="28" width="7.1640625" customWidth="1"/>
    <col min="29" max="33" width="6" customWidth="1"/>
    <col min="34" max="34" width="6.5" customWidth="1"/>
    <col min="35" max="39" width="6" customWidth="1"/>
    <col min="40" max="40" width="6.5" customWidth="1"/>
    <col min="41" max="45" width="6" customWidth="1"/>
    <col min="46" max="46" width="6.5" customWidth="1"/>
    <col min="47" max="49" width="6" customWidth="1"/>
    <col min="50" max="50" width="16.33203125" customWidth="1"/>
    <col min="51" max="51" width="14.5" customWidth="1"/>
    <col min="52" max="52" width="15.1640625" customWidth="1"/>
    <col min="53" max="53" width="14.5" customWidth="1"/>
    <col min="54" max="54" width="15.1640625" customWidth="1"/>
    <col min="55" max="55" width="14.5" customWidth="1"/>
    <col min="56" max="56" width="15.1640625" customWidth="1"/>
    <col min="57" max="57" width="14.5" customWidth="1"/>
    <col min="58" max="58" width="15.1640625" customWidth="1"/>
    <col min="59" max="59" width="14.5" customWidth="1"/>
    <col min="60" max="60" width="15.1640625" customWidth="1"/>
    <col min="61" max="61" width="14.5" customWidth="1"/>
    <col min="62" max="62" width="15.1640625" customWidth="1"/>
  </cols>
  <sheetData>
    <row r="1" spans="1:49" x14ac:dyDescent="0.2">
      <c r="A1" s="74" t="s">
        <v>32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3" spans="1:49" x14ac:dyDescent="0.2">
      <c r="A3" s="1"/>
      <c r="B3" s="78" t="s">
        <v>0</v>
      </c>
      <c r="C3" s="79"/>
      <c r="D3" s="79"/>
      <c r="E3" s="79"/>
      <c r="F3" s="79"/>
      <c r="G3" s="79"/>
      <c r="H3" s="75" t="s">
        <v>21</v>
      </c>
      <c r="I3" s="76"/>
      <c r="J3" s="76"/>
      <c r="K3" s="76"/>
      <c r="L3" s="76"/>
      <c r="M3" s="77"/>
      <c r="N3" s="78" t="s">
        <v>22</v>
      </c>
      <c r="O3" s="79"/>
      <c r="P3" s="79"/>
      <c r="Q3" s="79"/>
      <c r="R3" s="79"/>
      <c r="S3" s="80"/>
      <c r="T3" s="75" t="s">
        <v>23</v>
      </c>
      <c r="U3" s="76"/>
      <c r="V3" s="76"/>
      <c r="W3" s="76"/>
      <c r="X3" s="76"/>
      <c r="Y3" s="77"/>
      <c r="Z3" s="78" t="s">
        <v>24</v>
      </c>
      <c r="AA3" s="79"/>
      <c r="AB3" s="79"/>
      <c r="AC3" s="79"/>
      <c r="AD3" s="79"/>
      <c r="AE3" s="80"/>
      <c r="AF3" s="75" t="s">
        <v>25</v>
      </c>
      <c r="AG3" s="76"/>
      <c r="AH3" s="76"/>
      <c r="AI3" s="76"/>
      <c r="AJ3" s="76"/>
      <c r="AK3" s="77"/>
      <c r="AL3" s="78" t="s">
        <v>19</v>
      </c>
      <c r="AM3" s="79"/>
      <c r="AN3" s="79"/>
      <c r="AO3" s="79"/>
      <c r="AP3" s="79"/>
      <c r="AQ3" s="80"/>
      <c r="AR3" s="75" t="s">
        <v>26</v>
      </c>
      <c r="AS3" s="76"/>
      <c r="AT3" s="76"/>
      <c r="AU3" s="76"/>
      <c r="AV3" s="76"/>
      <c r="AW3" s="77"/>
    </row>
    <row r="4" spans="1:49" ht="17" thickBot="1" x14ac:dyDescent="0.25">
      <c r="A4" s="2"/>
      <c r="B4" s="3" t="s">
        <v>1</v>
      </c>
      <c r="C4" s="4" t="s">
        <v>2</v>
      </c>
      <c r="D4" s="4" t="s">
        <v>3</v>
      </c>
      <c r="E4" s="4" t="s">
        <v>4</v>
      </c>
      <c r="F4" s="4" t="s">
        <v>6</v>
      </c>
      <c r="G4" s="4" t="s">
        <v>5</v>
      </c>
      <c r="H4" s="3" t="s">
        <v>1</v>
      </c>
      <c r="I4" s="4" t="s">
        <v>2</v>
      </c>
      <c r="J4" s="4" t="s">
        <v>3</v>
      </c>
      <c r="K4" s="4" t="s">
        <v>4</v>
      </c>
      <c r="L4" s="4" t="s">
        <v>6</v>
      </c>
      <c r="M4" s="4" t="s">
        <v>5</v>
      </c>
      <c r="N4" s="3" t="s">
        <v>1</v>
      </c>
      <c r="O4" s="4" t="s">
        <v>2</v>
      </c>
      <c r="P4" s="4" t="s">
        <v>3</v>
      </c>
      <c r="Q4" s="4" t="s">
        <v>4</v>
      </c>
      <c r="R4" s="4" t="s">
        <v>6</v>
      </c>
      <c r="S4" s="4" t="s">
        <v>5</v>
      </c>
      <c r="T4" s="3" t="s">
        <v>1</v>
      </c>
      <c r="U4" s="4" t="s">
        <v>2</v>
      </c>
      <c r="V4" s="4" t="s">
        <v>3</v>
      </c>
      <c r="W4" s="4" t="s">
        <v>4</v>
      </c>
      <c r="X4" s="4" t="s">
        <v>6</v>
      </c>
      <c r="Y4" s="4" t="s">
        <v>5</v>
      </c>
      <c r="Z4" s="3" t="s">
        <v>1</v>
      </c>
      <c r="AA4" s="4" t="s">
        <v>2</v>
      </c>
      <c r="AB4" s="4" t="s">
        <v>3</v>
      </c>
      <c r="AC4" s="4" t="s">
        <v>4</v>
      </c>
      <c r="AD4" s="4" t="s">
        <v>6</v>
      </c>
      <c r="AE4" s="4" t="s">
        <v>5</v>
      </c>
      <c r="AF4" s="3" t="s">
        <v>1</v>
      </c>
      <c r="AG4" s="4" t="s">
        <v>2</v>
      </c>
      <c r="AH4" s="4" t="s">
        <v>3</v>
      </c>
      <c r="AI4" s="4" t="s">
        <v>4</v>
      </c>
      <c r="AJ4" s="4" t="s">
        <v>6</v>
      </c>
      <c r="AK4" s="4" t="s">
        <v>5</v>
      </c>
      <c r="AL4" s="3" t="s">
        <v>1</v>
      </c>
      <c r="AM4" s="4" t="s">
        <v>2</v>
      </c>
      <c r="AN4" s="4" t="s">
        <v>3</v>
      </c>
      <c r="AO4" s="4" t="s">
        <v>4</v>
      </c>
      <c r="AP4" s="4" t="s">
        <v>6</v>
      </c>
      <c r="AQ4" s="4" t="s">
        <v>5</v>
      </c>
      <c r="AR4" s="3" t="s">
        <v>1</v>
      </c>
      <c r="AS4" s="4" t="s">
        <v>2</v>
      </c>
      <c r="AT4" s="4" t="s">
        <v>3</v>
      </c>
      <c r="AU4" s="4" t="s">
        <v>4</v>
      </c>
      <c r="AV4" s="4" t="s">
        <v>6</v>
      </c>
      <c r="AW4" s="4" t="s">
        <v>5</v>
      </c>
    </row>
    <row r="5" spans="1:49" x14ac:dyDescent="0.2">
      <c r="A5" s="5"/>
      <c r="B5" s="6"/>
      <c r="H5" s="6"/>
      <c r="M5" s="1"/>
      <c r="N5" s="17"/>
      <c r="S5" s="1"/>
      <c r="T5" s="6"/>
      <c r="Y5" s="1"/>
      <c r="Z5" s="17"/>
      <c r="AE5" s="1"/>
      <c r="AF5" s="6"/>
      <c r="AK5" s="1"/>
      <c r="AL5" s="17"/>
      <c r="AQ5" s="1"/>
      <c r="AR5" s="6"/>
      <c r="AW5" s="1"/>
    </row>
    <row r="6" spans="1:49" x14ac:dyDescent="0.2">
      <c r="A6" s="1" t="s">
        <v>7</v>
      </c>
      <c r="B6" s="7">
        <v>3.9735682096805505</v>
      </c>
      <c r="C6" s="8">
        <v>0.38256467476553008</v>
      </c>
      <c r="D6" s="8"/>
      <c r="E6" s="8"/>
      <c r="F6" s="8"/>
      <c r="G6" s="8"/>
      <c r="H6" s="7">
        <v>1.4194811448136488</v>
      </c>
      <c r="I6" s="8">
        <v>0.43790818344596977</v>
      </c>
      <c r="J6" s="8"/>
      <c r="K6" s="8"/>
      <c r="L6" s="8"/>
      <c r="M6" s="18"/>
      <c r="N6" s="7">
        <v>2.0078994087643407</v>
      </c>
      <c r="O6" s="8">
        <v>0.30453482915479624</v>
      </c>
      <c r="P6" s="8"/>
      <c r="Q6" s="8"/>
      <c r="R6" s="8"/>
      <c r="S6" s="18"/>
      <c r="T6" s="7">
        <v>6.474238274087762</v>
      </c>
      <c r="U6" s="8">
        <v>0.48463280899027317</v>
      </c>
      <c r="V6" s="8"/>
      <c r="W6" s="8"/>
      <c r="X6" s="8"/>
      <c r="Y6" s="18"/>
      <c r="Z6" s="7">
        <v>2.4337107793920563</v>
      </c>
      <c r="AA6" s="8">
        <v>0.31438497598515225</v>
      </c>
      <c r="AB6" s="8"/>
      <c r="AC6" s="8"/>
      <c r="AD6" s="8"/>
      <c r="AE6" s="18"/>
      <c r="AF6" s="7">
        <v>2.0516160788728715</v>
      </c>
      <c r="AG6" s="8">
        <v>0.27632570616001656</v>
      </c>
      <c r="AH6" s="8"/>
      <c r="AI6" s="8"/>
      <c r="AJ6" s="8"/>
      <c r="AK6" s="18"/>
      <c r="AL6" s="7">
        <v>3.3253410173217341</v>
      </c>
      <c r="AM6" s="8">
        <v>0.35614211612069147</v>
      </c>
      <c r="AN6" s="8"/>
      <c r="AO6" s="8"/>
      <c r="AP6" s="8"/>
      <c r="AQ6" s="18"/>
      <c r="AR6" s="7">
        <v>4.1312532890274172</v>
      </c>
      <c r="AS6" s="8">
        <v>0.49200869959806803</v>
      </c>
      <c r="AT6" s="8"/>
      <c r="AU6" s="8"/>
      <c r="AV6" s="8"/>
      <c r="AW6" s="18"/>
    </row>
    <row r="7" spans="1:49" x14ac:dyDescent="0.2">
      <c r="A7" s="1" t="s">
        <v>8</v>
      </c>
      <c r="B7" s="7">
        <v>6.1908906867255116</v>
      </c>
      <c r="C7" s="8">
        <v>0.25931921963626736</v>
      </c>
      <c r="D7" s="8"/>
      <c r="E7" s="8"/>
      <c r="F7" s="8"/>
      <c r="G7" s="8"/>
      <c r="H7" s="7">
        <v>1.9932573088538228</v>
      </c>
      <c r="I7" s="8">
        <v>0.21283654831082116</v>
      </c>
      <c r="J7" s="8"/>
      <c r="K7" s="8"/>
      <c r="L7" s="8"/>
      <c r="M7" s="18"/>
      <c r="N7" s="7">
        <v>-0.34974745559251952</v>
      </c>
      <c r="O7" s="8">
        <v>0.33948646792205173</v>
      </c>
      <c r="P7" s="8"/>
      <c r="Q7" s="8"/>
      <c r="R7" s="8"/>
      <c r="S7" s="18"/>
      <c r="T7" s="7">
        <v>8.7123088691084174</v>
      </c>
      <c r="U7" s="8">
        <v>0.35464371883086704</v>
      </c>
      <c r="V7" s="8"/>
      <c r="W7" s="8"/>
      <c r="X7" s="8"/>
      <c r="Y7" s="18"/>
      <c r="Z7" s="7">
        <v>4.1174032083680787</v>
      </c>
      <c r="AA7" s="8">
        <v>0.19447163715303126</v>
      </c>
      <c r="AB7" s="8"/>
      <c r="AC7" s="8"/>
      <c r="AD7" s="8"/>
      <c r="AE7" s="18"/>
      <c r="AF7" s="7">
        <v>7.6031332920423909</v>
      </c>
      <c r="AG7" s="8">
        <v>0.24275680699601088</v>
      </c>
      <c r="AH7" s="8"/>
      <c r="AI7" s="8"/>
      <c r="AJ7" s="8"/>
      <c r="AK7" s="18"/>
      <c r="AL7" s="7">
        <v>5.7071720589934118</v>
      </c>
      <c r="AM7" s="8">
        <v>0.24335381588963151</v>
      </c>
      <c r="AN7" s="8"/>
      <c r="AO7" s="8"/>
      <c r="AP7" s="8"/>
      <c r="AQ7" s="18"/>
      <c r="AR7" s="7">
        <v>5.1556613361207928</v>
      </c>
      <c r="AS7" s="8">
        <v>0.29168985808852055</v>
      </c>
      <c r="AT7" s="8"/>
      <c r="AU7" s="8"/>
      <c r="AV7" s="8"/>
      <c r="AW7" s="18"/>
    </row>
    <row r="8" spans="1:49" x14ac:dyDescent="0.2">
      <c r="A8" s="1" t="s">
        <v>9</v>
      </c>
      <c r="B8" s="7">
        <v>-0.10894548309937288</v>
      </c>
      <c r="C8" s="8">
        <v>0.17370862685161231</v>
      </c>
      <c r="D8" s="8"/>
      <c r="E8" s="8"/>
      <c r="F8" s="8"/>
      <c r="G8" s="8"/>
      <c r="H8" s="7">
        <v>0.35754156727072217</v>
      </c>
      <c r="I8" s="8">
        <v>0.23625638364842574</v>
      </c>
      <c r="J8" s="8"/>
      <c r="K8" s="8"/>
      <c r="L8" s="8"/>
      <c r="M8" s="18"/>
      <c r="N8" s="7">
        <v>-1.0713659287747868</v>
      </c>
      <c r="O8" s="8">
        <v>7.31041419332112E-2</v>
      </c>
      <c r="P8" s="8"/>
      <c r="Q8" s="8"/>
      <c r="R8" s="8"/>
      <c r="S8" s="18"/>
      <c r="T8" s="7">
        <v>0.63228072204125074</v>
      </c>
      <c r="U8" s="8">
        <v>0.278254204735643</v>
      </c>
      <c r="V8" s="8"/>
      <c r="W8" s="8"/>
      <c r="X8" s="8"/>
      <c r="Y8" s="18"/>
      <c r="Z8" s="7">
        <v>-0.70993073789229055</v>
      </c>
      <c r="AA8" s="8">
        <v>0.10276866072609767</v>
      </c>
      <c r="AB8" s="8"/>
      <c r="AC8" s="8"/>
      <c r="AD8" s="8"/>
      <c r="AE8" s="18"/>
      <c r="AF8" s="7">
        <v>-0.24149422847287855</v>
      </c>
      <c r="AG8" s="8">
        <v>0.20207232440092479</v>
      </c>
      <c r="AH8" s="8"/>
      <c r="AI8" s="8"/>
      <c r="AJ8" s="8"/>
      <c r="AK8" s="18"/>
      <c r="AL8" s="7">
        <v>-0.28167657787760009</v>
      </c>
      <c r="AM8" s="8">
        <v>0.15297198724576042</v>
      </c>
      <c r="AN8" s="8"/>
      <c r="AO8" s="8"/>
      <c r="AP8" s="8"/>
      <c r="AQ8" s="18"/>
      <c r="AR8" s="7">
        <v>0.86500496147164307</v>
      </c>
      <c r="AS8" s="8">
        <v>0.18410987625610648</v>
      </c>
      <c r="AT8" s="8"/>
      <c r="AU8" s="8"/>
      <c r="AV8" s="8"/>
      <c r="AW8" s="18"/>
    </row>
    <row r="9" spans="1:49" x14ac:dyDescent="0.2">
      <c r="A9" s="1" t="s">
        <v>10</v>
      </c>
      <c r="B9" s="7">
        <v>-1.1540379860401364</v>
      </c>
      <c r="C9" s="8">
        <v>4.909471594141384E-2</v>
      </c>
      <c r="D9" s="8"/>
      <c r="E9" s="8"/>
      <c r="F9" s="8"/>
      <c r="G9" s="8"/>
      <c r="H9" s="7">
        <v>-0.52465109875150517</v>
      </c>
      <c r="I9" s="8">
        <v>0.16111364821011515</v>
      </c>
      <c r="J9" s="8"/>
      <c r="K9" s="8"/>
      <c r="L9" s="8"/>
      <c r="M9" s="18"/>
      <c r="N9" s="7">
        <v>-2.4673694141830809</v>
      </c>
      <c r="O9" s="8">
        <v>-0.1178402085935443</v>
      </c>
      <c r="P9" s="8"/>
      <c r="Q9" s="8"/>
      <c r="R9" s="8"/>
      <c r="S9" s="18"/>
      <c r="T9" s="7">
        <v>-0.38702662423741735</v>
      </c>
      <c r="U9" s="8">
        <v>0.11696593656232174</v>
      </c>
      <c r="V9" s="8"/>
      <c r="W9" s="8"/>
      <c r="X9" s="8"/>
      <c r="Y9" s="18"/>
      <c r="Z9" s="7">
        <v>-1.5545226718614331</v>
      </c>
      <c r="AA9" s="8">
        <v>2.9010417678604697E-3</v>
      </c>
      <c r="AB9" s="8"/>
      <c r="AC9" s="8"/>
      <c r="AD9" s="8"/>
      <c r="AE9" s="18"/>
      <c r="AF9" s="7">
        <v>-0.5810642494698135</v>
      </c>
      <c r="AG9" s="8">
        <v>0.1041807249819858</v>
      </c>
      <c r="AH9" s="8"/>
      <c r="AI9" s="8"/>
      <c r="AJ9" s="8"/>
      <c r="AK9" s="18"/>
      <c r="AL9" s="7">
        <v>-1.3348375918044497</v>
      </c>
      <c r="AM9" s="8">
        <v>1.1068569398630171E-2</v>
      </c>
      <c r="AN9" s="8"/>
      <c r="AO9" s="8"/>
      <c r="AP9" s="8"/>
      <c r="AQ9" s="18"/>
      <c r="AR9" s="7">
        <v>-0.97965891516764581</v>
      </c>
      <c r="AS9" s="8">
        <v>7.2919240008476577E-2</v>
      </c>
      <c r="AT9" s="8"/>
      <c r="AU9" s="8"/>
      <c r="AV9" s="8"/>
      <c r="AW9" s="18"/>
    </row>
    <row r="10" spans="1:49" x14ac:dyDescent="0.2">
      <c r="A10" s="1" t="s">
        <v>11</v>
      </c>
      <c r="B10" s="7">
        <v>-4.1615476052141416</v>
      </c>
      <c r="C10" s="8">
        <v>-0.34075395845241629</v>
      </c>
      <c r="D10" s="8"/>
      <c r="E10" s="8"/>
      <c r="F10" s="8"/>
      <c r="G10" s="8"/>
      <c r="H10" s="7">
        <v>-4.2743130757260355</v>
      </c>
      <c r="I10" s="8">
        <v>-0.39155381088642505</v>
      </c>
      <c r="J10" s="8"/>
      <c r="K10" s="8"/>
      <c r="L10" s="8"/>
      <c r="M10" s="18"/>
      <c r="N10" s="7">
        <v>0.33435040363620355</v>
      </c>
      <c r="O10" s="8">
        <v>-0.23607190588738369</v>
      </c>
      <c r="P10" s="8"/>
      <c r="Q10" s="8"/>
      <c r="R10" s="8"/>
      <c r="S10" s="18"/>
      <c r="T10" s="7">
        <v>-12.70503871661839</v>
      </c>
      <c r="U10" s="8">
        <v>-0.53662921584071532</v>
      </c>
      <c r="V10" s="8"/>
      <c r="W10" s="8"/>
      <c r="X10" s="8"/>
      <c r="Y10" s="18"/>
      <c r="Z10" s="7">
        <v>-0.14086063586452868</v>
      </c>
      <c r="AA10" s="8">
        <v>-0.21051730076498287</v>
      </c>
      <c r="AB10" s="8"/>
      <c r="AC10" s="8"/>
      <c r="AD10" s="8"/>
      <c r="AE10" s="18"/>
      <c r="AF10" s="7">
        <v>-6.3673013295369616</v>
      </c>
      <c r="AG10" s="8">
        <v>-0.37421479369068417</v>
      </c>
      <c r="AH10" s="8"/>
      <c r="AI10" s="8"/>
      <c r="AJ10" s="8"/>
      <c r="AK10" s="18"/>
      <c r="AL10" s="7">
        <v>-4.0107560217831271</v>
      </c>
      <c r="AM10" s="8">
        <v>-0.31699931025352091</v>
      </c>
      <c r="AN10" s="8"/>
      <c r="AO10" s="8"/>
      <c r="AP10" s="8"/>
      <c r="AQ10" s="18"/>
      <c r="AR10" s="7">
        <v>-2.0908886489001355</v>
      </c>
      <c r="AS10" s="8">
        <v>-0.35532773753741731</v>
      </c>
      <c r="AT10" s="8"/>
      <c r="AU10" s="8"/>
      <c r="AV10" s="8"/>
      <c r="AW10" s="18"/>
    </row>
    <row r="11" spans="1:49" x14ac:dyDescent="0.2">
      <c r="A11" s="1" t="s">
        <v>12</v>
      </c>
      <c r="B11" s="7">
        <v>3.5213518713000242</v>
      </c>
      <c r="C11" s="8">
        <v>0.11460782612812398</v>
      </c>
      <c r="D11" s="8"/>
      <c r="E11" s="8"/>
      <c r="F11" s="8"/>
      <c r="G11" s="8"/>
      <c r="H11" s="7">
        <v>6.7383275374133831</v>
      </c>
      <c r="I11" s="8">
        <v>0.23988830599743563</v>
      </c>
      <c r="J11" s="8"/>
      <c r="K11" s="8"/>
      <c r="L11" s="8"/>
      <c r="M11" s="18"/>
      <c r="N11" s="7">
        <v>1.8622542025231872</v>
      </c>
      <c r="O11" s="8">
        <v>-5.218070734012191E-2</v>
      </c>
      <c r="P11" s="8"/>
      <c r="Q11" s="8"/>
      <c r="R11" s="8"/>
      <c r="S11" s="18"/>
      <c r="T11" s="7">
        <v>3.6627199449480301</v>
      </c>
      <c r="U11" s="8">
        <v>0.22974356242178098</v>
      </c>
      <c r="V11" s="8"/>
      <c r="W11" s="8"/>
      <c r="X11" s="8"/>
      <c r="Y11" s="18"/>
      <c r="Z11" s="7">
        <v>3.2204304251336344</v>
      </c>
      <c r="AA11" s="8">
        <v>3.4292167379175627E-2</v>
      </c>
      <c r="AB11" s="8"/>
      <c r="AC11" s="8"/>
      <c r="AD11" s="8"/>
      <c r="AE11" s="18"/>
      <c r="AF11" s="7">
        <v>8.1975070551546558</v>
      </c>
      <c r="AG11" s="8">
        <v>0.2088427715093561</v>
      </c>
      <c r="AH11" s="8"/>
      <c r="AI11" s="8"/>
      <c r="AJ11" s="8"/>
      <c r="AK11" s="18"/>
      <c r="AL11" s="7">
        <v>3.8473417965007557</v>
      </c>
      <c r="AM11" s="8">
        <v>7.3760336682747979E-2</v>
      </c>
      <c r="AN11" s="8"/>
      <c r="AO11" s="8"/>
      <c r="AP11" s="8"/>
      <c r="AQ11" s="18"/>
      <c r="AR11" s="7">
        <v>0.14677055073688688</v>
      </c>
      <c r="AS11" s="8">
        <v>0.12806858509575303</v>
      </c>
      <c r="AT11" s="8"/>
      <c r="AU11" s="8"/>
      <c r="AV11" s="8"/>
      <c r="AW11" s="18"/>
    </row>
    <row r="12" spans="1:49" x14ac:dyDescent="0.2">
      <c r="A12" s="1" t="s">
        <v>13</v>
      </c>
      <c r="B12" s="7">
        <v>-1.8764631321440017</v>
      </c>
      <c r="C12" s="8">
        <v>0.69808769000037596</v>
      </c>
      <c r="D12" s="8"/>
      <c r="E12" s="8"/>
      <c r="F12" s="8"/>
      <c r="G12" s="8"/>
      <c r="H12" s="7">
        <v>1.233181208310044</v>
      </c>
      <c r="I12" s="8">
        <v>1.0913471751191612</v>
      </c>
      <c r="J12" s="8"/>
      <c r="K12" s="8"/>
      <c r="L12" s="8"/>
      <c r="M12" s="18"/>
      <c r="N12" s="7">
        <v>0.19138655648921232</v>
      </c>
      <c r="O12" s="8">
        <v>5.0175278020762708E-2</v>
      </c>
      <c r="P12" s="8"/>
      <c r="Q12" s="8"/>
      <c r="R12" s="8"/>
      <c r="S12" s="18"/>
      <c r="T12" s="7">
        <v>-0.18692029206952565</v>
      </c>
      <c r="U12" s="8">
        <v>0.15613944817020933</v>
      </c>
      <c r="V12" s="8"/>
      <c r="W12" s="8"/>
      <c r="X12" s="8"/>
      <c r="Y12" s="18"/>
      <c r="Z12" s="7">
        <v>-1.2472175842607709</v>
      </c>
      <c r="AA12" s="8">
        <v>1.0772863211152464</v>
      </c>
      <c r="AB12" s="8"/>
      <c r="AC12" s="8"/>
      <c r="AD12" s="8"/>
      <c r="AE12" s="18"/>
      <c r="AF12" s="7">
        <v>-4.5913967838728089</v>
      </c>
      <c r="AG12" s="8">
        <v>0.82285797971978869</v>
      </c>
      <c r="AH12" s="8"/>
      <c r="AI12" s="8"/>
      <c r="AJ12" s="8"/>
      <c r="AK12" s="18"/>
      <c r="AL12" s="7">
        <v>-0.70427313638493638</v>
      </c>
      <c r="AM12" s="8">
        <v>0.64569985725061418</v>
      </c>
      <c r="AN12" s="8"/>
      <c r="AO12" s="8"/>
      <c r="AP12" s="8"/>
      <c r="AQ12" s="18"/>
      <c r="AR12" s="7">
        <v>-0.61710609929201965</v>
      </c>
      <c r="AS12" s="8">
        <v>0.70043259319314544</v>
      </c>
      <c r="AT12" s="8"/>
      <c r="AU12" s="8"/>
      <c r="AV12" s="8"/>
      <c r="AW12" s="18"/>
    </row>
    <row r="13" spans="1:49" x14ac:dyDescent="0.2">
      <c r="A13" s="1" t="s">
        <v>14</v>
      </c>
      <c r="B13" s="7">
        <v>-2.1398840957279295</v>
      </c>
      <c r="C13" s="8">
        <v>-4.3409940475156457E-2</v>
      </c>
      <c r="D13" s="8"/>
      <c r="E13" s="8"/>
      <c r="F13" s="8"/>
      <c r="G13" s="8"/>
      <c r="H13" s="7">
        <v>-2.1198563898608351</v>
      </c>
      <c r="I13" s="8">
        <v>-5.887574878499606E-2</v>
      </c>
      <c r="J13" s="8"/>
      <c r="K13" s="8"/>
      <c r="L13" s="8"/>
      <c r="M13" s="18"/>
      <c r="N13" s="7">
        <v>-0.75732794454394214</v>
      </c>
      <c r="O13" s="8">
        <v>-1.3702160888189778E-2</v>
      </c>
      <c r="P13" s="8"/>
      <c r="Q13" s="8"/>
      <c r="R13" s="8"/>
      <c r="S13" s="18"/>
      <c r="T13" s="7">
        <v>-0.33487832968527359</v>
      </c>
      <c r="U13" s="8">
        <v>-1.2844302772387701E-2</v>
      </c>
      <c r="V13" s="8"/>
      <c r="W13" s="8"/>
      <c r="X13" s="8"/>
      <c r="Y13" s="18"/>
      <c r="Z13" s="7">
        <v>-3.0629931533995465</v>
      </c>
      <c r="AA13" s="8">
        <v>-6.3820954505421509E-2</v>
      </c>
      <c r="AB13" s="8"/>
      <c r="AC13" s="8"/>
      <c r="AD13" s="8"/>
      <c r="AE13" s="18"/>
      <c r="AF13" s="7">
        <v>-1.7123818832129292</v>
      </c>
      <c r="AG13" s="8">
        <v>-3.7190050352497575E-2</v>
      </c>
      <c r="AH13" s="8"/>
      <c r="AI13" s="8"/>
      <c r="AJ13" s="8"/>
      <c r="AK13" s="18"/>
      <c r="AL13" s="7">
        <v>-2.3810135784035911</v>
      </c>
      <c r="AM13" s="8">
        <v>-4.2732822146551504E-2</v>
      </c>
      <c r="AN13" s="8"/>
      <c r="AO13" s="8"/>
      <c r="AP13" s="8"/>
      <c r="AQ13" s="18"/>
      <c r="AR13" s="7">
        <v>-2.3325806433587877</v>
      </c>
      <c r="AS13" s="8">
        <v>-5.0678484058587665E-2</v>
      </c>
      <c r="AT13" s="8"/>
      <c r="AU13" s="8"/>
      <c r="AV13" s="8"/>
      <c r="AW13" s="18"/>
    </row>
    <row r="14" spans="1:49" x14ac:dyDescent="0.2">
      <c r="A14" s="1" t="s">
        <v>15</v>
      </c>
      <c r="B14" s="7">
        <v>-4.2449324654805265</v>
      </c>
      <c r="C14" s="8">
        <v>-1.2932188543957519</v>
      </c>
      <c r="D14" s="8"/>
      <c r="E14" s="8"/>
      <c r="F14" s="8"/>
      <c r="G14" s="8"/>
      <c r="H14" s="7">
        <v>-4.8229682023232554</v>
      </c>
      <c r="I14" s="8">
        <v>-1.9289206850605034</v>
      </c>
      <c r="J14" s="8"/>
      <c r="K14" s="8"/>
      <c r="L14" s="8"/>
      <c r="M14" s="18"/>
      <c r="N14" s="7">
        <v>0.24992017168140018</v>
      </c>
      <c r="O14" s="8">
        <v>-0.34750573432159254</v>
      </c>
      <c r="P14" s="8"/>
      <c r="Q14" s="8"/>
      <c r="R14" s="8"/>
      <c r="S14" s="18"/>
      <c r="T14" s="7">
        <v>-5.8676838475748632</v>
      </c>
      <c r="U14" s="8">
        <v>-1.0709061610980044</v>
      </c>
      <c r="V14" s="8"/>
      <c r="W14" s="8"/>
      <c r="X14" s="8"/>
      <c r="Y14" s="18"/>
      <c r="Z14" s="7">
        <v>-3.0560196296151982</v>
      </c>
      <c r="AA14" s="8">
        <v>-1.4517665488561573</v>
      </c>
      <c r="AB14" s="8"/>
      <c r="AC14" s="8"/>
      <c r="AD14" s="8"/>
      <c r="AE14" s="18"/>
      <c r="AF14" s="7">
        <v>-4.358617951504538</v>
      </c>
      <c r="AG14" s="8">
        <v>-1.4456314697249</v>
      </c>
      <c r="AH14" s="8"/>
      <c r="AI14" s="8"/>
      <c r="AJ14" s="8"/>
      <c r="AK14" s="18"/>
      <c r="AL14" s="7">
        <v>-4.1672979665621872</v>
      </c>
      <c r="AM14" s="8">
        <v>-1.1232645501880067</v>
      </c>
      <c r="AN14" s="8"/>
      <c r="AO14" s="8"/>
      <c r="AP14" s="8"/>
      <c r="AQ14" s="18"/>
      <c r="AR14" s="7">
        <v>-4.2784558306381486</v>
      </c>
      <c r="AS14" s="8">
        <v>-1.463222630644065</v>
      </c>
      <c r="AT14" s="8"/>
      <c r="AU14" s="8"/>
      <c r="AV14" s="8"/>
      <c r="AW14" s="18"/>
    </row>
    <row r="15" spans="1:49" ht="17" thickBot="1" x14ac:dyDescent="0.2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ht="17" thickTop="1" x14ac:dyDescent="0.2">
      <c r="A16" s="10" t="s">
        <v>16</v>
      </c>
      <c r="B16" s="11"/>
      <c r="C16" s="12">
        <f>CORREL($B$6:$B$14,C6:C14)*100</f>
        <v>54.417238522298952</v>
      </c>
      <c r="D16" s="12" t="e">
        <f t="shared" ref="D16:G16" si="0">CORREL($B$6:$B$14,D6:D14)*100</f>
        <v>#DIV/0!</v>
      </c>
      <c r="E16" s="12" t="e">
        <f t="shared" si="0"/>
        <v>#DIV/0!</v>
      </c>
      <c r="F16" s="12" t="e">
        <f t="shared" si="0"/>
        <v>#DIV/0!</v>
      </c>
      <c r="G16" s="12" t="e">
        <f t="shared" si="0"/>
        <v>#DIV/0!</v>
      </c>
      <c r="H16" s="19"/>
      <c r="I16" s="12">
        <f>CORREL($H$6:$H$15,I6:I15)*100</f>
        <v>64.966817903040152</v>
      </c>
      <c r="J16" s="12" t="e">
        <f>CORREL($H$6:$H$15,J6:J15)*100</f>
        <v>#DIV/0!</v>
      </c>
      <c r="K16" s="12" t="e">
        <f>CORREL($H$6:$H$15,K6:K15)*100</f>
        <v>#DIV/0!</v>
      </c>
      <c r="L16" s="12" t="e">
        <f>CORREL($H$6:$H$15,L6:L15)*100</f>
        <v>#DIV/0!</v>
      </c>
      <c r="M16" s="20" t="e">
        <f>CORREL($H$6:$H15,M6:M15)*100</f>
        <v>#DIV/0!</v>
      </c>
      <c r="N16" s="12"/>
      <c r="O16" s="12">
        <f>CORREL($N$6:$N$15,O6:O15)*100</f>
        <v>18.270341923901924</v>
      </c>
      <c r="P16" s="12" t="e">
        <f t="shared" ref="P16:S16" si="1">CORREL($N$6:$N$15,P6:P15)*100</f>
        <v>#DIV/0!</v>
      </c>
      <c r="Q16" s="12" t="e">
        <f t="shared" si="1"/>
        <v>#DIV/0!</v>
      </c>
      <c r="R16" s="12" t="e">
        <f t="shared" si="1"/>
        <v>#DIV/0!</v>
      </c>
      <c r="S16" s="12" t="e">
        <f t="shared" si="1"/>
        <v>#DIV/0!</v>
      </c>
      <c r="T16" s="19"/>
      <c r="U16" s="12">
        <f>CORREL($T$6:$T$15,U6:U15)*100</f>
        <v>79.917035163352935</v>
      </c>
      <c r="V16" s="12" t="e">
        <f t="shared" ref="V16:Y16" si="2">CORREL($T$6:$T$15,V6:V15)*100</f>
        <v>#DIV/0!</v>
      </c>
      <c r="W16" s="12" t="e">
        <f t="shared" si="2"/>
        <v>#DIV/0!</v>
      </c>
      <c r="X16" s="12" t="e">
        <f t="shared" si="2"/>
        <v>#DIV/0!</v>
      </c>
      <c r="Y16" s="12" t="e">
        <f t="shared" si="2"/>
        <v>#DIV/0!</v>
      </c>
      <c r="Z16" s="12"/>
      <c r="AA16" s="12">
        <f>CORREL($Z$6:$Z$15,AA6:AA15)*100</f>
        <v>35.152847838936189</v>
      </c>
      <c r="AB16" s="12" t="e">
        <f t="shared" ref="AB16:AE16" si="3">CORREL($Z$6:$Z$15,AB6:AB15)*100</f>
        <v>#DIV/0!</v>
      </c>
      <c r="AC16" s="12" t="e">
        <f t="shared" si="3"/>
        <v>#DIV/0!</v>
      </c>
      <c r="AD16" s="12" t="e">
        <f t="shared" si="3"/>
        <v>#DIV/0!</v>
      </c>
      <c r="AE16" s="12" t="e">
        <f t="shared" si="3"/>
        <v>#DIV/0!</v>
      </c>
      <c r="AF16" s="19"/>
      <c r="AG16" s="12">
        <f>CORREL($AF$6:$AF$15,AG6:AG15)*100</f>
        <v>34.733439308316633</v>
      </c>
      <c r="AH16" s="12" t="e">
        <f t="shared" ref="AH16:AK16" si="4">CORREL($AF$6:$AF$15,AH6:AH15)*100</f>
        <v>#DIV/0!</v>
      </c>
      <c r="AI16" s="12" t="e">
        <f t="shared" si="4"/>
        <v>#DIV/0!</v>
      </c>
      <c r="AJ16" s="12" t="e">
        <f t="shared" si="4"/>
        <v>#DIV/0!</v>
      </c>
      <c r="AK16" s="12" t="e">
        <f t="shared" si="4"/>
        <v>#DIV/0!</v>
      </c>
      <c r="AL16" s="12"/>
      <c r="AM16" s="12">
        <f>CORREL($AL$6:$AL$15,AM6:AM15)*100</f>
        <v>59.472292559376747</v>
      </c>
      <c r="AN16" s="12" t="e">
        <f t="shared" ref="AN16:AQ16" si="5">CORREL($AL$6:$AL$15,AN6:AN15)*100</f>
        <v>#DIV/0!</v>
      </c>
      <c r="AO16" s="12" t="e">
        <f t="shared" si="5"/>
        <v>#DIV/0!</v>
      </c>
      <c r="AP16" s="12" t="e">
        <f t="shared" si="5"/>
        <v>#DIV/0!</v>
      </c>
      <c r="AQ16" s="12" t="e">
        <f t="shared" si="5"/>
        <v>#DIV/0!</v>
      </c>
      <c r="AR16" s="19"/>
      <c r="AS16" s="12">
        <f>CORREL($AR$6:$AR$15,AS6:AS15)*100</f>
        <v>67.804459699033941</v>
      </c>
      <c r="AT16" s="12" t="e">
        <f t="shared" ref="AT16:AW16" si="6">CORREL($AR$6:$AR$15,AT6:AT15)*100</f>
        <v>#DIV/0!</v>
      </c>
      <c r="AU16" s="12" t="e">
        <f t="shared" si="6"/>
        <v>#DIV/0!</v>
      </c>
      <c r="AV16" s="12" t="e">
        <f t="shared" si="6"/>
        <v>#DIV/0!</v>
      </c>
      <c r="AW16" s="12" t="e">
        <f t="shared" si="6"/>
        <v>#DIV/0!</v>
      </c>
    </row>
    <row r="17" spans="1:49" x14ac:dyDescent="0.2">
      <c r="A17" s="13" t="s">
        <v>17</v>
      </c>
      <c r="B17" s="14">
        <f>AVERAGE(B22:B30)</f>
        <v>3.041291281712466</v>
      </c>
      <c r="C17" s="14">
        <f t="shared" ref="C17:AW17" si="7">AVERAGE(C22:C30)</f>
        <v>0.37275172296073866</v>
      </c>
      <c r="D17" s="14">
        <f t="shared" si="7"/>
        <v>0</v>
      </c>
      <c r="E17" s="14">
        <f t="shared" si="7"/>
        <v>0</v>
      </c>
      <c r="F17" s="14">
        <f t="shared" si="7"/>
        <v>0</v>
      </c>
      <c r="G17" s="14">
        <f t="shared" si="7"/>
        <v>0</v>
      </c>
      <c r="H17" s="14">
        <f t="shared" si="7"/>
        <v>2.6092863925914727</v>
      </c>
      <c r="I17" s="14">
        <f t="shared" si="7"/>
        <v>0.52874449882931707</v>
      </c>
      <c r="J17" s="14">
        <f t="shared" si="7"/>
        <v>0</v>
      </c>
      <c r="K17" s="14">
        <f t="shared" si="7"/>
        <v>0</v>
      </c>
      <c r="L17" s="14">
        <f t="shared" si="7"/>
        <v>0</v>
      </c>
      <c r="M17" s="14">
        <f t="shared" si="7"/>
        <v>0</v>
      </c>
      <c r="N17" s="14">
        <f t="shared" si="7"/>
        <v>1.0324023873542969</v>
      </c>
      <c r="O17" s="14">
        <f t="shared" si="7"/>
        <v>0.17051127045129491</v>
      </c>
      <c r="P17" s="14">
        <f t="shared" si="7"/>
        <v>0</v>
      </c>
      <c r="Q17" s="14">
        <f t="shared" si="7"/>
        <v>0</v>
      </c>
      <c r="R17" s="14">
        <f t="shared" si="7"/>
        <v>0</v>
      </c>
      <c r="S17" s="14">
        <f t="shared" si="7"/>
        <v>0</v>
      </c>
      <c r="T17" s="14">
        <f t="shared" si="7"/>
        <v>4.3292328467078818</v>
      </c>
      <c r="U17" s="14">
        <f t="shared" si="7"/>
        <v>0.36008437326913367</v>
      </c>
      <c r="V17" s="14">
        <f t="shared" si="7"/>
        <v>0</v>
      </c>
      <c r="W17" s="14">
        <f t="shared" si="7"/>
        <v>0</v>
      </c>
      <c r="X17" s="14">
        <f t="shared" si="7"/>
        <v>0</v>
      </c>
      <c r="Y17" s="14">
        <f t="shared" si="7"/>
        <v>0</v>
      </c>
      <c r="Z17" s="14">
        <f t="shared" si="7"/>
        <v>2.1714543139763927</v>
      </c>
      <c r="AA17" s="14">
        <f t="shared" si="7"/>
        <v>0.38357884536145836</v>
      </c>
      <c r="AB17" s="14">
        <f t="shared" si="7"/>
        <v>0</v>
      </c>
      <c r="AC17" s="14">
        <f t="shared" si="7"/>
        <v>0</v>
      </c>
      <c r="AD17" s="14">
        <f t="shared" si="7"/>
        <v>0</v>
      </c>
      <c r="AE17" s="14">
        <f t="shared" si="7"/>
        <v>0</v>
      </c>
      <c r="AF17" s="14">
        <f t="shared" si="7"/>
        <v>3.9671680946822048</v>
      </c>
      <c r="AG17" s="14">
        <f t="shared" si="7"/>
        <v>0.41267473639290719</v>
      </c>
      <c r="AH17" s="14">
        <f t="shared" si="7"/>
        <v>0</v>
      </c>
      <c r="AI17" s="14">
        <f t="shared" si="7"/>
        <v>0</v>
      </c>
      <c r="AJ17" s="14">
        <f t="shared" si="7"/>
        <v>0</v>
      </c>
      <c r="AK17" s="14">
        <f t="shared" si="7"/>
        <v>0</v>
      </c>
      <c r="AL17" s="14">
        <f t="shared" si="7"/>
        <v>2.862189971736866</v>
      </c>
      <c r="AM17" s="14">
        <f t="shared" si="7"/>
        <v>0.32955481835290606</v>
      </c>
      <c r="AN17" s="14">
        <f t="shared" si="7"/>
        <v>0</v>
      </c>
      <c r="AO17" s="14">
        <f t="shared" si="7"/>
        <v>0</v>
      </c>
      <c r="AP17" s="14">
        <f t="shared" si="7"/>
        <v>0</v>
      </c>
      <c r="AQ17" s="14">
        <f t="shared" si="7"/>
        <v>0</v>
      </c>
      <c r="AR17" s="14">
        <f t="shared" si="7"/>
        <v>2.2885978083014975</v>
      </c>
      <c r="AS17" s="14">
        <f t="shared" si="7"/>
        <v>0.41538418938668226</v>
      </c>
      <c r="AT17" s="14">
        <f t="shared" si="7"/>
        <v>0</v>
      </c>
      <c r="AU17" s="14">
        <f t="shared" si="7"/>
        <v>0</v>
      </c>
      <c r="AV17" s="14">
        <f t="shared" si="7"/>
        <v>0</v>
      </c>
      <c r="AW17" s="14">
        <f t="shared" si="7"/>
        <v>0</v>
      </c>
    </row>
    <row r="18" spans="1:49" x14ac:dyDescent="0.2">
      <c r="A18" s="13" t="s">
        <v>18</v>
      </c>
      <c r="B18" s="14">
        <f>SUM(B6:B8)</f>
        <v>10.05551341330669</v>
      </c>
      <c r="C18" s="14">
        <f t="shared" ref="C18:G18" si="8">SUM(C6:C8)</f>
        <v>0.81559252125340986</v>
      </c>
      <c r="D18" s="14">
        <f t="shared" si="8"/>
        <v>0</v>
      </c>
      <c r="E18" s="14">
        <f t="shared" si="8"/>
        <v>0</v>
      </c>
      <c r="F18" s="14">
        <f t="shared" si="8"/>
        <v>0</v>
      </c>
      <c r="G18" s="14">
        <f t="shared" si="8"/>
        <v>0</v>
      </c>
      <c r="H18" s="14">
        <f>SUM(H6:H8)</f>
        <v>3.7702800209381939</v>
      </c>
      <c r="I18" s="14">
        <f t="shared" ref="I18:S18" si="9">SUM(I6:I8)</f>
        <v>0.88700111540521664</v>
      </c>
      <c r="J18" s="14">
        <f t="shared" si="9"/>
        <v>0</v>
      </c>
      <c r="K18" s="14">
        <f t="shared" si="9"/>
        <v>0</v>
      </c>
      <c r="L18" s="14">
        <f t="shared" si="9"/>
        <v>0</v>
      </c>
      <c r="M18" s="14">
        <f t="shared" si="9"/>
        <v>0</v>
      </c>
      <c r="N18" s="14">
        <f t="shared" si="9"/>
        <v>0.58678602439703442</v>
      </c>
      <c r="O18" s="14">
        <f t="shared" si="9"/>
        <v>0.71712543901005921</v>
      </c>
      <c r="P18" s="14">
        <f t="shared" si="9"/>
        <v>0</v>
      </c>
      <c r="Q18" s="14">
        <f t="shared" si="9"/>
        <v>0</v>
      </c>
      <c r="R18" s="14">
        <f t="shared" si="9"/>
        <v>0</v>
      </c>
      <c r="S18" s="14">
        <f t="shared" si="9"/>
        <v>0</v>
      </c>
      <c r="T18" s="14">
        <f>SUM(T6:T8)</f>
        <v>15.818827865237431</v>
      </c>
      <c r="U18" s="14">
        <f t="shared" ref="U18:AE18" si="10">SUM(U6:U8)</f>
        <v>1.1175307325567831</v>
      </c>
      <c r="V18" s="14">
        <f t="shared" si="10"/>
        <v>0</v>
      </c>
      <c r="W18" s="14">
        <f t="shared" si="10"/>
        <v>0</v>
      </c>
      <c r="X18" s="14">
        <f t="shared" si="10"/>
        <v>0</v>
      </c>
      <c r="Y18" s="14">
        <f t="shared" si="10"/>
        <v>0</v>
      </c>
      <c r="Z18" s="14">
        <f t="shared" si="10"/>
        <v>5.8411832498678447</v>
      </c>
      <c r="AA18" s="14">
        <f t="shared" si="10"/>
        <v>0.61162527386428123</v>
      </c>
      <c r="AB18" s="14">
        <f t="shared" si="10"/>
        <v>0</v>
      </c>
      <c r="AC18" s="14">
        <f t="shared" si="10"/>
        <v>0</v>
      </c>
      <c r="AD18" s="14">
        <f t="shared" si="10"/>
        <v>0</v>
      </c>
      <c r="AE18" s="14">
        <f t="shared" si="10"/>
        <v>0</v>
      </c>
      <c r="AF18" s="14">
        <f>SUM(AF6:AF8)</f>
        <v>9.4132551424423827</v>
      </c>
      <c r="AG18" s="14">
        <f t="shared" ref="AG18:AQ18" si="11">SUM(AG6:AG8)</f>
        <v>0.72115483755695231</v>
      </c>
      <c r="AH18" s="14">
        <f t="shared" si="11"/>
        <v>0</v>
      </c>
      <c r="AI18" s="14">
        <f t="shared" si="11"/>
        <v>0</v>
      </c>
      <c r="AJ18" s="14">
        <f t="shared" si="11"/>
        <v>0</v>
      </c>
      <c r="AK18" s="14">
        <f t="shared" si="11"/>
        <v>0</v>
      </c>
      <c r="AL18" s="14">
        <f t="shared" si="11"/>
        <v>8.7508364984375451</v>
      </c>
      <c r="AM18" s="14">
        <f t="shared" si="11"/>
        <v>0.75246791925608347</v>
      </c>
      <c r="AN18" s="14">
        <f t="shared" si="11"/>
        <v>0</v>
      </c>
      <c r="AO18" s="14">
        <f t="shared" si="11"/>
        <v>0</v>
      </c>
      <c r="AP18" s="14">
        <f t="shared" si="11"/>
        <v>0</v>
      </c>
      <c r="AQ18" s="14">
        <f t="shared" si="11"/>
        <v>0</v>
      </c>
      <c r="AR18" s="14">
        <f>SUM(AR6:AR8)</f>
        <v>10.151919586619853</v>
      </c>
      <c r="AS18" s="14">
        <f t="shared" ref="AS18:AW18" si="12">SUM(AS6:AS8)</f>
        <v>0.96780843394269511</v>
      </c>
      <c r="AT18" s="14">
        <f t="shared" si="12"/>
        <v>0</v>
      </c>
      <c r="AU18" s="14">
        <f t="shared" si="12"/>
        <v>0</v>
      </c>
      <c r="AV18" s="14">
        <f t="shared" si="12"/>
        <v>0</v>
      </c>
      <c r="AW18" s="14">
        <f t="shared" si="12"/>
        <v>0</v>
      </c>
    </row>
    <row r="19" spans="1:49" x14ac:dyDescent="0.2">
      <c r="A19" s="13" t="s">
        <v>19</v>
      </c>
      <c r="B19" s="14">
        <f>SUM(B9:B10,B12:B15)</f>
        <v>-13.576865284606736</v>
      </c>
      <c r="C19" s="14">
        <f t="shared" ref="C19:AW19" si="13">SUM(C9:C10,C12:C15)</f>
        <v>-0.93020034738153479</v>
      </c>
      <c r="D19" s="14">
        <f t="shared" si="13"/>
        <v>0</v>
      </c>
      <c r="E19" s="14">
        <f t="shared" si="13"/>
        <v>0</v>
      </c>
      <c r="F19" s="14">
        <f t="shared" si="13"/>
        <v>0</v>
      </c>
      <c r="G19" s="14">
        <f t="shared" si="13"/>
        <v>0</v>
      </c>
      <c r="H19" s="14">
        <f t="shared" si="13"/>
        <v>-10.508607558351589</v>
      </c>
      <c r="I19" s="14">
        <f t="shared" si="13"/>
        <v>-1.1268894214026481</v>
      </c>
      <c r="J19" s="14">
        <f t="shared" si="13"/>
        <v>0</v>
      </c>
      <c r="K19" s="14">
        <f t="shared" si="13"/>
        <v>0</v>
      </c>
      <c r="L19" s="14">
        <f t="shared" si="13"/>
        <v>0</v>
      </c>
      <c r="M19" s="14">
        <f t="shared" si="13"/>
        <v>0</v>
      </c>
      <c r="N19" s="14">
        <f t="shared" si="13"/>
        <v>-2.4490402269202067</v>
      </c>
      <c r="O19" s="14">
        <f t="shared" si="13"/>
        <v>-0.6649447316699475</v>
      </c>
      <c r="P19" s="14">
        <f t="shared" si="13"/>
        <v>0</v>
      </c>
      <c r="Q19" s="14">
        <f t="shared" si="13"/>
        <v>0</v>
      </c>
      <c r="R19" s="14">
        <f t="shared" si="13"/>
        <v>0</v>
      </c>
      <c r="S19" s="14">
        <f t="shared" si="13"/>
        <v>0</v>
      </c>
      <c r="T19" s="14">
        <f t="shared" si="13"/>
        <v>-19.481547810185472</v>
      </c>
      <c r="U19" s="14">
        <f t="shared" si="13"/>
        <v>-1.3472742949785763</v>
      </c>
      <c r="V19" s="14">
        <f t="shared" si="13"/>
        <v>0</v>
      </c>
      <c r="W19" s="14">
        <f t="shared" si="13"/>
        <v>0</v>
      </c>
      <c r="X19" s="14">
        <f t="shared" si="13"/>
        <v>0</v>
      </c>
      <c r="Y19" s="14">
        <f t="shared" si="13"/>
        <v>0</v>
      </c>
      <c r="Z19" s="14">
        <f t="shared" si="13"/>
        <v>-9.0616136750014782</v>
      </c>
      <c r="AA19" s="14">
        <f t="shared" si="13"/>
        <v>-0.64591744124345485</v>
      </c>
      <c r="AB19" s="14">
        <f t="shared" si="13"/>
        <v>0</v>
      </c>
      <c r="AC19" s="14">
        <f t="shared" si="13"/>
        <v>0</v>
      </c>
      <c r="AD19" s="14">
        <f t="shared" si="13"/>
        <v>0</v>
      </c>
      <c r="AE19" s="14">
        <f t="shared" si="13"/>
        <v>0</v>
      </c>
      <c r="AF19" s="14">
        <f t="shared" si="13"/>
        <v>-17.610762197597051</v>
      </c>
      <c r="AG19" s="14">
        <f t="shared" si="13"/>
        <v>-0.92999760906630724</v>
      </c>
      <c r="AH19" s="14">
        <f t="shared" si="13"/>
        <v>0</v>
      </c>
      <c r="AI19" s="14">
        <f t="shared" si="13"/>
        <v>0</v>
      </c>
      <c r="AJ19" s="14">
        <f t="shared" si="13"/>
        <v>0</v>
      </c>
      <c r="AK19" s="14">
        <f t="shared" si="13"/>
        <v>0</v>
      </c>
      <c r="AL19" s="14">
        <f t="shared" si="13"/>
        <v>-12.59817829493829</v>
      </c>
      <c r="AM19" s="14">
        <f t="shared" si="13"/>
        <v>-0.82622825593883475</v>
      </c>
      <c r="AN19" s="14">
        <f t="shared" si="13"/>
        <v>0</v>
      </c>
      <c r="AO19" s="14">
        <f t="shared" si="13"/>
        <v>0</v>
      </c>
      <c r="AP19" s="14">
        <f t="shared" si="13"/>
        <v>0</v>
      </c>
      <c r="AQ19" s="14">
        <f t="shared" si="13"/>
        <v>0</v>
      </c>
      <c r="AR19" s="14">
        <f t="shared" si="13"/>
        <v>-10.298690137356736</v>
      </c>
      <c r="AS19" s="14">
        <f t="shared" si="13"/>
        <v>-1.0958770190384479</v>
      </c>
      <c r="AT19" s="14">
        <f t="shared" si="13"/>
        <v>0</v>
      </c>
      <c r="AU19" s="14">
        <f t="shared" si="13"/>
        <v>0</v>
      </c>
      <c r="AV19" s="14">
        <f t="shared" si="13"/>
        <v>0</v>
      </c>
      <c r="AW19" s="14">
        <f t="shared" si="13"/>
        <v>0</v>
      </c>
    </row>
    <row r="20" spans="1:49" ht="17" thickBot="1" x14ac:dyDescent="0.25">
      <c r="A20" s="15" t="s">
        <v>20</v>
      </c>
      <c r="B20" s="16">
        <f>B11</f>
        <v>3.5213518713000242</v>
      </c>
      <c r="C20" s="16">
        <f t="shared" ref="C20:AW20" si="14">C11</f>
        <v>0.11460782612812398</v>
      </c>
      <c r="D20" s="16">
        <f t="shared" si="14"/>
        <v>0</v>
      </c>
      <c r="E20" s="16">
        <f t="shared" si="14"/>
        <v>0</v>
      </c>
      <c r="F20" s="16">
        <f t="shared" si="14"/>
        <v>0</v>
      </c>
      <c r="G20" s="16">
        <f t="shared" si="14"/>
        <v>0</v>
      </c>
      <c r="H20" s="16">
        <f t="shared" si="14"/>
        <v>6.7383275374133831</v>
      </c>
      <c r="I20" s="16">
        <f t="shared" si="14"/>
        <v>0.23988830599743563</v>
      </c>
      <c r="J20" s="16">
        <f t="shared" si="14"/>
        <v>0</v>
      </c>
      <c r="K20" s="16">
        <f t="shared" si="14"/>
        <v>0</v>
      </c>
      <c r="L20" s="16">
        <f t="shared" si="14"/>
        <v>0</v>
      </c>
      <c r="M20" s="16">
        <f t="shared" si="14"/>
        <v>0</v>
      </c>
      <c r="N20" s="16">
        <f t="shared" si="14"/>
        <v>1.8622542025231872</v>
      </c>
      <c r="O20" s="16">
        <f t="shared" si="14"/>
        <v>-5.218070734012191E-2</v>
      </c>
      <c r="P20" s="16">
        <f t="shared" si="14"/>
        <v>0</v>
      </c>
      <c r="Q20" s="16">
        <f t="shared" si="14"/>
        <v>0</v>
      </c>
      <c r="R20" s="16">
        <f t="shared" si="14"/>
        <v>0</v>
      </c>
      <c r="S20" s="16">
        <f t="shared" si="14"/>
        <v>0</v>
      </c>
      <c r="T20" s="16">
        <f t="shared" si="14"/>
        <v>3.6627199449480301</v>
      </c>
      <c r="U20" s="16">
        <f t="shared" si="14"/>
        <v>0.22974356242178098</v>
      </c>
      <c r="V20" s="16">
        <f t="shared" si="14"/>
        <v>0</v>
      </c>
      <c r="W20" s="16">
        <f t="shared" si="14"/>
        <v>0</v>
      </c>
      <c r="X20" s="16">
        <f t="shared" si="14"/>
        <v>0</v>
      </c>
      <c r="Y20" s="16">
        <f t="shared" si="14"/>
        <v>0</v>
      </c>
      <c r="Z20" s="16">
        <f t="shared" si="14"/>
        <v>3.2204304251336344</v>
      </c>
      <c r="AA20" s="16">
        <f t="shared" si="14"/>
        <v>3.4292167379175627E-2</v>
      </c>
      <c r="AB20" s="16">
        <f t="shared" si="14"/>
        <v>0</v>
      </c>
      <c r="AC20" s="16">
        <f t="shared" si="14"/>
        <v>0</v>
      </c>
      <c r="AD20" s="16">
        <f t="shared" si="14"/>
        <v>0</v>
      </c>
      <c r="AE20" s="16">
        <f t="shared" si="14"/>
        <v>0</v>
      </c>
      <c r="AF20" s="16">
        <f t="shared" si="14"/>
        <v>8.1975070551546558</v>
      </c>
      <c r="AG20" s="16">
        <f t="shared" si="14"/>
        <v>0.2088427715093561</v>
      </c>
      <c r="AH20" s="16">
        <f t="shared" si="14"/>
        <v>0</v>
      </c>
      <c r="AI20" s="16">
        <f t="shared" si="14"/>
        <v>0</v>
      </c>
      <c r="AJ20" s="16">
        <f t="shared" si="14"/>
        <v>0</v>
      </c>
      <c r="AK20" s="16">
        <f t="shared" si="14"/>
        <v>0</v>
      </c>
      <c r="AL20" s="16">
        <f t="shared" si="14"/>
        <v>3.8473417965007557</v>
      </c>
      <c r="AM20" s="16">
        <f t="shared" si="14"/>
        <v>7.3760336682747979E-2</v>
      </c>
      <c r="AN20" s="16">
        <f t="shared" si="14"/>
        <v>0</v>
      </c>
      <c r="AO20" s="16">
        <f t="shared" si="14"/>
        <v>0</v>
      </c>
      <c r="AP20" s="16">
        <f t="shared" si="14"/>
        <v>0</v>
      </c>
      <c r="AQ20" s="16">
        <f t="shared" si="14"/>
        <v>0</v>
      </c>
      <c r="AR20" s="16">
        <f t="shared" si="14"/>
        <v>0.14677055073688688</v>
      </c>
      <c r="AS20" s="16">
        <f t="shared" si="14"/>
        <v>0.12806858509575303</v>
      </c>
      <c r="AT20" s="16">
        <f t="shared" si="14"/>
        <v>0</v>
      </c>
      <c r="AU20" s="16">
        <f t="shared" si="14"/>
        <v>0</v>
      </c>
      <c r="AV20" s="16">
        <f t="shared" si="14"/>
        <v>0</v>
      </c>
      <c r="AW20" s="16">
        <f t="shared" si="14"/>
        <v>0</v>
      </c>
    </row>
    <row r="21" spans="1:49" ht="17" thickTop="1" x14ac:dyDescent="0.2"/>
    <row r="22" spans="1:49" hidden="1" x14ac:dyDescent="0.2">
      <c r="B22">
        <f>ABS(B6)</f>
        <v>3.9735682096805505</v>
      </c>
      <c r="C22">
        <f t="shared" ref="C22:AW27" si="15">ABS(C6)</f>
        <v>0.38256467476553008</v>
      </c>
      <c r="D22">
        <f t="shared" si="15"/>
        <v>0</v>
      </c>
      <c r="E22">
        <f t="shared" si="15"/>
        <v>0</v>
      </c>
      <c r="F22">
        <f t="shared" si="15"/>
        <v>0</v>
      </c>
      <c r="G22">
        <f t="shared" si="15"/>
        <v>0</v>
      </c>
      <c r="H22">
        <f t="shared" si="15"/>
        <v>1.4194811448136488</v>
      </c>
      <c r="I22">
        <f t="shared" si="15"/>
        <v>0.43790818344596977</v>
      </c>
      <c r="J22">
        <f t="shared" si="15"/>
        <v>0</v>
      </c>
      <c r="K22">
        <f t="shared" si="15"/>
        <v>0</v>
      </c>
      <c r="L22">
        <f t="shared" si="15"/>
        <v>0</v>
      </c>
      <c r="M22">
        <f t="shared" si="15"/>
        <v>0</v>
      </c>
      <c r="N22">
        <f t="shared" si="15"/>
        <v>2.0078994087643407</v>
      </c>
      <c r="O22">
        <f t="shared" si="15"/>
        <v>0.30453482915479624</v>
      </c>
      <c r="P22">
        <f t="shared" si="15"/>
        <v>0</v>
      </c>
      <c r="Q22">
        <f t="shared" si="15"/>
        <v>0</v>
      </c>
      <c r="R22">
        <f t="shared" si="15"/>
        <v>0</v>
      </c>
      <c r="S22">
        <f t="shared" si="15"/>
        <v>0</v>
      </c>
      <c r="T22">
        <f t="shared" si="15"/>
        <v>6.474238274087762</v>
      </c>
      <c r="U22">
        <f t="shared" si="15"/>
        <v>0.48463280899027317</v>
      </c>
      <c r="V22">
        <f t="shared" si="15"/>
        <v>0</v>
      </c>
      <c r="W22">
        <f t="shared" si="15"/>
        <v>0</v>
      </c>
      <c r="X22">
        <f t="shared" si="15"/>
        <v>0</v>
      </c>
      <c r="Y22">
        <f t="shared" si="15"/>
        <v>0</v>
      </c>
      <c r="Z22">
        <f t="shared" si="15"/>
        <v>2.4337107793920563</v>
      </c>
      <c r="AA22">
        <f t="shared" si="15"/>
        <v>0.31438497598515225</v>
      </c>
      <c r="AB22">
        <f t="shared" si="15"/>
        <v>0</v>
      </c>
      <c r="AC22">
        <f t="shared" si="15"/>
        <v>0</v>
      </c>
      <c r="AD22">
        <f t="shared" si="15"/>
        <v>0</v>
      </c>
      <c r="AE22">
        <f t="shared" si="15"/>
        <v>0</v>
      </c>
      <c r="AF22">
        <f t="shared" si="15"/>
        <v>2.0516160788728715</v>
      </c>
      <c r="AG22">
        <f t="shared" si="15"/>
        <v>0.27632570616001656</v>
      </c>
      <c r="AH22">
        <f t="shared" si="15"/>
        <v>0</v>
      </c>
      <c r="AI22">
        <f t="shared" si="15"/>
        <v>0</v>
      </c>
      <c r="AJ22">
        <f t="shared" si="15"/>
        <v>0</v>
      </c>
      <c r="AK22">
        <f t="shared" si="15"/>
        <v>0</v>
      </c>
      <c r="AL22">
        <f t="shared" si="15"/>
        <v>3.3253410173217341</v>
      </c>
      <c r="AM22">
        <f t="shared" si="15"/>
        <v>0.35614211612069147</v>
      </c>
      <c r="AN22">
        <f t="shared" si="15"/>
        <v>0</v>
      </c>
      <c r="AO22">
        <f t="shared" si="15"/>
        <v>0</v>
      </c>
      <c r="AP22">
        <f t="shared" si="15"/>
        <v>0</v>
      </c>
      <c r="AQ22">
        <f t="shared" si="15"/>
        <v>0</v>
      </c>
      <c r="AR22">
        <f t="shared" si="15"/>
        <v>4.1312532890274172</v>
      </c>
      <c r="AS22">
        <f t="shared" si="15"/>
        <v>0.49200869959806803</v>
      </c>
      <c r="AT22">
        <f t="shared" si="15"/>
        <v>0</v>
      </c>
      <c r="AU22">
        <f t="shared" si="15"/>
        <v>0</v>
      </c>
      <c r="AV22">
        <f t="shared" si="15"/>
        <v>0</v>
      </c>
      <c r="AW22">
        <f t="shared" si="15"/>
        <v>0</v>
      </c>
    </row>
    <row r="23" spans="1:49" hidden="1" x14ac:dyDescent="0.2">
      <c r="B23">
        <f t="shared" ref="B23:Q30" si="16">ABS(B7)</f>
        <v>6.1908906867255116</v>
      </c>
      <c r="C23">
        <f t="shared" si="16"/>
        <v>0.25931921963626736</v>
      </c>
      <c r="D23">
        <f t="shared" si="16"/>
        <v>0</v>
      </c>
      <c r="E23">
        <f t="shared" si="16"/>
        <v>0</v>
      </c>
      <c r="F23">
        <f t="shared" si="16"/>
        <v>0</v>
      </c>
      <c r="G23">
        <f t="shared" si="16"/>
        <v>0</v>
      </c>
      <c r="H23">
        <f t="shared" si="16"/>
        <v>1.9932573088538228</v>
      </c>
      <c r="I23">
        <f t="shared" si="16"/>
        <v>0.21283654831082116</v>
      </c>
      <c r="J23">
        <f t="shared" si="16"/>
        <v>0</v>
      </c>
      <c r="K23">
        <f t="shared" si="16"/>
        <v>0</v>
      </c>
      <c r="L23">
        <f t="shared" si="16"/>
        <v>0</v>
      </c>
      <c r="M23">
        <f t="shared" si="16"/>
        <v>0</v>
      </c>
      <c r="N23">
        <f t="shared" si="16"/>
        <v>0.34974745559251952</v>
      </c>
      <c r="O23">
        <f t="shared" si="16"/>
        <v>0.33948646792205173</v>
      </c>
      <c r="P23">
        <f t="shared" si="16"/>
        <v>0</v>
      </c>
      <c r="Q23">
        <f t="shared" si="16"/>
        <v>0</v>
      </c>
      <c r="R23">
        <f t="shared" si="15"/>
        <v>0</v>
      </c>
      <c r="S23">
        <f t="shared" si="15"/>
        <v>0</v>
      </c>
      <c r="T23">
        <f t="shared" si="15"/>
        <v>8.7123088691084174</v>
      </c>
      <c r="U23">
        <f t="shared" si="15"/>
        <v>0.35464371883086704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4.1174032083680787</v>
      </c>
      <c r="AA23">
        <f t="shared" si="15"/>
        <v>0.19447163715303126</v>
      </c>
      <c r="AB23">
        <f t="shared" si="15"/>
        <v>0</v>
      </c>
      <c r="AC23">
        <f t="shared" si="15"/>
        <v>0</v>
      </c>
      <c r="AD23">
        <f t="shared" si="15"/>
        <v>0</v>
      </c>
      <c r="AE23">
        <f t="shared" si="15"/>
        <v>0</v>
      </c>
      <c r="AF23">
        <f t="shared" si="15"/>
        <v>7.6031332920423909</v>
      </c>
      <c r="AG23">
        <f t="shared" si="15"/>
        <v>0.24275680699601088</v>
      </c>
      <c r="AH23">
        <f t="shared" si="15"/>
        <v>0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5.7071720589934118</v>
      </c>
      <c r="AM23">
        <f t="shared" si="15"/>
        <v>0.24335381588963151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5.1556613361207928</v>
      </c>
      <c r="AS23">
        <f t="shared" si="15"/>
        <v>0.29168985808852055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</row>
    <row r="24" spans="1:49" hidden="1" x14ac:dyDescent="0.2">
      <c r="B24">
        <f t="shared" si="16"/>
        <v>0.10894548309937288</v>
      </c>
      <c r="C24">
        <f t="shared" si="15"/>
        <v>0.17370862685161231</v>
      </c>
      <c r="D24">
        <f t="shared" si="15"/>
        <v>0</v>
      </c>
      <c r="E24">
        <f t="shared" si="15"/>
        <v>0</v>
      </c>
      <c r="F24">
        <f t="shared" si="15"/>
        <v>0</v>
      </c>
      <c r="G24">
        <f t="shared" si="15"/>
        <v>0</v>
      </c>
      <c r="H24">
        <f t="shared" si="15"/>
        <v>0.35754156727072217</v>
      </c>
      <c r="I24">
        <f t="shared" si="15"/>
        <v>0.23625638364842574</v>
      </c>
      <c r="J24">
        <f t="shared" si="15"/>
        <v>0</v>
      </c>
      <c r="K24">
        <f t="shared" si="15"/>
        <v>0</v>
      </c>
      <c r="L24">
        <f t="shared" si="15"/>
        <v>0</v>
      </c>
      <c r="M24">
        <f t="shared" si="15"/>
        <v>0</v>
      </c>
      <c r="N24">
        <f t="shared" si="15"/>
        <v>1.0713659287747868</v>
      </c>
      <c r="O24">
        <f t="shared" si="15"/>
        <v>7.31041419332112E-2</v>
      </c>
      <c r="P24">
        <f t="shared" si="15"/>
        <v>0</v>
      </c>
      <c r="Q24">
        <f t="shared" si="15"/>
        <v>0</v>
      </c>
      <c r="R24">
        <f t="shared" si="15"/>
        <v>0</v>
      </c>
      <c r="S24">
        <f t="shared" si="15"/>
        <v>0</v>
      </c>
      <c r="T24">
        <f t="shared" si="15"/>
        <v>0.63228072204125074</v>
      </c>
      <c r="U24">
        <f t="shared" si="15"/>
        <v>0.278254204735643</v>
      </c>
      <c r="V24">
        <f t="shared" si="15"/>
        <v>0</v>
      </c>
      <c r="W24">
        <f t="shared" si="15"/>
        <v>0</v>
      </c>
      <c r="X24">
        <f t="shared" si="15"/>
        <v>0</v>
      </c>
      <c r="Y24">
        <f t="shared" si="15"/>
        <v>0</v>
      </c>
      <c r="Z24">
        <f t="shared" si="15"/>
        <v>0.70993073789229055</v>
      </c>
      <c r="AA24">
        <f t="shared" si="15"/>
        <v>0.10276866072609767</v>
      </c>
      <c r="AB24">
        <f t="shared" si="15"/>
        <v>0</v>
      </c>
      <c r="AC24">
        <f t="shared" si="15"/>
        <v>0</v>
      </c>
      <c r="AD24">
        <f t="shared" si="15"/>
        <v>0</v>
      </c>
      <c r="AE24">
        <f t="shared" si="15"/>
        <v>0</v>
      </c>
      <c r="AF24">
        <f t="shared" si="15"/>
        <v>0.24149422847287855</v>
      </c>
      <c r="AG24">
        <f t="shared" si="15"/>
        <v>0.20207232440092479</v>
      </c>
      <c r="AH24">
        <f t="shared" si="15"/>
        <v>0</v>
      </c>
      <c r="AI24">
        <f t="shared" si="15"/>
        <v>0</v>
      </c>
      <c r="AJ24">
        <f t="shared" si="15"/>
        <v>0</v>
      </c>
      <c r="AK24">
        <f t="shared" si="15"/>
        <v>0</v>
      </c>
      <c r="AL24">
        <f t="shared" si="15"/>
        <v>0.28167657787760009</v>
      </c>
      <c r="AM24">
        <f t="shared" si="15"/>
        <v>0.15297198724576042</v>
      </c>
      <c r="AN24">
        <f t="shared" si="15"/>
        <v>0</v>
      </c>
      <c r="AO24">
        <f t="shared" si="15"/>
        <v>0</v>
      </c>
      <c r="AP24">
        <f t="shared" si="15"/>
        <v>0</v>
      </c>
      <c r="AQ24">
        <f t="shared" si="15"/>
        <v>0</v>
      </c>
      <c r="AR24">
        <f t="shared" si="15"/>
        <v>0.86500496147164307</v>
      </c>
      <c r="AS24">
        <f t="shared" si="15"/>
        <v>0.18410987625610648</v>
      </c>
      <c r="AT24">
        <f t="shared" si="15"/>
        <v>0</v>
      </c>
      <c r="AU24">
        <f t="shared" si="15"/>
        <v>0</v>
      </c>
      <c r="AV24">
        <f t="shared" si="15"/>
        <v>0</v>
      </c>
      <c r="AW24">
        <f t="shared" si="15"/>
        <v>0</v>
      </c>
    </row>
    <row r="25" spans="1:49" hidden="1" x14ac:dyDescent="0.2">
      <c r="B25">
        <f t="shared" si="16"/>
        <v>1.1540379860401364</v>
      </c>
      <c r="C25">
        <f t="shared" si="15"/>
        <v>4.909471594141384E-2</v>
      </c>
      <c r="D25">
        <f t="shared" si="15"/>
        <v>0</v>
      </c>
      <c r="E25">
        <f t="shared" si="15"/>
        <v>0</v>
      </c>
      <c r="F25">
        <f t="shared" si="15"/>
        <v>0</v>
      </c>
      <c r="G25">
        <f t="shared" si="15"/>
        <v>0</v>
      </c>
      <c r="H25">
        <f t="shared" si="15"/>
        <v>0.52465109875150517</v>
      </c>
      <c r="I25">
        <f t="shared" si="15"/>
        <v>0.16111364821011515</v>
      </c>
      <c r="J25">
        <f t="shared" si="15"/>
        <v>0</v>
      </c>
      <c r="K25">
        <f t="shared" si="15"/>
        <v>0</v>
      </c>
      <c r="L25">
        <f t="shared" si="15"/>
        <v>0</v>
      </c>
      <c r="M25">
        <f t="shared" si="15"/>
        <v>0</v>
      </c>
      <c r="N25">
        <f t="shared" si="15"/>
        <v>2.4673694141830809</v>
      </c>
      <c r="O25">
        <f t="shared" si="15"/>
        <v>0.1178402085935443</v>
      </c>
      <c r="P25">
        <f t="shared" si="15"/>
        <v>0</v>
      </c>
      <c r="Q25">
        <f t="shared" si="15"/>
        <v>0</v>
      </c>
      <c r="R25">
        <f t="shared" si="15"/>
        <v>0</v>
      </c>
      <c r="S25">
        <f t="shared" si="15"/>
        <v>0</v>
      </c>
      <c r="T25">
        <f t="shared" si="15"/>
        <v>0.38702662423741735</v>
      </c>
      <c r="U25">
        <f t="shared" si="15"/>
        <v>0.11696593656232174</v>
      </c>
      <c r="V25">
        <f t="shared" si="15"/>
        <v>0</v>
      </c>
      <c r="W25">
        <f t="shared" si="15"/>
        <v>0</v>
      </c>
      <c r="X25">
        <f t="shared" si="15"/>
        <v>0</v>
      </c>
      <c r="Y25">
        <f t="shared" si="15"/>
        <v>0</v>
      </c>
      <c r="Z25">
        <f t="shared" si="15"/>
        <v>1.5545226718614331</v>
      </c>
      <c r="AA25">
        <f t="shared" si="15"/>
        <v>2.9010417678604697E-3</v>
      </c>
      <c r="AB25">
        <f t="shared" si="15"/>
        <v>0</v>
      </c>
      <c r="AC25">
        <f t="shared" si="15"/>
        <v>0</v>
      </c>
      <c r="AD25">
        <f t="shared" si="15"/>
        <v>0</v>
      </c>
      <c r="AE25">
        <f t="shared" si="15"/>
        <v>0</v>
      </c>
      <c r="AF25">
        <f t="shared" si="15"/>
        <v>0.5810642494698135</v>
      </c>
      <c r="AG25">
        <f t="shared" si="15"/>
        <v>0.1041807249819858</v>
      </c>
      <c r="AH25">
        <f t="shared" si="15"/>
        <v>0</v>
      </c>
      <c r="AI25">
        <f t="shared" si="15"/>
        <v>0</v>
      </c>
      <c r="AJ25">
        <f t="shared" si="15"/>
        <v>0</v>
      </c>
      <c r="AK25">
        <f t="shared" si="15"/>
        <v>0</v>
      </c>
      <c r="AL25">
        <f t="shared" si="15"/>
        <v>1.3348375918044497</v>
      </c>
      <c r="AM25">
        <f t="shared" si="15"/>
        <v>1.1068569398630171E-2</v>
      </c>
      <c r="AN25">
        <f t="shared" si="15"/>
        <v>0</v>
      </c>
      <c r="AO25">
        <f t="shared" si="15"/>
        <v>0</v>
      </c>
      <c r="AP25">
        <f t="shared" si="15"/>
        <v>0</v>
      </c>
      <c r="AQ25">
        <f t="shared" si="15"/>
        <v>0</v>
      </c>
      <c r="AR25">
        <f t="shared" si="15"/>
        <v>0.97965891516764581</v>
      </c>
      <c r="AS25">
        <f t="shared" si="15"/>
        <v>7.2919240008476577E-2</v>
      </c>
      <c r="AT25">
        <f t="shared" si="15"/>
        <v>0</v>
      </c>
      <c r="AU25">
        <f t="shared" si="15"/>
        <v>0</v>
      </c>
      <c r="AV25">
        <f t="shared" si="15"/>
        <v>0</v>
      </c>
      <c r="AW25">
        <f t="shared" si="15"/>
        <v>0</v>
      </c>
    </row>
    <row r="26" spans="1:49" hidden="1" x14ac:dyDescent="0.2">
      <c r="B26">
        <f t="shared" si="16"/>
        <v>4.1615476052141416</v>
      </c>
      <c r="C26">
        <f t="shared" si="15"/>
        <v>0.34075395845241629</v>
      </c>
      <c r="D26">
        <f t="shared" si="15"/>
        <v>0</v>
      </c>
      <c r="E26">
        <f t="shared" si="15"/>
        <v>0</v>
      </c>
      <c r="F26">
        <f t="shared" si="15"/>
        <v>0</v>
      </c>
      <c r="G26">
        <f t="shared" si="15"/>
        <v>0</v>
      </c>
      <c r="H26">
        <f t="shared" si="15"/>
        <v>4.2743130757260355</v>
      </c>
      <c r="I26">
        <f t="shared" si="15"/>
        <v>0.39155381088642505</v>
      </c>
      <c r="J26">
        <f t="shared" si="15"/>
        <v>0</v>
      </c>
      <c r="K26">
        <f t="shared" si="15"/>
        <v>0</v>
      </c>
      <c r="L26">
        <f t="shared" si="15"/>
        <v>0</v>
      </c>
      <c r="M26">
        <f t="shared" si="15"/>
        <v>0</v>
      </c>
      <c r="N26">
        <f t="shared" si="15"/>
        <v>0.33435040363620355</v>
      </c>
      <c r="O26">
        <f t="shared" si="15"/>
        <v>0.23607190588738369</v>
      </c>
      <c r="P26">
        <f t="shared" si="15"/>
        <v>0</v>
      </c>
      <c r="Q26">
        <f t="shared" si="15"/>
        <v>0</v>
      </c>
      <c r="R26">
        <f t="shared" si="15"/>
        <v>0</v>
      </c>
      <c r="S26">
        <f t="shared" si="15"/>
        <v>0</v>
      </c>
      <c r="T26">
        <f t="shared" si="15"/>
        <v>12.70503871661839</v>
      </c>
      <c r="U26">
        <f t="shared" si="15"/>
        <v>0.53662921584071532</v>
      </c>
      <c r="V26">
        <f t="shared" si="15"/>
        <v>0</v>
      </c>
      <c r="W26">
        <f t="shared" si="15"/>
        <v>0</v>
      </c>
      <c r="X26">
        <f t="shared" si="15"/>
        <v>0</v>
      </c>
      <c r="Y26">
        <f t="shared" si="15"/>
        <v>0</v>
      </c>
      <c r="Z26">
        <f t="shared" si="15"/>
        <v>0.14086063586452868</v>
      </c>
      <c r="AA26">
        <f t="shared" si="15"/>
        <v>0.21051730076498287</v>
      </c>
      <c r="AB26">
        <f t="shared" si="15"/>
        <v>0</v>
      </c>
      <c r="AC26">
        <f t="shared" si="15"/>
        <v>0</v>
      </c>
      <c r="AD26">
        <f t="shared" si="15"/>
        <v>0</v>
      </c>
      <c r="AE26">
        <f t="shared" si="15"/>
        <v>0</v>
      </c>
      <c r="AF26">
        <f t="shared" si="15"/>
        <v>6.3673013295369616</v>
      </c>
      <c r="AG26">
        <f t="shared" si="15"/>
        <v>0.37421479369068417</v>
      </c>
      <c r="AH26">
        <f t="shared" si="15"/>
        <v>0</v>
      </c>
      <c r="AI26">
        <f t="shared" si="15"/>
        <v>0</v>
      </c>
      <c r="AJ26">
        <f t="shared" si="15"/>
        <v>0</v>
      </c>
      <c r="AK26">
        <f t="shared" si="15"/>
        <v>0</v>
      </c>
      <c r="AL26">
        <f t="shared" si="15"/>
        <v>4.0107560217831271</v>
      </c>
      <c r="AM26">
        <f t="shared" si="15"/>
        <v>0.31699931025352091</v>
      </c>
      <c r="AN26">
        <f t="shared" si="15"/>
        <v>0</v>
      </c>
      <c r="AO26">
        <f t="shared" si="15"/>
        <v>0</v>
      </c>
      <c r="AP26">
        <f t="shared" si="15"/>
        <v>0</v>
      </c>
      <c r="AQ26">
        <f t="shared" si="15"/>
        <v>0</v>
      </c>
      <c r="AR26">
        <f t="shared" si="15"/>
        <v>2.0908886489001355</v>
      </c>
      <c r="AS26">
        <f t="shared" si="15"/>
        <v>0.35532773753741731</v>
      </c>
      <c r="AT26">
        <f t="shared" si="15"/>
        <v>0</v>
      </c>
      <c r="AU26">
        <f t="shared" si="15"/>
        <v>0</v>
      </c>
      <c r="AV26">
        <f t="shared" si="15"/>
        <v>0</v>
      </c>
      <c r="AW26">
        <f t="shared" si="15"/>
        <v>0</v>
      </c>
    </row>
    <row r="27" spans="1:49" hidden="1" x14ac:dyDescent="0.2">
      <c r="B27">
        <f t="shared" si="16"/>
        <v>3.5213518713000242</v>
      </c>
      <c r="C27">
        <f t="shared" si="15"/>
        <v>0.11460782612812398</v>
      </c>
      <c r="D27">
        <f t="shared" si="15"/>
        <v>0</v>
      </c>
      <c r="E27">
        <f t="shared" si="15"/>
        <v>0</v>
      </c>
      <c r="F27">
        <f t="shared" si="15"/>
        <v>0</v>
      </c>
      <c r="G27">
        <f t="shared" si="15"/>
        <v>0</v>
      </c>
      <c r="H27">
        <f t="shared" si="15"/>
        <v>6.7383275374133831</v>
      </c>
      <c r="I27">
        <f t="shared" si="15"/>
        <v>0.23988830599743563</v>
      </c>
      <c r="J27">
        <f t="shared" si="15"/>
        <v>0</v>
      </c>
      <c r="K27">
        <f t="shared" si="15"/>
        <v>0</v>
      </c>
      <c r="L27">
        <f t="shared" si="15"/>
        <v>0</v>
      </c>
      <c r="M27">
        <f t="shared" si="15"/>
        <v>0</v>
      </c>
      <c r="N27">
        <f t="shared" si="15"/>
        <v>1.8622542025231872</v>
      </c>
      <c r="O27">
        <f t="shared" si="15"/>
        <v>5.218070734012191E-2</v>
      </c>
      <c r="P27">
        <f t="shared" si="15"/>
        <v>0</v>
      </c>
      <c r="Q27">
        <f t="shared" si="15"/>
        <v>0</v>
      </c>
      <c r="R27">
        <f t="shared" si="15"/>
        <v>0</v>
      </c>
      <c r="S27">
        <f t="shared" si="15"/>
        <v>0</v>
      </c>
      <c r="T27">
        <f t="shared" si="15"/>
        <v>3.6627199449480301</v>
      </c>
      <c r="U27">
        <f t="shared" si="15"/>
        <v>0.22974356242178098</v>
      </c>
      <c r="V27">
        <f t="shared" si="15"/>
        <v>0</v>
      </c>
      <c r="W27">
        <f t="shared" si="15"/>
        <v>0</v>
      </c>
      <c r="X27">
        <f t="shared" si="15"/>
        <v>0</v>
      </c>
      <c r="Y27">
        <f t="shared" si="15"/>
        <v>0</v>
      </c>
      <c r="Z27">
        <f t="shared" si="15"/>
        <v>3.2204304251336344</v>
      </c>
      <c r="AA27">
        <f t="shared" si="15"/>
        <v>3.4292167379175627E-2</v>
      </c>
      <c r="AB27">
        <f t="shared" si="15"/>
        <v>0</v>
      </c>
      <c r="AC27">
        <f t="shared" si="15"/>
        <v>0</v>
      </c>
      <c r="AD27">
        <f t="shared" si="15"/>
        <v>0</v>
      </c>
      <c r="AE27">
        <f t="shared" si="15"/>
        <v>0</v>
      </c>
      <c r="AF27">
        <f t="shared" si="15"/>
        <v>8.1975070551546558</v>
      </c>
      <c r="AG27">
        <f t="shared" si="15"/>
        <v>0.2088427715093561</v>
      </c>
      <c r="AH27">
        <f t="shared" si="15"/>
        <v>0</v>
      </c>
      <c r="AI27">
        <f t="shared" si="15"/>
        <v>0</v>
      </c>
      <c r="AJ27">
        <f t="shared" si="15"/>
        <v>0</v>
      </c>
      <c r="AK27">
        <f t="shared" si="15"/>
        <v>0</v>
      </c>
      <c r="AL27">
        <f t="shared" ref="AL27:AW27" si="17">ABS(AL11)</f>
        <v>3.8473417965007557</v>
      </c>
      <c r="AM27">
        <f t="shared" si="17"/>
        <v>7.3760336682747979E-2</v>
      </c>
      <c r="AN27">
        <f t="shared" si="17"/>
        <v>0</v>
      </c>
      <c r="AO27">
        <f t="shared" si="17"/>
        <v>0</v>
      </c>
      <c r="AP27">
        <f t="shared" si="17"/>
        <v>0</v>
      </c>
      <c r="AQ27">
        <f t="shared" si="17"/>
        <v>0</v>
      </c>
      <c r="AR27">
        <f t="shared" si="17"/>
        <v>0.14677055073688688</v>
      </c>
      <c r="AS27">
        <f t="shared" si="17"/>
        <v>0.12806858509575303</v>
      </c>
      <c r="AT27">
        <f t="shared" si="17"/>
        <v>0</v>
      </c>
      <c r="AU27">
        <f t="shared" si="17"/>
        <v>0</v>
      </c>
      <c r="AV27">
        <f t="shared" si="17"/>
        <v>0</v>
      </c>
      <c r="AW27">
        <f t="shared" si="17"/>
        <v>0</v>
      </c>
    </row>
    <row r="28" spans="1:49" hidden="1" x14ac:dyDescent="0.2">
      <c r="B28">
        <f t="shared" si="16"/>
        <v>1.8764631321440017</v>
      </c>
      <c r="C28">
        <f t="shared" si="16"/>
        <v>0.69808769000037596</v>
      </c>
      <c r="D28">
        <f t="shared" si="16"/>
        <v>0</v>
      </c>
      <c r="E28">
        <f t="shared" si="16"/>
        <v>0</v>
      </c>
      <c r="F28">
        <f t="shared" si="16"/>
        <v>0</v>
      </c>
      <c r="G28">
        <f t="shared" si="16"/>
        <v>0</v>
      </c>
      <c r="H28">
        <f t="shared" si="16"/>
        <v>1.233181208310044</v>
      </c>
      <c r="I28">
        <f t="shared" si="16"/>
        <v>1.0913471751191612</v>
      </c>
      <c r="J28">
        <f t="shared" si="16"/>
        <v>0</v>
      </c>
      <c r="K28">
        <f t="shared" si="16"/>
        <v>0</v>
      </c>
      <c r="L28">
        <f t="shared" si="16"/>
        <v>0</v>
      </c>
      <c r="M28">
        <f t="shared" si="16"/>
        <v>0</v>
      </c>
      <c r="N28">
        <f t="shared" si="16"/>
        <v>0.19138655648921232</v>
      </c>
      <c r="O28">
        <f t="shared" si="16"/>
        <v>5.0175278020762708E-2</v>
      </c>
      <c r="P28">
        <f t="shared" si="16"/>
        <v>0</v>
      </c>
      <c r="Q28">
        <f t="shared" si="16"/>
        <v>0</v>
      </c>
      <c r="R28">
        <f t="shared" ref="C28:AW30" si="18">ABS(R12)</f>
        <v>0</v>
      </c>
      <c r="S28">
        <f t="shared" si="18"/>
        <v>0</v>
      </c>
      <c r="T28">
        <f t="shared" si="18"/>
        <v>0.18692029206952565</v>
      </c>
      <c r="U28">
        <f t="shared" si="18"/>
        <v>0.15613944817020933</v>
      </c>
      <c r="V28">
        <f t="shared" si="18"/>
        <v>0</v>
      </c>
      <c r="W28">
        <f t="shared" si="18"/>
        <v>0</v>
      </c>
      <c r="X28">
        <f t="shared" si="18"/>
        <v>0</v>
      </c>
      <c r="Y28">
        <f t="shared" si="18"/>
        <v>0</v>
      </c>
      <c r="Z28">
        <f t="shared" si="18"/>
        <v>1.2472175842607709</v>
      </c>
      <c r="AA28">
        <f t="shared" si="18"/>
        <v>1.0772863211152464</v>
      </c>
      <c r="AB28">
        <f t="shared" si="18"/>
        <v>0</v>
      </c>
      <c r="AC28">
        <f t="shared" si="18"/>
        <v>0</v>
      </c>
      <c r="AD28">
        <f t="shared" si="18"/>
        <v>0</v>
      </c>
      <c r="AE28">
        <f t="shared" si="18"/>
        <v>0</v>
      </c>
      <c r="AF28">
        <f t="shared" si="18"/>
        <v>4.5913967838728089</v>
      </c>
      <c r="AG28">
        <f t="shared" si="18"/>
        <v>0.82285797971978869</v>
      </c>
      <c r="AH28">
        <f t="shared" si="18"/>
        <v>0</v>
      </c>
      <c r="AI28">
        <f t="shared" si="18"/>
        <v>0</v>
      </c>
      <c r="AJ28">
        <f t="shared" si="18"/>
        <v>0</v>
      </c>
      <c r="AK28">
        <f t="shared" si="18"/>
        <v>0</v>
      </c>
      <c r="AL28">
        <f t="shared" si="18"/>
        <v>0.70427313638493638</v>
      </c>
      <c r="AM28">
        <f t="shared" si="18"/>
        <v>0.64569985725061418</v>
      </c>
      <c r="AN28">
        <f t="shared" si="18"/>
        <v>0</v>
      </c>
      <c r="AO28">
        <f t="shared" si="18"/>
        <v>0</v>
      </c>
      <c r="AP28">
        <f t="shared" si="18"/>
        <v>0</v>
      </c>
      <c r="AQ28">
        <f t="shared" si="18"/>
        <v>0</v>
      </c>
      <c r="AR28">
        <f t="shared" si="18"/>
        <v>0.61710609929201965</v>
      </c>
      <c r="AS28">
        <f t="shared" si="18"/>
        <v>0.70043259319314544</v>
      </c>
      <c r="AT28">
        <f t="shared" si="18"/>
        <v>0</v>
      </c>
      <c r="AU28">
        <f t="shared" si="18"/>
        <v>0</v>
      </c>
      <c r="AV28">
        <f t="shared" si="18"/>
        <v>0</v>
      </c>
      <c r="AW28">
        <f t="shared" si="18"/>
        <v>0</v>
      </c>
    </row>
    <row r="29" spans="1:49" hidden="1" x14ac:dyDescent="0.2">
      <c r="B29">
        <f t="shared" si="16"/>
        <v>2.1398840957279295</v>
      </c>
      <c r="C29">
        <f t="shared" si="18"/>
        <v>4.3409940475156457E-2</v>
      </c>
      <c r="D29">
        <f t="shared" si="18"/>
        <v>0</v>
      </c>
      <c r="E29">
        <f t="shared" si="18"/>
        <v>0</v>
      </c>
      <c r="F29">
        <f t="shared" si="18"/>
        <v>0</v>
      </c>
      <c r="G29">
        <f t="shared" si="18"/>
        <v>0</v>
      </c>
      <c r="H29">
        <f t="shared" si="18"/>
        <v>2.1198563898608351</v>
      </c>
      <c r="I29">
        <f t="shared" si="18"/>
        <v>5.887574878499606E-2</v>
      </c>
      <c r="J29">
        <f t="shared" si="18"/>
        <v>0</v>
      </c>
      <c r="K29">
        <f t="shared" si="18"/>
        <v>0</v>
      </c>
      <c r="L29">
        <f t="shared" si="18"/>
        <v>0</v>
      </c>
      <c r="M29">
        <f t="shared" si="18"/>
        <v>0</v>
      </c>
      <c r="N29">
        <f t="shared" si="18"/>
        <v>0.75732794454394214</v>
      </c>
      <c r="O29">
        <f t="shared" si="18"/>
        <v>1.3702160888189778E-2</v>
      </c>
      <c r="P29">
        <f t="shared" si="18"/>
        <v>0</v>
      </c>
      <c r="Q29">
        <f t="shared" si="18"/>
        <v>0</v>
      </c>
      <c r="R29">
        <f t="shared" si="18"/>
        <v>0</v>
      </c>
      <c r="S29">
        <f t="shared" si="18"/>
        <v>0</v>
      </c>
      <c r="T29">
        <f t="shared" si="18"/>
        <v>0.33487832968527359</v>
      </c>
      <c r="U29">
        <f t="shared" si="18"/>
        <v>1.2844302772387701E-2</v>
      </c>
      <c r="V29">
        <f t="shared" si="18"/>
        <v>0</v>
      </c>
      <c r="W29">
        <f t="shared" si="18"/>
        <v>0</v>
      </c>
      <c r="X29">
        <f t="shared" si="18"/>
        <v>0</v>
      </c>
      <c r="Y29">
        <f t="shared" si="18"/>
        <v>0</v>
      </c>
      <c r="Z29">
        <f t="shared" si="18"/>
        <v>3.0629931533995465</v>
      </c>
      <c r="AA29">
        <f t="shared" si="18"/>
        <v>6.3820954505421509E-2</v>
      </c>
      <c r="AB29">
        <f t="shared" si="18"/>
        <v>0</v>
      </c>
      <c r="AC29">
        <f t="shared" si="18"/>
        <v>0</v>
      </c>
      <c r="AD29">
        <f t="shared" si="18"/>
        <v>0</v>
      </c>
      <c r="AE29">
        <f t="shared" si="18"/>
        <v>0</v>
      </c>
      <c r="AF29">
        <f t="shared" si="18"/>
        <v>1.7123818832129292</v>
      </c>
      <c r="AG29">
        <f t="shared" si="18"/>
        <v>3.7190050352497575E-2</v>
      </c>
      <c r="AH29">
        <f t="shared" si="18"/>
        <v>0</v>
      </c>
      <c r="AI29">
        <f t="shared" si="18"/>
        <v>0</v>
      </c>
      <c r="AJ29">
        <f t="shared" si="18"/>
        <v>0</v>
      </c>
      <c r="AK29">
        <f t="shared" si="18"/>
        <v>0</v>
      </c>
      <c r="AL29">
        <f t="shared" si="18"/>
        <v>2.3810135784035911</v>
      </c>
      <c r="AM29">
        <f t="shared" si="18"/>
        <v>4.2732822146551504E-2</v>
      </c>
      <c r="AN29">
        <f t="shared" si="18"/>
        <v>0</v>
      </c>
      <c r="AO29">
        <f t="shared" si="18"/>
        <v>0</v>
      </c>
      <c r="AP29">
        <f t="shared" si="18"/>
        <v>0</v>
      </c>
      <c r="AQ29">
        <f t="shared" si="18"/>
        <v>0</v>
      </c>
      <c r="AR29">
        <f t="shared" si="18"/>
        <v>2.3325806433587877</v>
      </c>
      <c r="AS29">
        <f t="shared" si="18"/>
        <v>5.0678484058587665E-2</v>
      </c>
      <c r="AT29">
        <f t="shared" si="18"/>
        <v>0</v>
      </c>
      <c r="AU29">
        <f t="shared" si="18"/>
        <v>0</v>
      </c>
      <c r="AV29">
        <f t="shared" si="18"/>
        <v>0</v>
      </c>
      <c r="AW29">
        <f t="shared" si="18"/>
        <v>0</v>
      </c>
    </row>
    <row r="30" spans="1:49" hidden="1" x14ac:dyDescent="0.2">
      <c r="B30">
        <f t="shared" si="16"/>
        <v>4.2449324654805265</v>
      </c>
      <c r="C30">
        <f t="shared" si="18"/>
        <v>1.2932188543957519</v>
      </c>
      <c r="D30">
        <f t="shared" si="18"/>
        <v>0</v>
      </c>
      <c r="E30">
        <f t="shared" si="18"/>
        <v>0</v>
      </c>
      <c r="F30">
        <f t="shared" si="18"/>
        <v>0</v>
      </c>
      <c r="G30">
        <f t="shared" si="18"/>
        <v>0</v>
      </c>
      <c r="H30">
        <f t="shared" si="18"/>
        <v>4.8229682023232554</v>
      </c>
      <c r="I30">
        <f t="shared" si="18"/>
        <v>1.9289206850605034</v>
      </c>
      <c r="J30">
        <f t="shared" si="18"/>
        <v>0</v>
      </c>
      <c r="K30">
        <f t="shared" si="18"/>
        <v>0</v>
      </c>
      <c r="L30">
        <f t="shared" si="18"/>
        <v>0</v>
      </c>
      <c r="M30">
        <f t="shared" si="18"/>
        <v>0</v>
      </c>
      <c r="N30">
        <f t="shared" si="18"/>
        <v>0.24992017168140018</v>
      </c>
      <c r="O30">
        <f t="shared" si="18"/>
        <v>0.34750573432159254</v>
      </c>
      <c r="P30">
        <f t="shared" si="18"/>
        <v>0</v>
      </c>
      <c r="Q30">
        <f t="shared" si="18"/>
        <v>0</v>
      </c>
      <c r="R30">
        <f t="shared" si="18"/>
        <v>0</v>
      </c>
      <c r="S30">
        <f t="shared" si="18"/>
        <v>0</v>
      </c>
      <c r="T30">
        <f t="shared" si="18"/>
        <v>5.8676838475748632</v>
      </c>
      <c r="U30">
        <f t="shared" si="18"/>
        <v>1.0709061610980044</v>
      </c>
      <c r="V30">
        <f t="shared" si="18"/>
        <v>0</v>
      </c>
      <c r="W30">
        <f t="shared" si="18"/>
        <v>0</v>
      </c>
      <c r="X30">
        <f t="shared" si="18"/>
        <v>0</v>
      </c>
      <c r="Y30">
        <f t="shared" si="18"/>
        <v>0</v>
      </c>
      <c r="Z30">
        <f t="shared" si="18"/>
        <v>3.0560196296151982</v>
      </c>
      <c r="AA30">
        <f t="shared" si="18"/>
        <v>1.4517665488561573</v>
      </c>
      <c r="AB30">
        <f t="shared" si="18"/>
        <v>0</v>
      </c>
      <c r="AC30">
        <f t="shared" si="18"/>
        <v>0</v>
      </c>
      <c r="AD30">
        <f t="shared" si="18"/>
        <v>0</v>
      </c>
      <c r="AE30">
        <f t="shared" si="18"/>
        <v>0</v>
      </c>
      <c r="AF30">
        <f t="shared" si="18"/>
        <v>4.358617951504538</v>
      </c>
      <c r="AG30">
        <f t="shared" si="18"/>
        <v>1.4456314697249</v>
      </c>
      <c r="AH30">
        <f t="shared" si="18"/>
        <v>0</v>
      </c>
      <c r="AI30">
        <f t="shared" si="18"/>
        <v>0</v>
      </c>
      <c r="AJ30">
        <f t="shared" si="18"/>
        <v>0</v>
      </c>
      <c r="AK30">
        <f t="shared" si="18"/>
        <v>0</v>
      </c>
      <c r="AL30">
        <f t="shared" si="18"/>
        <v>4.1672979665621872</v>
      </c>
      <c r="AM30">
        <f t="shared" si="18"/>
        <v>1.1232645501880067</v>
      </c>
      <c r="AN30">
        <f t="shared" si="18"/>
        <v>0</v>
      </c>
      <c r="AO30">
        <f t="shared" si="18"/>
        <v>0</v>
      </c>
      <c r="AP30">
        <f t="shared" si="18"/>
        <v>0</v>
      </c>
      <c r="AQ30">
        <f t="shared" si="18"/>
        <v>0</v>
      </c>
      <c r="AR30">
        <f t="shared" si="18"/>
        <v>4.2784558306381486</v>
      </c>
      <c r="AS30">
        <f t="shared" si="18"/>
        <v>1.463222630644065</v>
      </c>
      <c r="AT30">
        <f t="shared" si="18"/>
        <v>0</v>
      </c>
      <c r="AU30">
        <f t="shared" si="18"/>
        <v>0</v>
      </c>
      <c r="AV30">
        <f t="shared" si="18"/>
        <v>0</v>
      </c>
      <c r="AW30">
        <f t="shared" si="18"/>
        <v>0</v>
      </c>
    </row>
    <row r="31" spans="1:49" hidden="1" x14ac:dyDescent="0.2"/>
    <row r="33" spans="1:19" x14ac:dyDescent="0.2">
      <c r="A33" s="74" t="s">
        <v>33</v>
      </c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</row>
    <row r="35" spans="1:19" x14ac:dyDescent="0.2">
      <c r="A35" s="1"/>
      <c r="B35" s="78" t="s">
        <v>27</v>
      </c>
      <c r="C35" s="79"/>
      <c r="D35" s="79"/>
      <c r="E35" s="79"/>
      <c r="F35" s="79"/>
      <c r="G35" s="79"/>
      <c r="K35" s="75" t="s">
        <v>28</v>
      </c>
      <c r="L35" s="76"/>
      <c r="M35" s="76"/>
      <c r="N35" s="76"/>
      <c r="O35" s="76"/>
      <c r="P35" s="77"/>
    </row>
    <row r="36" spans="1:19" ht="17" thickBot="1" x14ac:dyDescent="0.25">
      <c r="A36" s="2"/>
      <c r="B36" s="3" t="s">
        <v>34</v>
      </c>
      <c r="C36" s="4" t="s">
        <v>2</v>
      </c>
      <c r="D36" s="4" t="s">
        <v>3</v>
      </c>
      <c r="E36" s="4" t="s">
        <v>4</v>
      </c>
      <c r="F36" s="4" t="s">
        <v>5</v>
      </c>
      <c r="G36" s="4" t="s">
        <v>6</v>
      </c>
      <c r="K36" s="3" t="s">
        <v>1</v>
      </c>
      <c r="L36" s="4" t="s">
        <v>2</v>
      </c>
      <c r="M36" s="4" t="s">
        <v>3</v>
      </c>
      <c r="N36" s="4" t="s">
        <v>4</v>
      </c>
      <c r="O36" s="4" t="s">
        <v>5</v>
      </c>
      <c r="P36" s="4" t="s">
        <v>6</v>
      </c>
    </row>
    <row r="37" spans="1:19" x14ac:dyDescent="0.2">
      <c r="A37" s="5"/>
      <c r="B37" s="6"/>
      <c r="K37" s="6"/>
      <c r="P37" s="1"/>
    </row>
    <row r="38" spans="1:19" x14ac:dyDescent="0.2">
      <c r="A38" s="1" t="s">
        <v>7</v>
      </c>
      <c r="B38" s="7">
        <v>15.059912794608499</v>
      </c>
      <c r="C38" s="8">
        <v>1.2623737034806153</v>
      </c>
      <c r="D38" s="8"/>
      <c r="E38" s="8"/>
      <c r="F38" s="8"/>
      <c r="G38" s="8"/>
      <c r="H38" s="8"/>
      <c r="I38" s="8"/>
      <c r="J38" t="s">
        <v>29</v>
      </c>
      <c r="K38" s="7">
        <v>30.584599705529889</v>
      </c>
      <c r="L38" s="8">
        <v>3.0579503419218974</v>
      </c>
      <c r="M38" s="8"/>
      <c r="N38" s="8"/>
      <c r="O38" s="8"/>
      <c r="P38" s="18"/>
    </row>
    <row r="39" spans="1:19" x14ac:dyDescent="0.2">
      <c r="A39" s="1" t="s">
        <v>8</v>
      </c>
      <c r="B39" s="7">
        <v>17.521675887500621</v>
      </c>
      <c r="C39" s="8">
        <v>1.8823132991581504</v>
      </c>
      <c r="D39" s="8"/>
      <c r="E39" s="8"/>
      <c r="F39" s="8"/>
      <c r="G39" s="8"/>
      <c r="H39" s="8"/>
      <c r="I39" s="8"/>
      <c r="J39" t="s">
        <v>30</v>
      </c>
      <c r="K39" s="7">
        <v>-28.007634616996448</v>
      </c>
      <c r="L39" s="8">
        <v>0.19724809291465084</v>
      </c>
      <c r="M39" s="8"/>
      <c r="N39" s="8"/>
      <c r="O39" s="8"/>
      <c r="P39" s="18"/>
    </row>
    <row r="40" spans="1:19" x14ac:dyDescent="0.2">
      <c r="A40" s="1" t="s">
        <v>9</v>
      </c>
      <c r="B40" s="7">
        <v>6.5175480401387764</v>
      </c>
      <c r="C40" s="8">
        <v>0.33214846357524919</v>
      </c>
      <c r="D40" s="8"/>
      <c r="E40" s="8"/>
      <c r="F40" s="8"/>
      <c r="G40" s="8"/>
      <c r="H40" s="8"/>
      <c r="I40" s="8"/>
      <c r="J40" t="s">
        <v>31</v>
      </c>
      <c r="K40" s="7">
        <v>7.9515770342907244</v>
      </c>
      <c r="L40" s="8">
        <v>0.92398193643307702</v>
      </c>
      <c r="M40" s="8"/>
      <c r="N40" s="8"/>
      <c r="O40" s="8"/>
      <c r="P40" s="18"/>
    </row>
    <row r="41" spans="1:19" x14ac:dyDescent="0.2">
      <c r="A41" s="1" t="s">
        <v>10</v>
      </c>
      <c r="B41" s="7">
        <v>7.8775874662082579</v>
      </c>
      <c r="C41" s="8">
        <v>0.50733741132067134</v>
      </c>
      <c r="D41" s="8"/>
      <c r="E41" s="8"/>
      <c r="F41" s="8"/>
      <c r="G41" s="8"/>
      <c r="H41" s="8"/>
      <c r="I41" s="8"/>
      <c r="K41" s="7">
        <v>13.827706397167461</v>
      </c>
      <c r="L41" s="8">
        <v>0.523268590797904</v>
      </c>
      <c r="M41" s="8"/>
      <c r="N41" s="8"/>
      <c r="O41" s="8"/>
      <c r="P41" s="18"/>
    </row>
    <row r="42" spans="1:19" x14ac:dyDescent="0.2">
      <c r="A42" s="1" t="s">
        <v>11</v>
      </c>
      <c r="B42" s="7">
        <v>13.192057256648937</v>
      </c>
      <c r="C42" s="8">
        <v>-9.1760941059271239E-2</v>
      </c>
      <c r="D42" s="8"/>
      <c r="E42" s="8"/>
      <c r="F42" s="8"/>
      <c r="G42" s="8"/>
      <c r="H42" s="8"/>
      <c r="I42" s="8"/>
      <c r="K42" s="7"/>
      <c r="L42" s="8"/>
      <c r="M42" s="8"/>
      <c r="N42" s="8"/>
      <c r="O42" s="8"/>
      <c r="P42" s="18"/>
    </row>
    <row r="43" spans="1:19" x14ac:dyDescent="0.2">
      <c r="A43" s="1" t="s">
        <v>12</v>
      </c>
      <c r="B43" s="7">
        <v>0</v>
      </c>
      <c r="C43" s="8">
        <v>0</v>
      </c>
      <c r="D43" s="8"/>
      <c r="E43" s="8"/>
      <c r="H43" s="8"/>
      <c r="I43" s="8"/>
    </row>
    <row r="44" spans="1:19" x14ac:dyDescent="0.2">
      <c r="A44" s="1" t="s">
        <v>13</v>
      </c>
      <c r="B44" s="7">
        <v>-4.7057416329998158</v>
      </c>
      <c r="C44" s="8">
        <v>0.14609702520797796</v>
      </c>
      <c r="D44" s="8"/>
      <c r="E44" s="8"/>
      <c r="F44" s="8"/>
      <c r="G44" s="8"/>
      <c r="H44" s="8"/>
      <c r="I44" s="8"/>
    </row>
    <row r="45" spans="1:19" x14ac:dyDescent="0.2">
      <c r="A45" s="1" t="s">
        <v>14</v>
      </c>
      <c r="B45" s="7">
        <v>-6.4903134130231743</v>
      </c>
      <c r="C45" s="8">
        <v>0.19469728705507894</v>
      </c>
      <c r="D45" s="8"/>
      <c r="E45" s="8"/>
      <c r="F45" s="8"/>
      <c r="G45" s="8"/>
      <c r="H45" s="8"/>
      <c r="I45" s="8"/>
    </row>
    <row r="46" spans="1:19" x14ac:dyDescent="0.2">
      <c r="A46" s="1" t="s">
        <v>15</v>
      </c>
      <c r="B46" s="7">
        <v>3.0905324810791557</v>
      </c>
      <c r="C46" s="8">
        <v>-13.608166543093377</v>
      </c>
      <c r="D46" s="8"/>
      <c r="E46" s="8"/>
      <c r="F46" s="8"/>
      <c r="G46" s="8"/>
      <c r="H46" s="8"/>
      <c r="I46" s="8"/>
    </row>
    <row r="47" spans="1:19" ht="17" thickBot="1" x14ac:dyDescent="0.25">
      <c r="A47" s="21"/>
      <c r="B47" s="23"/>
      <c r="C47" s="22"/>
      <c r="D47" s="22"/>
      <c r="E47" s="22"/>
      <c r="F47" s="22"/>
      <c r="G47" s="22"/>
      <c r="H47" s="8"/>
      <c r="I47" s="8"/>
    </row>
    <row r="48" spans="1:19" ht="17" thickTop="1" x14ac:dyDescent="0.2">
      <c r="A48" s="13" t="s">
        <v>18</v>
      </c>
      <c r="B48" s="14">
        <v>16.252400934879251</v>
      </c>
      <c r="C48" s="14">
        <v>1.3456821420679499</v>
      </c>
      <c r="D48" s="14"/>
      <c r="E48" s="14"/>
      <c r="F48" s="14"/>
      <c r="G48" s="14"/>
      <c r="H48" s="14"/>
      <c r="I48" s="14"/>
    </row>
    <row r="49" spans="1:9" x14ac:dyDescent="0.2">
      <c r="A49" s="13" t="s">
        <v>19</v>
      </c>
      <c r="B49" s="14">
        <v>4.5034784570364916</v>
      </c>
      <c r="C49" s="14">
        <v>0.57570030136178396</v>
      </c>
      <c r="D49" s="14"/>
      <c r="E49" s="14"/>
      <c r="F49" s="14"/>
      <c r="G49" s="14"/>
      <c r="H49" s="14"/>
      <c r="I49" s="14"/>
    </row>
    <row r="50" spans="1:9" ht="17" thickBot="1" x14ac:dyDescent="0.25">
      <c r="A50" s="15" t="s">
        <v>20</v>
      </c>
      <c r="B50" s="24">
        <v>0</v>
      </c>
      <c r="C50" s="16">
        <v>0</v>
      </c>
      <c r="D50" s="16"/>
      <c r="E50" s="16"/>
      <c r="H50" s="14"/>
      <c r="I50" s="14"/>
    </row>
    <row r="51" spans="1:9" ht="17" thickTop="1" x14ac:dyDescent="0.2"/>
    <row r="52" spans="1:9" x14ac:dyDescent="0.2">
      <c r="A52" s="13" t="s">
        <v>18</v>
      </c>
      <c r="B52" s="14">
        <f>AVERAGE(B38:B40)</f>
        <v>13.033045574082633</v>
      </c>
      <c r="C52" s="14">
        <f t="shared" ref="C52:G52" si="19">AVERAGE(C38:C40)</f>
        <v>1.1589451554046717</v>
      </c>
      <c r="D52" s="14" t="e">
        <f t="shared" si="19"/>
        <v>#DIV/0!</v>
      </c>
      <c r="E52" s="14" t="e">
        <f t="shared" si="19"/>
        <v>#DIV/0!</v>
      </c>
      <c r="F52" s="14" t="e">
        <f t="shared" si="19"/>
        <v>#DIV/0!</v>
      </c>
      <c r="G52" s="14" t="e">
        <f t="shared" si="19"/>
        <v>#DIV/0!</v>
      </c>
    </row>
    <row r="53" spans="1:9" x14ac:dyDescent="0.2">
      <c r="A53" s="13" t="s">
        <v>19</v>
      </c>
      <c r="B53" s="14">
        <f>AVERAGE(B41,B42,B44,B45,B46)</f>
        <v>2.5928244315826725</v>
      </c>
      <c r="C53" s="14">
        <f t="shared" ref="C53:G53" si="20">AVERAGE(C41,C42,C44,C45,C46)</f>
        <v>-2.5703591521137841</v>
      </c>
      <c r="D53" s="14" t="e">
        <f t="shared" si="20"/>
        <v>#DIV/0!</v>
      </c>
      <c r="E53" s="14" t="e">
        <f t="shared" si="20"/>
        <v>#DIV/0!</v>
      </c>
      <c r="F53" s="14" t="e">
        <f t="shared" si="20"/>
        <v>#DIV/0!</v>
      </c>
      <c r="G53" s="14" t="e">
        <f t="shared" si="20"/>
        <v>#DIV/0!</v>
      </c>
    </row>
    <row r="54" spans="1:9" ht="17" thickBot="1" x14ac:dyDescent="0.25">
      <c r="A54" s="15" t="s">
        <v>20</v>
      </c>
      <c r="B54" s="16"/>
      <c r="C54" s="16"/>
      <c r="D54" s="16"/>
      <c r="E54" s="16"/>
      <c r="F54" s="16"/>
      <c r="G54" s="16"/>
    </row>
    <row r="55" spans="1:9" ht="17" thickTop="1" x14ac:dyDescent="0.2"/>
  </sheetData>
  <mergeCells count="12">
    <mergeCell ref="A1:S1"/>
    <mergeCell ref="B3:G3"/>
    <mergeCell ref="H3:M3"/>
    <mergeCell ref="N3:S3"/>
    <mergeCell ref="T3:Y3"/>
    <mergeCell ref="AF3:AK3"/>
    <mergeCell ref="AL3:AQ3"/>
    <mergeCell ref="AR3:AW3"/>
    <mergeCell ref="A33:S33"/>
    <mergeCell ref="B35:G35"/>
    <mergeCell ref="K35:P35"/>
    <mergeCell ref="Z3:A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82ED-8811-5545-B4D7-2622214B0C04}">
  <dimension ref="A1:AW55"/>
  <sheetViews>
    <sheetView workbookViewId="0">
      <selection sqref="A1:S1"/>
    </sheetView>
  </sheetViews>
  <sheetFormatPr baseColWidth="10" defaultRowHeight="16" x14ac:dyDescent="0.2"/>
  <cols>
    <col min="2" max="2" width="6.5" bestFit="1" customWidth="1"/>
    <col min="3" max="3" width="5.33203125" bestFit="1" customWidth="1"/>
    <col min="4" max="4" width="7.1640625" bestFit="1" customWidth="1"/>
    <col min="5" max="5" width="6" bestFit="1" customWidth="1"/>
    <col min="6" max="6" width="7.1640625" bestFit="1" customWidth="1"/>
    <col min="7" max="7" width="5.33203125" bestFit="1" customWidth="1"/>
    <col min="8" max="9" width="6" customWidth="1"/>
    <col min="10" max="10" width="7.1640625" customWidth="1"/>
    <col min="11" max="12" width="5.33203125" bestFit="1" customWidth="1"/>
    <col min="13" max="15" width="6" bestFit="1" customWidth="1"/>
    <col min="16" max="16" width="5.33203125" bestFit="1" customWidth="1"/>
    <col min="17" max="19" width="6" customWidth="1"/>
    <col min="20" max="20" width="7.1640625" customWidth="1"/>
    <col min="21" max="21" width="6" customWidth="1"/>
    <col min="22" max="22" width="6.5" bestFit="1" customWidth="1"/>
    <col min="23" max="27" width="6" customWidth="1"/>
    <col min="28" max="28" width="7.1640625" customWidth="1"/>
    <col min="29" max="33" width="6" customWidth="1"/>
    <col min="34" max="34" width="6.5" customWidth="1"/>
    <col min="35" max="39" width="6" customWidth="1"/>
    <col min="40" max="40" width="6.5" customWidth="1"/>
    <col min="41" max="45" width="6" customWidth="1"/>
    <col min="46" max="46" width="6.5" customWidth="1"/>
    <col min="47" max="49" width="6" customWidth="1"/>
    <col min="50" max="50" width="16.33203125" customWidth="1"/>
    <col min="51" max="51" width="14.5" customWidth="1"/>
    <col min="52" max="52" width="15.1640625" customWidth="1"/>
    <col min="53" max="53" width="14.5" customWidth="1"/>
    <col min="54" max="54" width="15.1640625" customWidth="1"/>
    <col min="55" max="55" width="14.5" customWidth="1"/>
    <col min="56" max="56" width="15.1640625" customWidth="1"/>
    <col min="57" max="57" width="14.5" customWidth="1"/>
    <col min="58" max="58" width="15.1640625" customWidth="1"/>
    <col min="59" max="59" width="14.5" customWidth="1"/>
    <col min="60" max="60" width="15.1640625" customWidth="1"/>
    <col min="61" max="61" width="14.5" customWidth="1"/>
    <col min="62" max="62" width="15.1640625" customWidth="1"/>
  </cols>
  <sheetData>
    <row r="1" spans="1:49" x14ac:dyDescent="0.2">
      <c r="A1" s="74" t="s">
        <v>32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3" spans="1:49" x14ac:dyDescent="0.2">
      <c r="A3" s="1"/>
      <c r="B3" s="78" t="s">
        <v>0</v>
      </c>
      <c r="C3" s="79"/>
      <c r="D3" s="79"/>
      <c r="E3" s="79"/>
      <c r="F3" s="79"/>
      <c r="G3" s="79"/>
      <c r="H3" s="75" t="s">
        <v>21</v>
      </c>
      <c r="I3" s="76"/>
      <c r="J3" s="76"/>
      <c r="K3" s="76"/>
      <c r="L3" s="76"/>
      <c r="M3" s="77"/>
      <c r="N3" s="78" t="s">
        <v>22</v>
      </c>
      <c r="O3" s="79"/>
      <c r="P3" s="79"/>
      <c r="Q3" s="79"/>
      <c r="R3" s="79"/>
      <c r="S3" s="80"/>
      <c r="T3" s="75" t="s">
        <v>23</v>
      </c>
      <c r="U3" s="76"/>
      <c r="V3" s="76"/>
      <c r="W3" s="76"/>
      <c r="X3" s="76"/>
      <c r="Y3" s="77"/>
      <c r="Z3" s="78" t="s">
        <v>24</v>
      </c>
      <c r="AA3" s="79"/>
      <c r="AB3" s="79"/>
      <c r="AC3" s="79"/>
      <c r="AD3" s="79"/>
      <c r="AE3" s="80"/>
      <c r="AF3" s="75" t="s">
        <v>25</v>
      </c>
      <c r="AG3" s="76"/>
      <c r="AH3" s="76"/>
      <c r="AI3" s="76"/>
      <c r="AJ3" s="76"/>
      <c r="AK3" s="77"/>
      <c r="AL3" s="78" t="s">
        <v>19</v>
      </c>
      <c r="AM3" s="79"/>
      <c r="AN3" s="79"/>
      <c r="AO3" s="79"/>
      <c r="AP3" s="79"/>
      <c r="AQ3" s="80"/>
      <c r="AR3" s="75" t="s">
        <v>26</v>
      </c>
      <c r="AS3" s="76"/>
      <c r="AT3" s="76"/>
      <c r="AU3" s="76"/>
      <c r="AV3" s="76"/>
      <c r="AW3" s="77"/>
    </row>
    <row r="4" spans="1:49" ht="17" thickBot="1" x14ac:dyDescent="0.25">
      <c r="A4" s="2"/>
      <c r="B4" s="3" t="s">
        <v>1</v>
      </c>
      <c r="C4" s="4" t="s">
        <v>2</v>
      </c>
      <c r="D4" s="4" t="s">
        <v>3</v>
      </c>
      <c r="E4" s="4" t="s">
        <v>4</v>
      </c>
      <c r="F4" s="4" t="s">
        <v>6</v>
      </c>
      <c r="G4" s="4" t="s">
        <v>5</v>
      </c>
      <c r="H4" s="3" t="s">
        <v>1</v>
      </c>
      <c r="I4" s="4" t="s">
        <v>2</v>
      </c>
      <c r="J4" s="4" t="s">
        <v>3</v>
      </c>
      <c r="K4" s="4" t="s">
        <v>4</v>
      </c>
      <c r="L4" s="4" t="s">
        <v>6</v>
      </c>
      <c r="M4" s="4" t="s">
        <v>5</v>
      </c>
      <c r="N4" s="3" t="s">
        <v>1</v>
      </c>
      <c r="O4" s="4" t="s">
        <v>2</v>
      </c>
      <c r="P4" s="4" t="s">
        <v>3</v>
      </c>
      <c r="Q4" s="4" t="s">
        <v>4</v>
      </c>
      <c r="R4" s="4" t="s">
        <v>6</v>
      </c>
      <c r="S4" s="4" t="s">
        <v>5</v>
      </c>
      <c r="T4" s="3" t="s">
        <v>1</v>
      </c>
      <c r="U4" s="4" t="s">
        <v>2</v>
      </c>
      <c r="V4" s="4" t="s">
        <v>3</v>
      </c>
      <c r="W4" s="4" t="s">
        <v>4</v>
      </c>
      <c r="X4" s="4" t="s">
        <v>6</v>
      </c>
      <c r="Y4" s="4" t="s">
        <v>5</v>
      </c>
      <c r="Z4" s="3" t="s">
        <v>1</v>
      </c>
      <c r="AA4" s="4" t="s">
        <v>2</v>
      </c>
      <c r="AB4" s="4" t="s">
        <v>3</v>
      </c>
      <c r="AC4" s="4" t="s">
        <v>4</v>
      </c>
      <c r="AD4" s="4" t="s">
        <v>6</v>
      </c>
      <c r="AE4" s="4" t="s">
        <v>5</v>
      </c>
      <c r="AF4" s="3" t="s">
        <v>1</v>
      </c>
      <c r="AG4" s="4" t="s">
        <v>2</v>
      </c>
      <c r="AH4" s="4" t="s">
        <v>3</v>
      </c>
      <c r="AI4" s="4" t="s">
        <v>4</v>
      </c>
      <c r="AJ4" s="4" t="s">
        <v>6</v>
      </c>
      <c r="AK4" s="4" t="s">
        <v>5</v>
      </c>
      <c r="AL4" s="3" t="s">
        <v>1</v>
      </c>
      <c r="AM4" s="4" t="s">
        <v>2</v>
      </c>
      <c r="AN4" s="4" t="s">
        <v>3</v>
      </c>
      <c r="AO4" s="4" t="s">
        <v>4</v>
      </c>
      <c r="AP4" s="4" t="s">
        <v>6</v>
      </c>
      <c r="AQ4" s="4" t="s">
        <v>5</v>
      </c>
      <c r="AR4" s="3" t="s">
        <v>1</v>
      </c>
      <c r="AS4" s="4" t="s">
        <v>2</v>
      </c>
      <c r="AT4" s="4" t="s">
        <v>3</v>
      </c>
      <c r="AU4" s="4" t="s">
        <v>4</v>
      </c>
      <c r="AV4" s="4" t="s">
        <v>6</v>
      </c>
      <c r="AW4" s="4" t="s">
        <v>5</v>
      </c>
    </row>
    <row r="5" spans="1:49" x14ac:dyDescent="0.2">
      <c r="A5" s="5"/>
      <c r="B5" s="6"/>
      <c r="H5" s="6"/>
      <c r="M5" s="1"/>
      <c r="N5" s="17"/>
      <c r="S5" s="1"/>
      <c r="T5" s="6"/>
      <c r="Y5" s="1"/>
      <c r="Z5" s="17"/>
      <c r="AE5" s="1"/>
      <c r="AF5" s="6"/>
      <c r="AK5" s="1"/>
      <c r="AL5" s="17"/>
      <c r="AQ5" s="1"/>
      <c r="AR5" s="6"/>
      <c r="AW5" s="1"/>
    </row>
    <row r="6" spans="1:49" x14ac:dyDescent="0.2">
      <c r="A6" s="1" t="s">
        <v>7</v>
      </c>
      <c r="B6" s="7">
        <v>3.9735682096805505</v>
      </c>
      <c r="C6" s="8">
        <v>0.43136738223838211</v>
      </c>
      <c r="D6" s="8"/>
      <c r="E6" s="8"/>
      <c r="F6" s="8"/>
      <c r="G6" s="8"/>
      <c r="H6" s="7">
        <v>1.4194811448136488</v>
      </c>
      <c r="I6" s="8">
        <v>0.49528125455977556</v>
      </c>
      <c r="J6" s="8"/>
      <c r="K6" s="8"/>
      <c r="L6" s="8"/>
      <c r="M6" s="18"/>
      <c r="N6" s="7">
        <v>2.0078994087643407</v>
      </c>
      <c r="O6" s="8">
        <v>0.33495669279288293</v>
      </c>
      <c r="P6" s="8"/>
      <c r="Q6" s="8"/>
      <c r="R6" s="8"/>
      <c r="S6" s="18"/>
      <c r="T6" s="7">
        <v>6.474238274087762</v>
      </c>
      <c r="U6" s="8">
        <v>0.54276101111609654</v>
      </c>
      <c r="V6" s="8"/>
      <c r="W6" s="8"/>
      <c r="X6" s="8"/>
      <c r="Y6" s="18"/>
      <c r="Z6" s="7">
        <v>2.4337107793920563</v>
      </c>
      <c r="AA6" s="8">
        <v>0.35708110332633297</v>
      </c>
      <c r="AB6" s="8"/>
      <c r="AC6" s="8"/>
      <c r="AD6" s="8"/>
      <c r="AE6" s="18"/>
      <c r="AF6" s="7">
        <v>2.0516160788728715</v>
      </c>
      <c r="AG6" s="8">
        <v>0.31430685277690862</v>
      </c>
      <c r="AH6" s="8"/>
      <c r="AI6" s="8"/>
      <c r="AJ6" s="8"/>
      <c r="AK6" s="18"/>
      <c r="AL6" s="7">
        <v>3.3253410173217341</v>
      </c>
      <c r="AM6" s="8">
        <v>0.40509755333914577</v>
      </c>
      <c r="AN6" s="8"/>
      <c r="AO6" s="8"/>
      <c r="AP6" s="8"/>
      <c r="AQ6" s="18"/>
      <c r="AR6" s="7">
        <v>4.1312532890274172</v>
      </c>
      <c r="AS6" s="8">
        <v>0.55036392711406323</v>
      </c>
      <c r="AT6" s="8"/>
      <c r="AU6" s="8"/>
      <c r="AV6" s="8"/>
      <c r="AW6" s="18"/>
    </row>
    <row r="7" spans="1:49" x14ac:dyDescent="0.2">
      <c r="A7" s="1" t="s">
        <v>8</v>
      </c>
      <c r="B7" s="7">
        <v>6.1908906867255116</v>
      </c>
      <c r="C7" s="8">
        <v>0.33182426248986663</v>
      </c>
      <c r="D7" s="8"/>
      <c r="E7" s="8"/>
      <c r="F7" s="8"/>
      <c r="G7" s="8"/>
      <c r="H7" s="7">
        <v>1.9932573088538228</v>
      </c>
      <c r="I7" s="8">
        <v>0.25763332332762007</v>
      </c>
      <c r="J7" s="8"/>
      <c r="K7" s="8"/>
      <c r="L7" s="8"/>
      <c r="M7" s="18"/>
      <c r="N7" s="7">
        <v>-0.34974745559251952</v>
      </c>
      <c r="O7" s="8">
        <v>0.46453459408391862</v>
      </c>
      <c r="P7" s="8"/>
      <c r="Q7" s="8"/>
      <c r="R7" s="8"/>
      <c r="S7" s="18"/>
      <c r="T7" s="7">
        <v>8.7123088691084174</v>
      </c>
      <c r="U7" s="8">
        <v>0.44528920442392994</v>
      </c>
      <c r="V7" s="8"/>
      <c r="W7" s="8"/>
      <c r="X7" s="8"/>
      <c r="Y7" s="18"/>
      <c r="Z7" s="7">
        <v>4.1174032083680787</v>
      </c>
      <c r="AA7" s="8">
        <v>0.25474785319657517</v>
      </c>
      <c r="AB7" s="8"/>
      <c r="AC7" s="8"/>
      <c r="AD7" s="8"/>
      <c r="AE7" s="18"/>
      <c r="AF7" s="7">
        <v>7.6031332920423909</v>
      </c>
      <c r="AG7" s="8">
        <v>0.31073385359021327</v>
      </c>
      <c r="AH7" s="8"/>
      <c r="AI7" s="8"/>
      <c r="AJ7" s="8"/>
      <c r="AK7" s="18"/>
      <c r="AL7" s="7">
        <v>5.7071720589934118</v>
      </c>
      <c r="AM7" s="8">
        <v>0.31918914990949238</v>
      </c>
      <c r="AN7" s="8"/>
      <c r="AO7" s="8"/>
      <c r="AP7" s="8"/>
      <c r="AQ7" s="18"/>
      <c r="AR7" s="7">
        <v>5.1556613361207928</v>
      </c>
      <c r="AS7" s="8">
        <v>0.36221883561121276</v>
      </c>
      <c r="AT7" s="8"/>
      <c r="AU7" s="8"/>
      <c r="AV7" s="8"/>
      <c r="AW7" s="18"/>
    </row>
    <row r="8" spans="1:49" x14ac:dyDescent="0.2">
      <c r="A8" s="1" t="s">
        <v>9</v>
      </c>
      <c r="B8" s="7">
        <v>-0.10894548309937288</v>
      </c>
      <c r="C8" s="8">
        <v>0.11653109877395942</v>
      </c>
      <c r="D8" s="8"/>
      <c r="E8" s="8"/>
      <c r="F8" s="8"/>
      <c r="G8" s="8"/>
      <c r="H8" s="7">
        <v>0.35754156727072217</v>
      </c>
      <c r="I8" s="8">
        <v>0.1801338425714589</v>
      </c>
      <c r="J8" s="8"/>
      <c r="K8" s="8"/>
      <c r="L8" s="8"/>
      <c r="M8" s="18"/>
      <c r="N8" s="7">
        <v>-1.0713659287747868</v>
      </c>
      <c r="O8" s="8">
        <v>1.4814973815928823E-2</v>
      </c>
      <c r="P8" s="8"/>
      <c r="Q8" s="8"/>
      <c r="R8" s="8"/>
      <c r="S8" s="18"/>
      <c r="T8" s="7">
        <v>0.63228072204125074</v>
      </c>
      <c r="U8" s="8">
        <v>0.19637869137410494</v>
      </c>
      <c r="V8" s="8"/>
      <c r="W8" s="8"/>
      <c r="X8" s="8"/>
      <c r="Y8" s="18"/>
      <c r="Z8" s="7">
        <v>-0.70993073789229055</v>
      </c>
      <c r="AA8" s="8">
        <v>6.188232697386313E-2</v>
      </c>
      <c r="AB8" s="8"/>
      <c r="AC8" s="8"/>
      <c r="AD8" s="8"/>
      <c r="AE8" s="18"/>
      <c r="AF8" s="7">
        <v>-0.24149422847287855</v>
      </c>
      <c r="AG8" s="8">
        <v>0.13831952880861784</v>
      </c>
      <c r="AH8" s="8"/>
      <c r="AI8" s="8"/>
      <c r="AJ8" s="8"/>
      <c r="AK8" s="18"/>
      <c r="AL8" s="7">
        <v>-0.28167657787760009</v>
      </c>
      <c r="AM8" s="8">
        <v>9.7034129838595704E-2</v>
      </c>
      <c r="AN8" s="8"/>
      <c r="AO8" s="8"/>
      <c r="AP8" s="8"/>
      <c r="AQ8" s="18"/>
      <c r="AR8" s="7">
        <v>0.86500496147164307</v>
      </c>
      <c r="AS8" s="8">
        <v>0.13025778061294099</v>
      </c>
      <c r="AT8" s="8"/>
      <c r="AU8" s="8"/>
      <c r="AV8" s="8"/>
      <c r="AW8" s="18"/>
    </row>
    <row r="9" spans="1:49" x14ac:dyDescent="0.2">
      <c r="A9" s="1" t="s">
        <v>10</v>
      </c>
      <c r="B9" s="7">
        <v>-1.1540379860401364</v>
      </c>
      <c r="C9" s="8">
        <v>5.344787079701336E-2</v>
      </c>
      <c r="D9" s="8"/>
      <c r="E9" s="8"/>
      <c r="F9" s="8"/>
      <c r="G9" s="8"/>
      <c r="H9" s="7">
        <v>-0.52465109875150517</v>
      </c>
      <c r="I9" s="8">
        <v>0.17756031335997741</v>
      </c>
      <c r="J9" s="8"/>
      <c r="K9" s="8"/>
      <c r="L9" s="8"/>
      <c r="M9" s="18"/>
      <c r="N9" s="7">
        <v>-2.4673694141830809</v>
      </c>
      <c r="O9" s="8">
        <v>-0.13722329453141352</v>
      </c>
      <c r="P9" s="8"/>
      <c r="Q9" s="8"/>
      <c r="R9" s="8"/>
      <c r="S9" s="18"/>
      <c r="T9" s="7">
        <v>-0.38702662423741735</v>
      </c>
      <c r="U9" s="8">
        <v>0.12648576723569213</v>
      </c>
      <c r="V9" s="8"/>
      <c r="W9" s="8"/>
      <c r="X9" s="8"/>
      <c r="Y9" s="18"/>
      <c r="Z9" s="7">
        <v>-1.5545226718614331</v>
      </c>
      <c r="AA9" s="8">
        <v>3.8742778705191938E-3</v>
      </c>
      <c r="AB9" s="8"/>
      <c r="AC9" s="8"/>
      <c r="AD9" s="8"/>
      <c r="AE9" s="18"/>
      <c r="AF9" s="7">
        <v>-0.5810642494698135</v>
      </c>
      <c r="AG9" s="8">
        <v>0.11585683561325233</v>
      </c>
      <c r="AH9" s="8"/>
      <c r="AI9" s="8"/>
      <c r="AJ9" s="8"/>
      <c r="AK9" s="18"/>
      <c r="AL9" s="7">
        <v>-1.3348375918044497</v>
      </c>
      <c r="AM9" s="8">
        <v>1.2889439552424102E-2</v>
      </c>
      <c r="AN9" s="8"/>
      <c r="AO9" s="8"/>
      <c r="AP9" s="8"/>
      <c r="AQ9" s="18"/>
      <c r="AR9" s="7">
        <v>-0.97965891516764581</v>
      </c>
      <c r="AS9" s="8">
        <v>7.5520126388448419E-2</v>
      </c>
      <c r="AT9" s="8"/>
      <c r="AU9" s="8"/>
      <c r="AV9" s="8"/>
      <c r="AW9" s="18"/>
    </row>
    <row r="10" spans="1:49" x14ac:dyDescent="0.2">
      <c r="A10" s="1" t="s">
        <v>11</v>
      </c>
      <c r="B10" s="7">
        <v>-4.1615476052141416</v>
      </c>
      <c r="C10" s="8">
        <v>-0.40591595525084451</v>
      </c>
      <c r="D10" s="8"/>
      <c r="E10" s="8"/>
      <c r="F10" s="8"/>
      <c r="G10" s="8"/>
      <c r="H10" s="7">
        <v>-4.2743130757260355</v>
      </c>
      <c r="I10" s="8">
        <v>-0.46346992656390096</v>
      </c>
      <c r="J10" s="8"/>
      <c r="K10" s="8"/>
      <c r="L10" s="8"/>
      <c r="M10" s="18"/>
      <c r="N10" s="7">
        <v>0.33435040363620355</v>
      </c>
      <c r="O10" s="8">
        <v>-0.28696989543354412</v>
      </c>
      <c r="P10" s="8"/>
      <c r="Q10" s="8"/>
      <c r="R10" s="8"/>
      <c r="S10" s="18"/>
      <c r="T10" s="7">
        <v>-12.70503871661839</v>
      </c>
      <c r="U10" s="8">
        <v>-0.6410216687720065</v>
      </c>
      <c r="V10" s="8"/>
      <c r="W10" s="8"/>
      <c r="X10" s="8"/>
      <c r="Y10" s="18"/>
      <c r="Z10" s="7">
        <v>-0.14086063586452868</v>
      </c>
      <c r="AA10" s="8">
        <v>-0.24954746691336818</v>
      </c>
      <c r="AB10" s="8"/>
      <c r="AC10" s="8"/>
      <c r="AD10" s="8"/>
      <c r="AE10" s="18"/>
      <c r="AF10" s="7">
        <v>-6.3673013295369616</v>
      </c>
      <c r="AG10" s="8">
        <v>-0.44511462834633947</v>
      </c>
      <c r="AH10" s="8"/>
      <c r="AI10" s="8"/>
      <c r="AJ10" s="8"/>
      <c r="AK10" s="18"/>
      <c r="AL10" s="7">
        <v>-4.0107560217831271</v>
      </c>
      <c r="AM10" s="8">
        <v>-0.37781609592960202</v>
      </c>
      <c r="AN10" s="8"/>
      <c r="AO10" s="8"/>
      <c r="AP10" s="8"/>
      <c r="AQ10" s="18"/>
      <c r="AR10" s="7">
        <v>-2.0908886489001355</v>
      </c>
      <c r="AS10" s="8">
        <v>-0.4234936659794058</v>
      </c>
      <c r="AT10" s="8"/>
      <c r="AU10" s="8"/>
      <c r="AV10" s="8"/>
      <c r="AW10" s="18"/>
    </row>
    <row r="11" spans="1:49" x14ac:dyDescent="0.2">
      <c r="A11" s="1" t="s">
        <v>12</v>
      </c>
      <c r="B11" s="7">
        <v>3.5213518713000242</v>
      </c>
      <c r="C11" s="8">
        <v>0.12647506095128866</v>
      </c>
      <c r="D11" s="8"/>
      <c r="E11" s="8"/>
      <c r="F11" s="8"/>
      <c r="G11" s="8"/>
      <c r="H11" s="7">
        <v>6.7383275374133831</v>
      </c>
      <c r="I11" s="8">
        <v>0.26317699482722512</v>
      </c>
      <c r="J11" s="8"/>
      <c r="K11" s="8"/>
      <c r="L11" s="8"/>
      <c r="M11" s="18"/>
      <c r="N11" s="7">
        <v>1.8622542025231872</v>
      </c>
      <c r="O11" s="8">
        <v>-6.2133192003615334E-2</v>
      </c>
      <c r="P11" s="8"/>
      <c r="Q11" s="8"/>
      <c r="R11" s="8"/>
      <c r="S11" s="18"/>
      <c r="T11" s="7">
        <v>3.6627199449480301</v>
      </c>
      <c r="U11" s="8">
        <v>0.2505698667649558</v>
      </c>
      <c r="V11" s="8"/>
      <c r="W11" s="8"/>
      <c r="X11" s="8"/>
      <c r="Y11" s="18"/>
      <c r="Z11" s="7">
        <v>3.2204304251336344</v>
      </c>
      <c r="AA11" s="8">
        <v>4.0244131891586932E-2</v>
      </c>
      <c r="AB11" s="8"/>
      <c r="AC11" s="8"/>
      <c r="AD11" s="8"/>
      <c r="AE11" s="18"/>
      <c r="AF11" s="7">
        <v>8.1975070551546558</v>
      </c>
      <c r="AG11" s="8">
        <v>0.23124846333600069</v>
      </c>
      <c r="AH11" s="8"/>
      <c r="AI11" s="8"/>
      <c r="AJ11" s="8"/>
      <c r="AK11" s="18"/>
      <c r="AL11" s="7">
        <v>3.8473417965007557</v>
      </c>
      <c r="AM11" s="8">
        <v>8.2737408790479167E-2</v>
      </c>
      <c r="AN11" s="8"/>
      <c r="AO11" s="8"/>
      <c r="AP11" s="8"/>
      <c r="AQ11" s="18"/>
      <c r="AR11" s="7">
        <v>0.14677055073688688</v>
      </c>
      <c r="AS11" s="8">
        <v>0.13594160192514082</v>
      </c>
      <c r="AT11" s="8"/>
      <c r="AU11" s="8"/>
      <c r="AV11" s="8"/>
      <c r="AW11" s="18"/>
    </row>
    <row r="12" spans="1:49" x14ac:dyDescent="0.2">
      <c r="A12" s="1" t="s">
        <v>13</v>
      </c>
      <c r="B12" s="7">
        <v>-1.8764631321440017</v>
      </c>
      <c r="C12" s="8">
        <v>0.65389906117577046</v>
      </c>
      <c r="D12" s="8"/>
      <c r="E12" s="8"/>
      <c r="F12" s="8"/>
      <c r="G12" s="8"/>
      <c r="H12" s="7">
        <v>1.233181208310044</v>
      </c>
      <c r="I12" s="8">
        <v>1.0340148627977934</v>
      </c>
      <c r="J12" s="8"/>
      <c r="K12" s="8"/>
      <c r="L12" s="8"/>
      <c r="M12" s="18"/>
      <c r="N12" s="7">
        <v>0.19138655648921232</v>
      </c>
      <c r="O12" s="8">
        <v>3.1861042161905523E-2</v>
      </c>
      <c r="P12" s="8"/>
      <c r="Q12" s="8"/>
      <c r="R12" s="8"/>
      <c r="S12" s="18"/>
      <c r="T12" s="7">
        <v>-0.18692029206952565</v>
      </c>
      <c r="U12" s="8">
        <v>0.14707273401668297</v>
      </c>
      <c r="V12" s="8"/>
      <c r="W12" s="8"/>
      <c r="X12" s="8"/>
      <c r="Y12" s="18"/>
      <c r="Z12" s="7">
        <v>-1.2472175842607709</v>
      </c>
      <c r="AA12" s="8">
        <v>1.0097627917935064</v>
      </c>
      <c r="AB12" s="8"/>
      <c r="AC12" s="8"/>
      <c r="AD12" s="8"/>
      <c r="AE12" s="18"/>
      <c r="AF12" s="7">
        <v>-4.5913967838728089</v>
      </c>
      <c r="AG12" s="8">
        <v>0.78524492938437795</v>
      </c>
      <c r="AH12" s="8"/>
      <c r="AI12" s="8"/>
      <c r="AJ12" s="8"/>
      <c r="AK12" s="18"/>
      <c r="AL12" s="7">
        <v>-0.70427313638493638</v>
      </c>
      <c r="AM12" s="8">
        <v>0.60029649705674248</v>
      </c>
      <c r="AN12" s="8"/>
      <c r="AO12" s="8"/>
      <c r="AP12" s="8"/>
      <c r="AQ12" s="18"/>
      <c r="AR12" s="7">
        <v>-0.61710609929201965</v>
      </c>
      <c r="AS12" s="8">
        <v>0.65224028937145195</v>
      </c>
      <c r="AT12" s="8"/>
      <c r="AU12" s="8"/>
      <c r="AV12" s="8"/>
      <c r="AW12" s="18"/>
    </row>
    <row r="13" spans="1:49" x14ac:dyDescent="0.2">
      <c r="A13" s="1" t="s">
        <v>14</v>
      </c>
      <c r="B13" s="7">
        <v>-2.1398840957279295</v>
      </c>
      <c r="C13" s="8">
        <v>-2.2673534651332112E-2</v>
      </c>
      <c r="D13" s="8"/>
      <c r="E13" s="8"/>
      <c r="F13" s="8"/>
      <c r="G13" s="8"/>
      <c r="H13" s="7">
        <v>-2.1198563898608351</v>
      </c>
      <c r="I13" s="8">
        <v>-2.9408853681657087E-2</v>
      </c>
      <c r="J13" s="8"/>
      <c r="K13" s="8"/>
      <c r="L13" s="8"/>
      <c r="M13" s="18"/>
      <c r="N13" s="7">
        <v>-0.75732794454394214</v>
      </c>
      <c r="O13" s="8">
        <v>-9.6402720439316379E-3</v>
      </c>
      <c r="P13" s="8"/>
      <c r="Q13" s="8"/>
      <c r="R13" s="8"/>
      <c r="S13" s="18"/>
      <c r="T13" s="7">
        <v>-0.33487832968527359</v>
      </c>
      <c r="U13" s="8">
        <v>-2.6272941000132777E-3</v>
      </c>
      <c r="V13" s="8"/>
      <c r="W13" s="8"/>
      <c r="X13" s="8"/>
      <c r="Y13" s="18"/>
      <c r="Z13" s="7">
        <v>-3.0629931533995465</v>
      </c>
      <c r="AA13" s="8">
        <v>-3.6042799978651917E-2</v>
      </c>
      <c r="AB13" s="8"/>
      <c r="AC13" s="8"/>
      <c r="AD13" s="8"/>
      <c r="AE13" s="18"/>
      <c r="AF13" s="7">
        <v>-1.7123818832129292</v>
      </c>
      <c r="AG13" s="8">
        <v>-1.7065211184309453E-2</v>
      </c>
      <c r="AH13" s="8"/>
      <c r="AI13" s="8"/>
      <c r="AJ13" s="8"/>
      <c r="AK13" s="18"/>
      <c r="AL13" s="7">
        <v>-2.3810135784035911</v>
      </c>
      <c r="AM13" s="8">
        <v>-2.3014554505085834E-2</v>
      </c>
      <c r="AN13" s="8"/>
      <c r="AO13" s="8"/>
      <c r="AP13" s="8"/>
      <c r="AQ13" s="18"/>
      <c r="AR13" s="7">
        <v>-2.3325806433587877</v>
      </c>
      <c r="AS13" s="8">
        <v>-2.7351909275391419E-2</v>
      </c>
      <c r="AT13" s="8"/>
      <c r="AU13" s="8"/>
      <c r="AV13" s="8"/>
      <c r="AW13" s="18"/>
    </row>
    <row r="14" spans="1:49" x14ac:dyDescent="0.2">
      <c r="A14" s="1" t="s">
        <v>15</v>
      </c>
      <c r="B14" s="7">
        <v>-4.2449324654805265</v>
      </c>
      <c r="C14" s="8">
        <v>-1.2849552465241036</v>
      </c>
      <c r="D14" s="8"/>
      <c r="E14" s="8"/>
      <c r="F14" s="8"/>
      <c r="G14" s="8"/>
      <c r="H14" s="7">
        <v>-4.8229682023232554</v>
      </c>
      <c r="I14" s="8">
        <v>-1.9149218111982897</v>
      </c>
      <c r="J14" s="8"/>
      <c r="K14" s="8"/>
      <c r="L14" s="8"/>
      <c r="M14" s="18"/>
      <c r="N14" s="7">
        <v>0.24992017168140018</v>
      </c>
      <c r="O14" s="8">
        <v>-0.35020064884212287</v>
      </c>
      <c r="P14" s="8"/>
      <c r="Q14" s="8"/>
      <c r="R14" s="8"/>
      <c r="S14" s="18"/>
      <c r="T14" s="7">
        <v>-5.8676838475748632</v>
      </c>
      <c r="U14" s="8">
        <v>-1.0649083120594574</v>
      </c>
      <c r="V14" s="8"/>
      <c r="W14" s="8"/>
      <c r="X14" s="8"/>
      <c r="Y14" s="18"/>
      <c r="Z14" s="7">
        <v>-3.0560196296151982</v>
      </c>
      <c r="AA14" s="8">
        <v>-1.4420022181603629</v>
      </c>
      <c r="AB14" s="8"/>
      <c r="AC14" s="8"/>
      <c r="AD14" s="8"/>
      <c r="AE14" s="18"/>
      <c r="AF14" s="7">
        <v>-4.358617951504538</v>
      </c>
      <c r="AG14" s="8">
        <v>-1.4335306239787187</v>
      </c>
      <c r="AH14" s="8"/>
      <c r="AI14" s="8"/>
      <c r="AJ14" s="8"/>
      <c r="AK14" s="18"/>
      <c r="AL14" s="7">
        <v>-4.1672979665621872</v>
      </c>
      <c r="AM14" s="8">
        <v>-1.1164135280521932</v>
      </c>
      <c r="AN14" s="8"/>
      <c r="AO14" s="8"/>
      <c r="AP14" s="8"/>
      <c r="AQ14" s="18"/>
      <c r="AR14" s="7">
        <v>-4.2784558306381486</v>
      </c>
      <c r="AS14" s="8">
        <v>-1.4556969857684634</v>
      </c>
      <c r="AT14" s="8"/>
      <c r="AU14" s="8"/>
      <c r="AV14" s="8"/>
      <c r="AW14" s="18"/>
    </row>
    <row r="15" spans="1:49" ht="17" thickBot="1" x14ac:dyDescent="0.2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ht="17" thickTop="1" x14ac:dyDescent="0.2">
      <c r="A16" s="10" t="s">
        <v>16</v>
      </c>
      <c r="B16" s="11"/>
      <c r="C16" s="12">
        <f>CORREL($B$6:$B$14,C6:C14)*100</f>
        <v>59.716037411184665</v>
      </c>
      <c r="D16" s="12" t="e">
        <f t="shared" ref="D16:G16" si="0">CORREL($B$6:$B$14,D6:D14)*100</f>
        <v>#DIV/0!</v>
      </c>
      <c r="E16" s="12" t="e">
        <f t="shared" si="0"/>
        <v>#DIV/0!</v>
      </c>
      <c r="F16" s="12" t="e">
        <f t="shared" si="0"/>
        <v>#DIV/0!</v>
      </c>
      <c r="G16" s="12" t="e">
        <f t="shared" si="0"/>
        <v>#DIV/0!</v>
      </c>
      <c r="H16" s="19"/>
      <c r="I16" s="12">
        <f>CORREL($H$6:$H$15,I6:I15)*100</f>
        <v>67.00858675632486</v>
      </c>
      <c r="J16" s="12" t="e">
        <f>CORREL($H$6:$H$15,J6:J15)*100</f>
        <v>#DIV/0!</v>
      </c>
      <c r="K16" s="12" t="e">
        <f>CORREL($H$6:$H$15,K6:K15)*100</f>
        <v>#DIV/0!</v>
      </c>
      <c r="L16" s="12" t="e">
        <f>CORREL($H$6:$H$15,L6:L15)*100</f>
        <v>#DIV/0!</v>
      </c>
      <c r="M16" s="20" t="e">
        <f>CORREL($H$6:$H15,M6:M15)*100</f>
        <v>#DIV/0!</v>
      </c>
      <c r="N16" s="12"/>
      <c r="O16" s="12">
        <f>CORREL($N$6:$N$15,O6:O15)*100</f>
        <v>18.532175502809107</v>
      </c>
      <c r="P16" s="12" t="e">
        <f t="shared" ref="P16:S16" si="1">CORREL($N$6:$N$15,P6:P15)*100</f>
        <v>#DIV/0!</v>
      </c>
      <c r="Q16" s="12" t="e">
        <f t="shared" si="1"/>
        <v>#DIV/0!</v>
      </c>
      <c r="R16" s="12" t="e">
        <f t="shared" si="1"/>
        <v>#DIV/0!</v>
      </c>
      <c r="S16" s="12" t="e">
        <f t="shared" si="1"/>
        <v>#DIV/0!</v>
      </c>
      <c r="T16" s="19"/>
      <c r="U16" s="12">
        <f>CORREL($T$6:$T$15,U6:U15)*100</f>
        <v>85.178612976501043</v>
      </c>
      <c r="V16" s="12" t="e">
        <f t="shared" ref="V16:Y16" si="2">CORREL($T$6:$T$15,V6:V15)*100</f>
        <v>#DIV/0!</v>
      </c>
      <c r="W16" s="12" t="e">
        <f t="shared" si="2"/>
        <v>#DIV/0!</v>
      </c>
      <c r="X16" s="12" t="e">
        <f t="shared" si="2"/>
        <v>#DIV/0!</v>
      </c>
      <c r="Y16" s="12" t="e">
        <f t="shared" si="2"/>
        <v>#DIV/0!</v>
      </c>
      <c r="Z16" s="12"/>
      <c r="AA16" s="12">
        <f>CORREL($Z$6:$Z$15,AA6:AA15)*100</f>
        <v>38.407351470380313</v>
      </c>
      <c r="AB16" s="12" t="e">
        <f t="shared" ref="AB16:AE16" si="3">CORREL($Z$6:$Z$15,AB6:AB15)*100</f>
        <v>#DIV/0!</v>
      </c>
      <c r="AC16" s="12" t="e">
        <f t="shared" si="3"/>
        <v>#DIV/0!</v>
      </c>
      <c r="AD16" s="12" t="e">
        <f t="shared" si="3"/>
        <v>#DIV/0!</v>
      </c>
      <c r="AE16" s="12" t="e">
        <f t="shared" si="3"/>
        <v>#DIV/0!</v>
      </c>
      <c r="AF16" s="19"/>
      <c r="AG16" s="12">
        <f>CORREL($AF$6:$AF$15,AG6:AG15)*100</f>
        <v>39.772931591345227</v>
      </c>
      <c r="AH16" s="12" t="e">
        <f t="shared" ref="AH16:AK16" si="4">CORREL($AF$6:$AF$15,AH6:AH15)*100</f>
        <v>#DIV/0!</v>
      </c>
      <c r="AI16" s="12" t="e">
        <f t="shared" si="4"/>
        <v>#DIV/0!</v>
      </c>
      <c r="AJ16" s="12" t="e">
        <f t="shared" si="4"/>
        <v>#DIV/0!</v>
      </c>
      <c r="AK16" s="12" t="e">
        <f t="shared" si="4"/>
        <v>#DIV/0!</v>
      </c>
      <c r="AL16" s="12"/>
      <c r="AM16" s="12">
        <f>CORREL($AL$6:$AL$15,AM6:AM15)*100</f>
        <v>64.858664893208768</v>
      </c>
      <c r="AN16" s="12" t="e">
        <f t="shared" ref="AN16:AQ16" si="5">CORREL($AL$6:$AL$15,AN6:AN15)*100</f>
        <v>#DIV/0!</v>
      </c>
      <c r="AO16" s="12" t="e">
        <f t="shared" si="5"/>
        <v>#DIV/0!</v>
      </c>
      <c r="AP16" s="12" t="e">
        <f t="shared" si="5"/>
        <v>#DIV/0!</v>
      </c>
      <c r="AQ16" s="12" t="e">
        <f t="shared" si="5"/>
        <v>#DIV/0!</v>
      </c>
      <c r="AR16" s="19"/>
      <c r="AS16" s="12">
        <f>CORREL($AR$6:$AR$15,AS6:AS15)*100</f>
        <v>71.380265437186807</v>
      </c>
      <c r="AT16" s="12" t="e">
        <f t="shared" ref="AT16:AW16" si="6">CORREL($AR$6:$AR$15,AT6:AT15)*100</f>
        <v>#DIV/0!</v>
      </c>
      <c r="AU16" s="12" t="e">
        <f t="shared" si="6"/>
        <v>#DIV/0!</v>
      </c>
      <c r="AV16" s="12" t="e">
        <f t="shared" si="6"/>
        <v>#DIV/0!</v>
      </c>
      <c r="AW16" s="12" t="e">
        <f t="shared" si="6"/>
        <v>#DIV/0!</v>
      </c>
    </row>
    <row r="17" spans="1:49" x14ac:dyDescent="0.2">
      <c r="A17" s="13" t="s">
        <v>17</v>
      </c>
      <c r="B17" s="14">
        <f>AVERAGE(B22:B30)</f>
        <v>3.041291281712466</v>
      </c>
      <c r="C17" s="14">
        <f t="shared" ref="C17:AW17" si="7">AVERAGE(C22:C30)</f>
        <v>0.38078771920584015</v>
      </c>
      <c r="D17" s="14">
        <f t="shared" si="7"/>
        <v>0</v>
      </c>
      <c r="E17" s="14">
        <f t="shared" si="7"/>
        <v>0</v>
      </c>
      <c r="F17" s="14">
        <f t="shared" si="7"/>
        <v>0</v>
      </c>
      <c r="G17" s="14">
        <f t="shared" si="7"/>
        <v>0</v>
      </c>
      <c r="H17" s="14">
        <f t="shared" si="7"/>
        <v>2.6092863925914727</v>
      </c>
      <c r="I17" s="14">
        <f t="shared" si="7"/>
        <v>0.53506679809863311</v>
      </c>
      <c r="J17" s="14">
        <f t="shared" si="7"/>
        <v>0</v>
      </c>
      <c r="K17" s="14">
        <f t="shared" si="7"/>
        <v>0</v>
      </c>
      <c r="L17" s="14">
        <f t="shared" si="7"/>
        <v>0</v>
      </c>
      <c r="M17" s="14">
        <f t="shared" si="7"/>
        <v>0</v>
      </c>
      <c r="N17" s="14">
        <f t="shared" si="7"/>
        <v>1.0324023873542969</v>
      </c>
      <c r="O17" s="14">
        <f t="shared" si="7"/>
        <v>0.18803717841214038</v>
      </c>
      <c r="P17" s="14">
        <f t="shared" si="7"/>
        <v>0</v>
      </c>
      <c r="Q17" s="14">
        <f t="shared" si="7"/>
        <v>0</v>
      </c>
      <c r="R17" s="14">
        <f t="shared" si="7"/>
        <v>0</v>
      </c>
      <c r="S17" s="14">
        <f t="shared" si="7"/>
        <v>0</v>
      </c>
      <c r="T17" s="14">
        <f t="shared" si="7"/>
        <v>4.3292328467078818</v>
      </c>
      <c r="U17" s="14">
        <f t="shared" si="7"/>
        <v>0.3796793944292155</v>
      </c>
      <c r="V17" s="14">
        <f t="shared" si="7"/>
        <v>0</v>
      </c>
      <c r="W17" s="14">
        <f t="shared" si="7"/>
        <v>0</v>
      </c>
      <c r="X17" s="14">
        <f t="shared" si="7"/>
        <v>0</v>
      </c>
      <c r="Y17" s="14">
        <f t="shared" si="7"/>
        <v>0</v>
      </c>
      <c r="Z17" s="14">
        <f t="shared" si="7"/>
        <v>2.1714543139763927</v>
      </c>
      <c r="AA17" s="14">
        <f t="shared" si="7"/>
        <v>0.38390944112275183</v>
      </c>
      <c r="AB17" s="14">
        <f t="shared" si="7"/>
        <v>0</v>
      </c>
      <c r="AC17" s="14">
        <f t="shared" si="7"/>
        <v>0</v>
      </c>
      <c r="AD17" s="14">
        <f t="shared" si="7"/>
        <v>0</v>
      </c>
      <c r="AE17" s="14">
        <f t="shared" si="7"/>
        <v>0</v>
      </c>
      <c r="AF17" s="14">
        <f t="shared" si="7"/>
        <v>3.9671680946822048</v>
      </c>
      <c r="AG17" s="14">
        <f t="shared" si="7"/>
        <v>0.42126899189097089</v>
      </c>
      <c r="AH17" s="14">
        <f t="shared" si="7"/>
        <v>0</v>
      </c>
      <c r="AI17" s="14">
        <f t="shared" si="7"/>
        <v>0</v>
      </c>
      <c r="AJ17" s="14">
        <f t="shared" si="7"/>
        <v>0</v>
      </c>
      <c r="AK17" s="14">
        <f t="shared" si="7"/>
        <v>0</v>
      </c>
      <c r="AL17" s="14">
        <f t="shared" si="7"/>
        <v>2.862189971736866</v>
      </c>
      <c r="AM17" s="14">
        <f t="shared" si="7"/>
        <v>0.33716537299708449</v>
      </c>
      <c r="AN17" s="14">
        <f t="shared" si="7"/>
        <v>0</v>
      </c>
      <c r="AO17" s="14">
        <f t="shared" si="7"/>
        <v>0</v>
      </c>
      <c r="AP17" s="14">
        <f t="shared" si="7"/>
        <v>0</v>
      </c>
      <c r="AQ17" s="14">
        <f t="shared" si="7"/>
        <v>0</v>
      </c>
      <c r="AR17" s="14">
        <f t="shared" si="7"/>
        <v>2.2885978083014975</v>
      </c>
      <c r="AS17" s="14">
        <f t="shared" si="7"/>
        <v>0.42367612467183541</v>
      </c>
      <c r="AT17" s="14">
        <f t="shared" si="7"/>
        <v>0</v>
      </c>
      <c r="AU17" s="14">
        <f t="shared" si="7"/>
        <v>0</v>
      </c>
      <c r="AV17" s="14">
        <f t="shared" si="7"/>
        <v>0</v>
      </c>
      <c r="AW17" s="14">
        <f t="shared" si="7"/>
        <v>0</v>
      </c>
    </row>
    <row r="18" spans="1:49" x14ac:dyDescent="0.2">
      <c r="A18" s="13" t="s">
        <v>18</v>
      </c>
      <c r="B18" s="14">
        <f>SUM(B6:B8)</f>
        <v>10.05551341330669</v>
      </c>
      <c r="C18" s="14">
        <f t="shared" ref="C18:G18" si="8">SUM(C6:C8)</f>
        <v>0.87972274350220814</v>
      </c>
      <c r="D18" s="14">
        <f t="shared" si="8"/>
        <v>0</v>
      </c>
      <c r="E18" s="14">
        <f t="shared" si="8"/>
        <v>0</v>
      </c>
      <c r="F18" s="14">
        <f t="shared" si="8"/>
        <v>0</v>
      </c>
      <c r="G18" s="14">
        <f t="shared" si="8"/>
        <v>0</v>
      </c>
      <c r="H18" s="14">
        <f>SUM(H6:H8)</f>
        <v>3.7702800209381939</v>
      </c>
      <c r="I18" s="14">
        <f t="shared" ref="I18:S18" si="9">SUM(I6:I8)</f>
        <v>0.9330484204588545</v>
      </c>
      <c r="J18" s="14">
        <f t="shared" si="9"/>
        <v>0</v>
      </c>
      <c r="K18" s="14">
        <f t="shared" si="9"/>
        <v>0</v>
      </c>
      <c r="L18" s="14">
        <f t="shared" si="9"/>
        <v>0</v>
      </c>
      <c r="M18" s="14">
        <f t="shared" si="9"/>
        <v>0</v>
      </c>
      <c r="N18" s="14">
        <f t="shared" si="9"/>
        <v>0.58678602439703442</v>
      </c>
      <c r="O18" s="14">
        <f t="shared" si="9"/>
        <v>0.81430626069273038</v>
      </c>
      <c r="P18" s="14">
        <f t="shared" si="9"/>
        <v>0</v>
      </c>
      <c r="Q18" s="14">
        <f t="shared" si="9"/>
        <v>0</v>
      </c>
      <c r="R18" s="14">
        <f t="shared" si="9"/>
        <v>0</v>
      </c>
      <c r="S18" s="14">
        <f t="shared" si="9"/>
        <v>0</v>
      </c>
      <c r="T18" s="14">
        <f>SUM(T6:T8)</f>
        <v>15.818827865237431</v>
      </c>
      <c r="U18" s="14">
        <f t="shared" ref="U18:AE18" si="10">SUM(U6:U8)</f>
        <v>1.1844289069141314</v>
      </c>
      <c r="V18" s="14">
        <f t="shared" si="10"/>
        <v>0</v>
      </c>
      <c r="W18" s="14">
        <f t="shared" si="10"/>
        <v>0</v>
      </c>
      <c r="X18" s="14">
        <f t="shared" si="10"/>
        <v>0</v>
      </c>
      <c r="Y18" s="14">
        <f t="shared" si="10"/>
        <v>0</v>
      </c>
      <c r="Z18" s="14">
        <f t="shared" si="10"/>
        <v>5.8411832498678447</v>
      </c>
      <c r="AA18" s="14">
        <f t="shared" si="10"/>
        <v>0.67371128349677123</v>
      </c>
      <c r="AB18" s="14">
        <f t="shared" si="10"/>
        <v>0</v>
      </c>
      <c r="AC18" s="14">
        <f t="shared" si="10"/>
        <v>0</v>
      </c>
      <c r="AD18" s="14">
        <f t="shared" si="10"/>
        <v>0</v>
      </c>
      <c r="AE18" s="14">
        <f t="shared" si="10"/>
        <v>0</v>
      </c>
      <c r="AF18" s="14">
        <f>SUM(AF6:AF8)</f>
        <v>9.4132551424423827</v>
      </c>
      <c r="AG18" s="14">
        <f t="shared" ref="AG18:AQ18" si="11">SUM(AG6:AG8)</f>
        <v>0.76336023517573981</v>
      </c>
      <c r="AH18" s="14">
        <f t="shared" si="11"/>
        <v>0</v>
      </c>
      <c r="AI18" s="14">
        <f t="shared" si="11"/>
        <v>0</v>
      </c>
      <c r="AJ18" s="14">
        <f t="shared" si="11"/>
        <v>0</v>
      </c>
      <c r="AK18" s="14">
        <f t="shared" si="11"/>
        <v>0</v>
      </c>
      <c r="AL18" s="14">
        <f t="shared" si="11"/>
        <v>8.7508364984375451</v>
      </c>
      <c r="AM18" s="14">
        <f t="shared" si="11"/>
        <v>0.82132083308723391</v>
      </c>
      <c r="AN18" s="14">
        <f t="shared" si="11"/>
        <v>0</v>
      </c>
      <c r="AO18" s="14">
        <f t="shared" si="11"/>
        <v>0</v>
      </c>
      <c r="AP18" s="14">
        <f t="shared" si="11"/>
        <v>0</v>
      </c>
      <c r="AQ18" s="14">
        <f t="shared" si="11"/>
        <v>0</v>
      </c>
      <c r="AR18" s="14">
        <f>SUM(AR6:AR8)</f>
        <v>10.151919586619853</v>
      </c>
      <c r="AS18" s="14">
        <f t="shared" ref="AS18:AW18" si="12">SUM(AS6:AS8)</f>
        <v>1.0428405433382171</v>
      </c>
      <c r="AT18" s="14">
        <f t="shared" si="12"/>
        <v>0</v>
      </c>
      <c r="AU18" s="14">
        <f t="shared" si="12"/>
        <v>0</v>
      </c>
      <c r="AV18" s="14">
        <f t="shared" si="12"/>
        <v>0</v>
      </c>
      <c r="AW18" s="14">
        <f t="shared" si="12"/>
        <v>0</v>
      </c>
    </row>
    <row r="19" spans="1:49" x14ac:dyDescent="0.2">
      <c r="A19" s="13" t="s">
        <v>19</v>
      </c>
      <c r="B19" s="14">
        <f>SUM(B9:B10,B12:B15)</f>
        <v>-13.576865284606736</v>
      </c>
      <c r="C19" s="14">
        <f t="shared" ref="C19:AW19" si="13">SUM(C9:C10,C12:C15)</f>
        <v>-1.0061978044534965</v>
      </c>
      <c r="D19" s="14">
        <f t="shared" si="13"/>
        <v>0</v>
      </c>
      <c r="E19" s="14">
        <f t="shared" si="13"/>
        <v>0</v>
      </c>
      <c r="F19" s="14">
        <f t="shared" si="13"/>
        <v>0</v>
      </c>
      <c r="G19" s="14">
        <f t="shared" si="13"/>
        <v>0</v>
      </c>
      <c r="H19" s="14">
        <f t="shared" si="13"/>
        <v>-10.508607558351589</v>
      </c>
      <c r="I19" s="14">
        <f t="shared" si="13"/>
        <v>-1.1962254152860772</v>
      </c>
      <c r="J19" s="14">
        <f t="shared" si="13"/>
        <v>0</v>
      </c>
      <c r="K19" s="14">
        <f t="shared" si="13"/>
        <v>0</v>
      </c>
      <c r="L19" s="14">
        <f t="shared" si="13"/>
        <v>0</v>
      </c>
      <c r="M19" s="14">
        <f t="shared" si="13"/>
        <v>0</v>
      </c>
      <c r="N19" s="14">
        <f t="shared" si="13"/>
        <v>-2.4490402269202067</v>
      </c>
      <c r="O19" s="14">
        <f t="shared" si="13"/>
        <v>-0.75217306868910661</v>
      </c>
      <c r="P19" s="14">
        <f t="shared" si="13"/>
        <v>0</v>
      </c>
      <c r="Q19" s="14">
        <f t="shared" si="13"/>
        <v>0</v>
      </c>
      <c r="R19" s="14">
        <f t="shared" si="13"/>
        <v>0</v>
      </c>
      <c r="S19" s="14">
        <f t="shared" si="13"/>
        <v>0</v>
      </c>
      <c r="T19" s="14">
        <f t="shared" si="13"/>
        <v>-19.481547810185472</v>
      </c>
      <c r="U19" s="14">
        <f t="shared" si="13"/>
        <v>-1.4349987736791019</v>
      </c>
      <c r="V19" s="14">
        <f t="shared" si="13"/>
        <v>0</v>
      </c>
      <c r="W19" s="14">
        <f t="shared" si="13"/>
        <v>0</v>
      </c>
      <c r="X19" s="14">
        <f t="shared" si="13"/>
        <v>0</v>
      </c>
      <c r="Y19" s="14">
        <f t="shared" si="13"/>
        <v>0</v>
      </c>
      <c r="Z19" s="14">
        <f t="shared" si="13"/>
        <v>-9.0616136750014782</v>
      </c>
      <c r="AA19" s="14">
        <f t="shared" si="13"/>
        <v>-0.71395541538835738</v>
      </c>
      <c r="AB19" s="14">
        <f t="shared" si="13"/>
        <v>0</v>
      </c>
      <c r="AC19" s="14">
        <f t="shared" si="13"/>
        <v>0</v>
      </c>
      <c r="AD19" s="14">
        <f t="shared" si="13"/>
        <v>0</v>
      </c>
      <c r="AE19" s="14">
        <f t="shared" si="13"/>
        <v>0</v>
      </c>
      <c r="AF19" s="14">
        <f t="shared" si="13"/>
        <v>-17.610762197597051</v>
      </c>
      <c r="AG19" s="14">
        <f t="shared" si="13"/>
        <v>-0.99460869851173728</v>
      </c>
      <c r="AH19" s="14">
        <f t="shared" si="13"/>
        <v>0</v>
      </c>
      <c r="AI19" s="14">
        <f t="shared" si="13"/>
        <v>0</v>
      </c>
      <c r="AJ19" s="14">
        <f t="shared" si="13"/>
        <v>0</v>
      </c>
      <c r="AK19" s="14">
        <f t="shared" si="13"/>
        <v>0</v>
      </c>
      <c r="AL19" s="14">
        <f t="shared" si="13"/>
        <v>-12.59817829493829</v>
      </c>
      <c r="AM19" s="14">
        <f t="shared" si="13"/>
        <v>-0.90405824187771444</v>
      </c>
      <c r="AN19" s="14">
        <f t="shared" si="13"/>
        <v>0</v>
      </c>
      <c r="AO19" s="14">
        <f t="shared" si="13"/>
        <v>0</v>
      </c>
      <c r="AP19" s="14">
        <f t="shared" si="13"/>
        <v>0</v>
      </c>
      <c r="AQ19" s="14">
        <f t="shared" si="13"/>
        <v>0</v>
      </c>
      <c r="AR19" s="14">
        <f t="shared" si="13"/>
        <v>-10.298690137356736</v>
      </c>
      <c r="AS19" s="14">
        <f t="shared" si="13"/>
        <v>-1.1787821452633602</v>
      </c>
      <c r="AT19" s="14">
        <f t="shared" si="13"/>
        <v>0</v>
      </c>
      <c r="AU19" s="14">
        <f t="shared" si="13"/>
        <v>0</v>
      </c>
      <c r="AV19" s="14">
        <f t="shared" si="13"/>
        <v>0</v>
      </c>
      <c r="AW19" s="14">
        <f t="shared" si="13"/>
        <v>0</v>
      </c>
    </row>
    <row r="20" spans="1:49" ht="17" thickBot="1" x14ac:dyDescent="0.25">
      <c r="A20" s="15" t="s">
        <v>20</v>
      </c>
      <c r="B20" s="16">
        <f>B11</f>
        <v>3.5213518713000242</v>
      </c>
      <c r="C20" s="16">
        <f t="shared" ref="C20:AW20" si="14">C11</f>
        <v>0.12647506095128866</v>
      </c>
      <c r="D20" s="16">
        <f t="shared" si="14"/>
        <v>0</v>
      </c>
      <c r="E20" s="16">
        <f t="shared" si="14"/>
        <v>0</v>
      </c>
      <c r="F20" s="16">
        <f t="shared" si="14"/>
        <v>0</v>
      </c>
      <c r="G20" s="16">
        <f t="shared" si="14"/>
        <v>0</v>
      </c>
      <c r="H20" s="16">
        <f t="shared" si="14"/>
        <v>6.7383275374133831</v>
      </c>
      <c r="I20" s="16">
        <f t="shared" si="14"/>
        <v>0.26317699482722512</v>
      </c>
      <c r="J20" s="16">
        <f t="shared" si="14"/>
        <v>0</v>
      </c>
      <c r="K20" s="16">
        <f t="shared" si="14"/>
        <v>0</v>
      </c>
      <c r="L20" s="16">
        <f t="shared" si="14"/>
        <v>0</v>
      </c>
      <c r="M20" s="16">
        <f t="shared" si="14"/>
        <v>0</v>
      </c>
      <c r="N20" s="16">
        <f t="shared" si="14"/>
        <v>1.8622542025231872</v>
      </c>
      <c r="O20" s="16">
        <f t="shared" si="14"/>
        <v>-6.2133192003615334E-2</v>
      </c>
      <c r="P20" s="16">
        <f t="shared" si="14"/>
        <v>0</v>
      </c>
      <c r="Q20" s="16">
        <f t="shared" si="14"/>
        <v>0</v>
      </c>
      <c r="R20" s="16">
        <f t="shared" si="14"/>
        <v>0</v>
      </c>
      <c r="S20" s="16">
        <f t="shared" si="14"/>
        <v>0</v>
      </c>
      <c r="T20" s="16">
        <f t="shared" si="14"/>
        <v>3.6627199449480301</v>
      </c>
      <c r="U20" s="16">
        <f t="shared" si="14"/>
        <v>0.2505698667649558</v>
      </c>
      <c r="V20" s="16">
        <f t="shared" si="14"/>
        <v>0</v>
      </c>
      <c r="W20" s="16">
        <f t="shared" si="14"/>
        <v>0</v>
      </c>
      <c r="X20" s="16">
        <f t="shared" si="14"/>
        <v>0</v>
      </c>
      <c r="Y20" s="16">
        <f t="shared" si="14"/>
        <v>0</v>
      </c>
      <c r="Z20" s="16">
        <f t="shared" si="14"/>
        <v>3.2204304251336344</v>
      </c>
      <c r="AA20" s="16">
        <f t="shared" si="14"/>
        <v>4.0244131891586932E-2</v>
      </c>
      <c r="AB20" s="16">
        <f t="shared" si="14"/>
        <v>0</v>
      </c>
      <c r="AC20" s="16">
        <f t="shared" si="14"/>
        <v>0</v>
      </c>
      <c r="AD20" s="16">
        <f t="shared" si="14"/>
        <v>0</v>
      </c>
      <c r="AE20" s="16">
        <f t="shared" si="14"/>
        <v>0</v>
      </c>
      <c r="AF20" s="16">
        <f t="shared" si="14"/>
        <v>8.1975070551546558</v>
      </c>
      <c r="AG20" s="16">
        <f t="shared" si="14"/>
        <v>0.23124846333600069</v>
      </c>
      <c r="AH20" s="16">
        <f t="shared" si="14"/>
        <v>0</v>
      </c>
      <c r="AI20" s="16">
        <f t="shared" si="14"/>
        <v>0</v>
      </c>
      <c r="AJ20" s="16">
        <f t="shared" si="14"/>
        <v>0</v>
      </c>
      <c r="AK20" s="16">
        <f t="shared" si="14"/>
        <v>0</v>
      </c>
      <c r="AL20" s="16">
        <f t="shared" si="14"/>
        <v>3.8473417965007557</v>
      </c>
      <c r="AM20" s="16">
        <f t="shared" si="14"/>
        <v>8.2737408790479167E-2</v>
      </c>
      <c r="AN20" s="16">
        <f t="shared" si="14"/>
        <v>0</v>
      </c>
      <c r="AO20" s="16">
        <f t="shared" si="14"/>
        <v>0</v>
      </c>
      <c r="AP20" s="16">
        <f t="shared" si="14"/>
        <v>0</v>
      </c>
      <c r="AQ20" s="16">
        <f t="shared" si="14"/>
        <v>0</v>
      </c>
      <c r="AR20" s="16">
        <f t="shared" si="14"/>
        <v>0.14677055073688688</v>
      </c>
      <c r="AS20" s="16">
        <f t="shared" si="14"/>
        <v>0.13594160192514082</v>
      </c>
      <c r="AT20" s="16">
        <f t="shared" si="14"/>
        <v>0</v>
      </c>
      <c r="AU20" s="16">
        <f t="shared" si="14"/>
        <v>0</v>
      </c>
      <c r="AV20" s="16">
        <f t="shared" si="14"/>
        <v>0</v>
      </c>
      <c r="AW20" s="16">
        <f t="shared" si="14"/>
        <v>0</v>
      </c>
    </row>
    <row r="21" spans="1:49" ht="17" thickTop="1" x14ac:dyDescent="0.2"/>
    <row r="22" spans="1:49" hidden="1" x14ac:dyDescent="0.2">
      <c r="B22">
        <f>ABS(B6)</f>
        <v>3.9735682096805505</v>
      </c>
      <c r="C22">
        <f t="shared" ref="C22:AW27" si="15">ABS(C6)</f>
        <v>0.43136738223838211</v>
      </c>
      <c r="D22">
        <f t="shared" si="15"/>
        <v>0</v>
      </c>
      <c r="E22">
        <f t="shared" si="15"/>
        <v>0</v>
      </c>
      <c r="F22">
        <f t="shared" si="15"/>
        <v>0</v>
      </c>
      <c r="G22">
        <f t="shared" si="15"/>
        <v>0</v>
      </c>
      <c r="H22">
        <f t="shared" si="15"/>
        <v>1.4194811448136488</v>
      </c>
      <c r="I22">
        <f t="shared" si="15"/>
        <v>0.49528125455977556</v>
      </c>
      <c r="J22">
        <f t="shared" si="15"/>
        <v>0</v>
      </c>
      <c r="K22">
        <f t="shared" si="15"/>
        <v>0</v>
      </c>
      <c r="L22">
        <f t="shared" si="15"/>
        <v>0</v>
      </c>
      <c r="M22">
        <f t="shared" si="15"/>
        <v>0</v>
      </c>
      <c r="N22">
        <f t="shared" si="15"/>
        <v>2.0078994087643407</v>
      </c>
      <c r="O22">
        <f t="shared" si="15"/>
        <v>0.33495669279288293</v>
      </c>
      <c r="P22">
        <f t="shared" si="15"/>
        <v>0</v>
      </c>
      <c r="Q22">
        <f t="shared" si="15"/>
        <v>0</v>
      </c>
      <c r="R22">
        <f t="shared" si="15"/>
        <v>0</v>
      </c>
      <c r="S22">
        <f t="shared" si="15"/>
        <v>0</v>
      </c>
      <c r="T22">
        <f t="shared" si="15"/>
        <v>6.474238274087762</v>
      </c>
      <c r="U22">
        <f t="shared" si="15"/>
        <v>0.54276101111609654</v>
      </c>
      <c r="V22">
        <f t="shared" si="15"/>
        <v>0</v>
      </c>
      <c r="W22">
        <f t="shared" si="15"/>
        <v>0</v>
      </c>
      <c r="X22">
        <f t="shared" si="15"/>
        <v>0</v>
      </c>
      <c r="Y22">
        <f t="shared" si="15"/>
        <v>0</v>
      </c>
      <c r="Z22">
        <f t="shared" si="15"/>
        <v>2.4337107793920563</v>
      </c>
      <c r="AA22">
        <f t="shared" si="15"/>
        <v>0.35708110332633297</v>
      </c>
      <c r="AB22">
        <f t="shared" si="15"/>
        <v>0</v>
      </c>
      <c r="AC22">
        <f t="shared" si="15"/>
        <v>0</v>
      </c>
      <c r="AD22">
        <f t="shared" si="15"/>
        <v>0</v>
      </c>
      <c r="AE22">
        <f t="shared" si="15"/>
        <v>0</v>
      </c>
      <c r="AF22">
        <f t="shared" si="15"/>
        <v>2.0516160788728715</v>
      </c>
      <c r="AG22">
        <f t="shared" si="15"/>
        <v>0.31430685277690862</v>
      </c>
      <c r="AH22">
        <f t="shared" si="15"/>
        <v>0</v>
      </c>
      <c r="AI22">
        <f t="shared" si="15"/>
        <v>0</v>
      </c>
      <c r="AJ22">
        <f t="shared" si="15"/>
        <v>0</v>
      </c>
      <c r="AK22">
        <f t="shared" si="15"/>
        <v>0</v>
      </c>
      <c r="AL22">
        <f t="shared" si="15"/>
        <v>3.3253410173217341</v>
      </c>
      <c r="AM22">
        <f t="shared" si="15"/>
        <v>0.40509755333914577</v>
      </c>
      <c r="AN22">
        <f t="shared" si="15"/>
        <v>0</v>
      </c>
      <c r="AO22">
        <f t="shared" si="15"/>
        <v>0</v>
      </c>
      <c r="AP22">
        <f t="shared" si="15"/>
        <v>0</v>
      </c>
      <c r="AQ22">
        <f t="shared" si="15"/>
        <v>0</v>
      </c>
      <c r="AR22">
        <f t="shared" si="15"/>
        <v>4.1312532890274172</v>
      </c>
      <c r="AS22">
        <f t="shared" si="15"/>
        <v>0.55036392711406323</v>
      </c>
      <c r="AT22">
        <f t="shared" si="15"/>
        <v>0</v>
      </c>
      <c r="AU22">
        <f t="shared" si="15"/>
        <v>0</v>
      </c>
      <c r="AV22">
        <f t="shared" si="15"/>
        <v>0</v>
      </c>
      <c r="AW22">
        <f t="shared" si="15"/>
        <v>0</v>
      </c>
    </row>
    <row r="23" spans="1:49" hidden="1" x14ac:dyDescent="0.2">
      <c r="B23">
        <f t="shared" ref="B23:Q30" si="16">ABS(B7)</f>
        <v>6.1908906867255116</v>
      </c>
      <c r="C23">
        <f t="shared" si="16"/>
        <v>0.33182426248986663</v>
      </c>
      <c r="D23">
        <f t="shared" si="16"/>
        <v>0</v>
      </c>
      <c r="E23">
        <f t="shared" si="16"/>
        <v>0</v>
      </c>
      <c r="F23">
        <f t="shared" si="16"/>
        <v>0</v>
      </c>
      <c r="G23">
        <f t="shared" si="16"/>
        <v>0</v>
      </c>
      <c r="H23">
        <f t="shared" si="16"/>
        <v>1.9932573088538228</v>
      </c>
      <c r="I23">
        <f t="shared" si="16"/>
        <v>0.25763332332762007</v>
      </c>
      <c r="J23">
        <f t="shared" si="16"/>
        <v>0</v>
      </c>
      <c r="K23">
        <f t="shared" si="16"/>
        <v>0</v>
      </c>
      <c r="L23">
        <f t="shared" si="16"/>
        <v>0</v>
      </c>
      <c r="M23">
        <f t="shared" si="16"/>
        <v>0</v>
      </c>
      <c r="N23">
        <f t="shared" si="16"/>
        <v>0.34974745559251952</v>
      </c>
      <c r="O23">
        <f t="shared" si="16"/>
        <v>0.46453459408391862</v>
      </c>
      <c r="P23">
        <f t="shared" si="16"/>
        <v>0</v>
      </c>
      <c r="Q23">
        <f t="shared" si="16"/>
        <v>0</v>
      </c>
      <c r="R23">
        <f t="shared" si="15"/>
        <v>0</v>
      </c>
      <c r="S23">
        <f t="shared" si="15"/>
        <v>0</v>
      </c>
      <c r="T23">
        <f t="shared" si="15"/>
        <v>8.7123088691084174</v>
      </c>
      <c r="U23">
        <f t="shared" si="15"/>
        <v>0.44528920442392994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4.1174032083680787</v>
      </c>
      <c r="AA23">
        <f t="shared" si="15"/>
        <v>0.25474785319657517</v>
      </c>
      <c r="AB23">
        <f t="shared" si="15"/>
        <v>0</v>
      </c>
      <c r="AC23">
        <f t="shared" si="15"/>
        <v>0</v>
      </c>
      <c r="AD23">
        <f t="shared" si="15"/>
        <v>0</v>
      </c>
      <c r="AE23">
        <f t="shared" si="15"/>
        <v>0</v>
      </c>
      <c r="AF23">
        <f t="shared" si="15"/>
        <v>7.6031332920423909</v>
      </c>
      <c r="AG23">
        <f t="shared" si="15"/>
        <v>0.31073385359021327</v>
      </c>
      <c r="AH23">
        <f t="shared" si="15"/>
        <v>0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5.7071720589934118</v>
      </c>
      <c r="AM23">
        <f t="shared" si="15"/>
        <v>0.31918914990949238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5.1556613361207928</v>
      </c>
      <c r="AS23">
        <f t="shared" si="15"/>
        <v>0.36221883561121276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</row>
    <row r="24" spans="1:49" hidden="1" x14ac:dyDescent="0.2">
      <c r="B24">
        <f t="shared" si="16"/>
        <v>0.10894548309937288</v>
      </c>
      <c r="C24">
        <f t="shared" si="15"/>
        <v>0.11653109877395942</v>
      </c>
      <c r="D24">
        <f t="shared" si="15"/>
        <v>0</v>
      </c>
      <c r="E24">
        <f t="shared" si="15"/>
        <v>0</v>
      </c>
      <c r="F24">
        <f t="shared" si="15"/>
        <v>0</v>
      </c>
      <c r="G24">
        <f t="shared" si="15"/>
        <v>0</v>
      </c>
      <c r="H24">
        <f t="shared" si="15"/>
        <v>0.35754156727072217</v>
      </c>
      <c r="I24">
        <f t="shared" si="15"/>
        <v>0.1801338425714589</v>
      </c>
      <c r="J24">
        <f t="shared" si="15"/>
        <v>0</v>
      </c>
      <c r="K24">
        <f t="shared" si="15"/>
        <v>0</v>
      </c>
      <c r="L24">
        <f t="shared" si="15"/>
        <v>0</v>
      </c>
      <c r="M24">
        <f t="shared" si="15"/>
        <v>0</v>
      </c>
      <c r="N24">
        <f t="shared" si="15"/>
        <v>1.0713659287747868</v>
      </c>
      <c r="O24">
        <f t="shared" si="15"/>
        <v>1.4814973815928823E-2</v>
      </c>
      <c r="P24">
        <f t="shared" si="15"/>
        <v>0</v>
      </c>
      <c r="Q24">
        <f t="shared" si="15"/>
        <v>0</v>
      </c>
      <c r="R24">
        <f t="shared" si="15"/>
        <v>0</v>
      </c>
      <c r="S24">
        <f t="shared" si="15"/>
        <v>0</v>
      </c>
      <c r="T24">
        <f t="shared" si="15"/>
        <v>0.63228072204125074</v>
      </c>
      <c r="U24">
        <f t="shared" si="15"/>
        <v>0.19637869137410494</v>
      </c>
      <c r="V24">
        <f t="shared" si="15"/>
        <v>0</v>
      </c>
      <c r="W24">
        <f t="shared" si="15"/>
        <v>0</v>
      </c>
      <c r="X24">
        <f t="shared" si="15"/>
        <v>0</v>
      </c>
      <c r="Y24">
        <f t="shared" si="15"/>
        <v>0</v>
      </c>
      <c r="Z24">
        <f t="shared" si="15"/>
        <v>0.70993073789229055</v>
      </c>
      <c r="AA24">
        <f t="shared" si="15"/>
        <v>6.188232697386313E-2</v>
      </c>
      <c r="AB24">
        <f t="shared" si="15"/>
        <v>0</v>
      </c>
      <c r="AC24">
        <f t="shared" si="15"/>
        <v>0</v>
      </c>
      <c r="AD24">
        <f t="shared" si="15"/>
        <v>0</v>
      </c>
      <c r="AE24">
        <f t="shared" si="15"/>
        <v>0</v>
      </c>
      <c r="AF24">
        <f t="shared" si="15"/>
        <v>0.24149422847287855</v>
      </c>
      <c r="AG24">
        <f t="shared" si="15"/>
        <v>0.13831952880861784</v>
      </c>
      <c r="AH24">
        <f t="shared" si="15"/>
        <v>0</v>
      </c>
      <c r="AI24">
        <f t="shared" si="15"/>
        <v>0</v>
      </c>
      <c r="AJ24">
        <f t="shared" si="15"/>
        <v>0</v>
      </c>
      <c r="AK24">
        <f t="shared" si="15"/>
        <v>0</v>
      </c>
      <c r="AL24">
        <f t="shared" si="15"/>
        <v>0.28167657787760009</v>
      </c>
      <c r="AM24">
        <f t="shared" si="15"/>
        <v>9.7034129838595704E-2</v>
      </c>
      <c r="AN24">
        <f t="shared" si="15"/>
        <v>0</v>
      </c>
      <c r="AO24">
        <f t="shared" si="15"/>
        <v>0</v>
      </c>
      <c r="AP24">
        <f t="shared" si="15"/>
        <v>0</v>
      </c>
      <c r="AQ24">
        <f t="shared" si="15"/>
        <v>0</v>
      </c>
      <c r="AR24">
        <f t="shared" si="15"/>
        <v>0.86500496147164307</v>
      </c>
      <c r="AS24">
        <f t="shared" si="15"/>
        <v>0.13025778061294099</v>
      </c>
      <c r="AT24">
        <f t="shared" si="15"/>
        <v>0</v>
      </c>
      <c r="AU24">
        <f t="shared" si="15"/>
        <v>0</v>
      </c>
      <c r="AV24">
        <f t="shared" si="15"/>
        <v>0</v>
      </c>
      <c r="AW24">
        <f t="shared" si="15"/>
        <v>0</v>
      </c>
    </row>
    <row r="25" spans="1:49" hidden="1" x14ac:dyDescent="0.2">
      <c r="B25">
        <f t="shared" si="16"/>
        <v>1.1540379860401364</v>
      </c>
      <c r="C25">
        <f t="shared" si="15"/>
        <v>5.344787079701336E-2</v>
      </c>
      <c r="D25">
        <f t="shared" si="15"/>
        <v>0</v>
      </c>
      <c r="E25">
        <f t="shared" si="15"/>
        <v>0</v>
      </c>
      <c r="F25">
        <f t="shared" si="15"/>
        <v>0</v>
      </c>
      <c r="G25">
        <f t="shared" si="15"/>
        <v>0</v>
      </c>
      <c r="H25">
        <f t="shared" si="15"/>
        <v>0.52465109875150517</v>
      </c>
      <c r="I25">
        <f t="shared" si="15"/>
        <v>0.17756031335997741</v>
      </c>
      <c r="J25">
        <f t="shared" si="15"/>
        <v>0</v>
      </c>
      <c r="K25">
        <f t="shared" si="15"/>
        <v>0</v>
      </c>
      <c r="L25">
        <f t="shared" si="15"/>
        <v>0</v>
      </c>
      <c r="M25">
        <f t="shared" si="15"/>
        <v>0</v>
      </c>
      <c r="N25">
        <f t="shared" si="15"/>
        <v>2.4673694141830809</v>
      </c>
      <c r="O25">
        <f t="shared" si="15"/>
        <v>0.13722329453141352</v>
      </c>
      <c r="P25">
        <f t="shared" si="15"/>
        <v>0</v>
      </c>
      <c r="Q25">
        <f t="shared" si="15"/>
        <v>0</v>
      </c>
      <c r="R25">
        <f t="shared" si="15"/>
        <v>0</v>
      </c>
      <c r="S25">
        <f t="shared" si="15"/>
        <v>0</v>
      </c>
      <c r="T25">
        <f t="shared" si="15"/>
        <v>0.38702662423741735</v>
      </c>
      <c r="U25">
        <f t="shared" si="15"/>
        <v>0.12648576723569213</v>
      </c>
      <c r="V25">
        <f t="shared" si="15"/>
        <v>0</v>
      </c>
      <c r="W25">
        <f t="shared" si="15"/>
        <v>0</v>
      </c>
      <c r="X25">
        <f t="shared" si="15"/>
        <v>0</v>
      </c>
      <c r="Y25">
        <f t="shared" si="15"/>
        <v>0</v>
      </c>
      <c r="Z25">
        <f t="shared" si="15"/>
        <v>1.5545226718614331</v>
      </c>
      <c r="AA25">
        <f t="shared" si="15"/>
        <v>3.8742778705191938E-3</v>
      </c>
      <c r="AB25">
        <f t="shared" si="15"/>
        <v>0</v>
      </c>
      <c r="AC25">
        <f t="shared" si="15"/>
        <v>0</v>
      </c>
      <c r="AD25">
        <f t="shared" si="15"/>
        <v>0</v>
      </c>
      <c r="AE25">
        <f t="shared" si="15"/>
        <v>0</v>
      </c>
      <c r="AF25">
        <f t="shared" si="15"/>
        <v>0.5810642494698135</v>
      </c>
      <c r="AG25">
        <f t="shared" si="15"/>
        <v>0.11585683561325233</v>
      </c>
      <c r="AH25">
        <f t="shared" si="15"/>
        <v>0</v>
      </c>
      <c r="AI25">
        <f t="shared" si="15"/>
        <v>0</v>
      </c>
      <c r="AJ25">
        <f t="shared" si="15"/>
        <v>0</v>
      </c>
      <c r="AK25">
        <f t="shared" si="15"/>
        <v>0</v>
      </c>
      <c r="AL25">
        <f t="shared" si="15"/>
        <v>1.3348375918044497</v>
      </c>
      <c r="AM25">
        <f t="shared" si="15"/>
        <v>1.2889439552424102E-2</v>
      </c>
      <c r="AN25">
        <f t="shared" si="15"/>
        <v>0</v>
      </c>
      <c r="AO25">
        <f t="shared" si="15"/>
        <v>0</v>
      </c>
      <c r="AP25">
        <f t="shared" si="15"/>
        <v>0</v>
      </c>
      <c r="AQ25">
        <f t="shared" si="15"/>
        <v>0</v>
      </c>
      <c r="AR25">
        <f t="shared" si="15"/>
        <v>0.97965891516764581</v>
      </c>
      <c r="AS25">
        <f t="shared" si="15"/>
        <v>7.5520126388448419E-2</v>
      </c>
      <c r="AT25">
        <f t="shared" si="15"/>
        <v>0</v>
      </c>
      <c r="AU25">
        <f t="shared" si="15"/>
        <v>0</v>
      </c>
      <c r="AV25">
        <f t="shared" si="15"/>
        <v>0</v>
      </c>
      <c r="AW25">
        <f t="shared" si="15"/>
        <v>0</v>
      </c>
    </row>
    <row r="26" spans="1:49" hidden="1" x14ac:dyDescent="0.2">
      <c r="B26">
        <f t="shared" si="16"/>
        <v>4.1615476052141416</v>
      </c>
      <c r="C26">
        <f t="shared" si="15"/>
        <v>0.40591595525084451</v>
      </c>
      <c r="D26">
        <f t="shared" si="15"/>
        <v>0</v>
      </c>
      <c r="E26">
        <f t="shared" si="15"/>
        <v>0</v>
      </c>
      <c r="F26">
        <f t="shared" si="15"/>
        <v>0</v>
      </c>
      <c r="G26">
        <f t="shared" si="15"/>
        <v>0</v>
      </c>
      <c r="H26">
        <f t="shared" si="15"/>
        <v>4.2743130757260355</v>
      </c>
      <c r="I26">
        <f t="shared" si="15"/>
        <v>0.46346992656390096</v>
      </c>
      <c r="J26">
        <f t="shared" si="15"/>
        <v>0</v>
      </c>
      <c r="K26">
        <f t="shared" si="15"/>
        <v>0</v>
      </c>
      <c r="L26">
        <f t="shared" si="15"/>
        <v>0</v>
      </c>
      <c r="M26">
        <f t="shared" si="15"/>
        <v>0</v>
      </c>
      <c r="N26">
        <f t="shared" si="15"/>
        <v>0.33435040363620355</v>
      </c>
      <c r="O26">
        <f t="shared" si="15"/>
        <v>0.28696989543354412</v>
      </c>
      <c r="P26">
        <f t="shared" si="15"/>
        <v>0</v>
      </c>
      <c r="Q26">
        <f t="shared" si="15"/>
        <v>0</v>
      </c>
      <c r="R26">
        <f t="shared" si="15"/>
        <v>0</v>
      </c>
      <c r="S26">
        <f t="shared" si="15"/>
        <v>0</v>
      </c>
      <c r="T26">
        <f t="shared" si="15"/>
        <v>12.70503871661839</v>
      </c>
      <c r="U26">
        <f t="shared" si="15"/>
        <v>0.6410216687720065</v>
      </c>
      <c r="V26">
        <f t="shared" si="15"/>
        <v>0</v>
      </c>
      <c r="W26">
        <f t="shared" si="15"/>
        <v>0</v>
      </c>
      <c r="X26">
        <f t="shared" si="15"/>
        <v>0</v>
      </c>
      <c r="Y26">
        <f t="shared" si="15"/>
        <v>0</v>
      </c>
      <c r="Z26">
        <f t="shared" si="15"/>
        <v>0.14086063586452868</v>
      </c>
      <c r="AA26">
        <f t="shared" si="15"/>
        <v>0.24954746691336818</v>
      </c>
      <c r="AB26">
        <f t="shared" si="15"/>
        <v>0</v>
      </c>
      <c r="AC26">
        <f t="shared" si="15"/>
        <v>0</v>
      </c>
      <c r="AD26">
        <f t="shared" si="15"/>
        <v>0</v>
      </c>
      <c r="AE26">
        <f t="shared" si="15"/>
        <v>0</v>
      </c>
      <c r="AF26">
        <f t="shared" si="15"/>
        <v>6.3673013295369616</v>
      </c>
      <c r="AG26">
        <f t="shared" si="15"/>
        <v>0.44511462834633947</v>
      </c>
      <c r="AH26">
        <f t="shared" si="15"/>
        <v>0</v>
      </c>
      <c r="AI26">
        <f t="shared" si="15"/>
        <v>0</v>
      </c>
      <c r="AJ26">
        <f t="shared" si="15"/>
        <v>0</v>
      </c>
      <c r="AK26">
        <f t="shared" si="15"/>
        <v>0</v>
      </c>
      <c r="AL26">
        <f t="shared" si="15"/>
        <v>4.0107560217831271</v>
      </c>
      <c r="AM26">
        <f t="shared" si="15"/>
        <v>0.37781609592960202</v>
      </c>
      <c r="AN26">
        <f t="shared" si="15"/>
        <v>0</v>
      </c>
      <c r="AO26">
        <f t="shared" si="15"/>
        <v>0</v>
      </c>
      <c r="AP26">
        <f t="shared" si="15"/>
        <v>0</v>
      </c>
      <c r="AQ26">
        <f t="shared" si="15"/>
        <v>0</v>
      </c>
      <c r="AR26">
        <f t="shared" si="15"/>
        <v>2.0908886489001355</v>
      </c>
      <c r="AS26">
        <f t="shared" si="15"/>
        <v>0.4234936659794058</v>
      </c>
      <c r="AT26">
        <f t="shared" si="15"/>
        <v>0</v>
      </c>
      <c r="AU26">
        <f t="shared" si="15"/>
        <v>0</v>
      </c>
      <c r="AV26">
        <f t="shared" si="15"/>
        <v>0</v>
      </c>
      <c r="AW26">
        <f t="shared" si="15"/>
        <v>0</v>
      </c>
    </row>
    <row r="27" spans="1:49" hidden="1" x14ac:dyDescent="0.2">
      <c r="B27">
        <f t="shared" si="16"/>
        <v>3.5213518713000242</v>
      </c>
      <c r="C27">
        <f t="shared" si="15"/>
        <v>0.12647506095128866</v>
      </c>
      <c r="D27">
        <f t="shared" si="15"/>
        <v>0</v>
      </c>
      <c r="E27">
        <f t="shared" si="15"/>
        <v>0</v>
      </c>
      <c r="F27">
        <f t="shared" si="15"/>
        <v>0</v>
      </c>
      <c r="G27">
        <f t="shared" si="15"/>
        <v>0</v>
      </c>
      <c r="H27">
        <f t="shared" si="15"/>
        <v>6.7383275374133831</v>
      </c>
      <c r="I27">
        <f t="shared" si="15"/>
        <v>0.26317699482722512</v>
      </c>
      <c r="J27">
        <f t="shared" si="15"/>
        <v>0</v>
      </c>
      <c r="K27">
        <f t="shared" si="15"/>
        <v>0</v>
      </c>
      <c r="L27">
        <f t="shared" si="15"/>
        <v>0</v>
      </c>
      <c r="M27">
        <f t="shared" si="15"/>
        <v>0</v>
      </c>
      <c r="N27">
        <f t="shared" si="15"/>
        <v>1.8622542025231872</v>
      </c>
      <c r="O27">
        <f t="shared" si="15"/>
        <v>6.2133192003615334E-2</v>
      </c>
      <c r="P27">
        <f t="shared" si="15"/>
        <v>0</v>
      </c>
      <c r="Q27">
        <f t="shared" si="15"/>
        <v>0</v>
      </c>
      <c r="R27">
        <f t="shared" si="15"/>
        <v>0</v>
      </c>
      <c r="S27">
        <f t="shared" si="15"/>
        <v>0</v>
      </c>
      <c r="T27">
        <f t="shared" si="15"/>
        <v>3.6627199449480301</v>
      </c>
      <c r="U27">
        <f t="shared" si="15"/>
        <v>0.2505698667649558</v>
      </c>
      <c r="V27">
        <f t="shared" si="15"/>
        <v>0</v>
      </c>
      <c r="W27">
        <f t="shared" si="15"/>
        <v>0</v>
      </c>
      <c r="X27">
        <f t="shared" si="15"/>
        <v>0</v>
      </c>
      <c r="Y27">
        <f t="shared" si="15"/>
        <v>0</v>
      </c>
      <c r="Z27">
        <f t="shared" si="15"/>
        <v>3.2204304251336344</v>
      </c>
      <c r="AA27">
        <f t="shared" si="15"/>
        <v>4.0244131891586932E-2</v>
      </c>
      <c r="AB27">
        <f t="shared" si="15"/>
        <v>0</v>
      </c>
      <c r="AC27">
        <f t="shared" si="15"/>
        <v>0</v>
      </c>
      <c r="AD27">
        <f t="shared" si="15"/>
        <v>0</v>
      </c>
      <c r="AE27">
        <f t="shared" si="15"/>
        <v>0</v>
      </c>
      <c r="AF27">
        <f t="shared" si="15"/>
        <v>8.1975070551546558</v>
      </c>
      <c r="AG27">
        <f t="shared" si="15"/>
        <v>0.23124846333600069</v>
      </c>
      <c r="AH27">
        <f t="shared" si="15"/>
        <v>0</v>
      </c>
      <c r="AI27">
        <f t="shared" si="15"/>
        <v>0</v>
      </c>
      <c r="AJ27">
        <f t="shared" si="15"/>
        <v>0</v>
      </c>
      <c r="AK27">
        <f t="shared" si="15"/>
        <v>0</v>
      </c>
      <c r="AL27">
        <f t="shared" ref="AL27:AW27" si="17">ABS(AL11)</f>
        <v>3.8473417965007557</v>
      </c>
      <c r="AM27">
        <f t="shared" si="17"/>
        <v>8.2737408790479167E-2</v>
      </c>
      <c r="AN27">
        <f t="shared" si="17"/>
        <v>0</v>
      </c>
      <c r="AO27">
        <f t="shared" si="17"/>
        <v>0</v>
      </c>
      <c r="AP27">
        <f t="shared" si="17"/>
        <v>0</v>
      </c>
      <c r="AQ27">
        <f t="shared" si="17"/>
        <v>0</v>
      </c>
      <c r="AR27">
        <f t="shared" si="17"/>
        <v>0.14677055073688688</v>
      </c>
      <c r="AS27">
        <f t="shared" si="17"/>
        <v>0.13594160192514082</v>
      </c>
      <c r="AT27">
        <f t="shared" si="17"/>
        <v>0</v>
      </c>
      <c r="AU27">
        <f t="shared" si="17"/>
        <v>0</v>
      </c>
      <c r="AV27">
        <f t="shared" si="17"/>
        <v>0</v>
      </c>
      <c r="AW27">
        <f t="shared" si="17"/>
        <v>0</v>
      </c>
    </row>
    <row r="28" spans="1:49" hidden="1" x14ac:dyDescent="0.2">
      <c r="B28">
        <f t="shared" si="16"/>
        <v>1.8764631321440017</v>
      </c>
      <c r="C28">
        <f t="shared" si="16"/>
        <v>0.65389906117577046</v>
      </c>
      <c r="D28">
        <f t="shared" si="16"/>
        <v>0</v>
      </c>
      <c r="E28">
        <f t="shared" si="16"/>
        <v>0</v>
      </c>
      <c r="F28">
        <f t="shared" si="16"/>
        <v>0</v>
      </c>
      <c r="G28">
        <f t="shared" si="16"/>
        <v>0</v>
      </c>
      <c r="H28">
        <f t="shared" si="16"/>
        <v>1.233181208310044</v>
      </c>
      <c r="I28">
        <f t="shared" si="16"/>
        <v>1.0340148627977934</v>
      </c>
      <c r="J28">
        <f t="shared" si="16"/>
        <v>0</v>
      </c>
      <c r="K28">
        <f t="shared" si="16"/>
        <v>0</v>
      </c>
      <c r="L28">
        <f t="shared" si="16"/>
        <v>0</v>
      </c>
      <c r="M28">
        <f t="shared" si="16"/>
        <v>0</v>
      </c>
      <c r="N28">
        <f t="shared" si="16"/>
        <v>0.19138655648921232</v>
      </c>
      <c r="O28">
        <f t="shared" si="16"/>
        <v>3.1861042161905523E-2</v>
      </c>
      <c r="P28">
        <f t="shared" si="16"/>
        <v>0</v>
      </c>
      <c r="Q28">
        <f t="shared" si="16"/>
        <v>0</v>
      </c>
      <c r="R28">
        <f t="shared" ref="C28:AW30" si="18">ABS(R12)</f>
        <v>0</v>
      </c>
      <c r="S28">
        <f t="shared" si="18"/>
        <v>0</v>
      </c>
      <c r="T28">
        <f t="shared" si="18"/>
        <v>0.18692029206952565</v>
      </c>
      <c r="U28">
        <f t="shared" si="18"/>
        <v>0.14707273401668297</v>
      </c>
      <c r="V28">
        <f t="shared" si="18"/>
        <v>0</v>
      </c>
      <c r="W28">
        <f t="shared" si="18"/>
        <v>0</v>
      </c>
      <c r="X28">
        <f t="shared" si="18"/>
        <v>0</v>
      </c>
      <c r="Y28">
        <f t="shared" si="18"/>
        <v>0</v>
      </c>
      <c r="Z28">
        <f t="shared" si="18"/>
        <v>1.2472175842607709</v>
      </c>
      <c r="AA28">
        <f t="shared" si="18"/>
        <v>1.0097627917935064</v>
      </c>
      <c r="AB28">
        <f t="shared" si="18"/>
        <v>0</v>
      </c>
      <c r="AC28">
        <f t="shared" si="18"/>
        <v>0</v>
      </c>
      <c r="AD28">
        <f t="shared" si="18"/>
        <v>0</v>
      </c>
      <c r="AE28">
        <f t="shared" si="18"/>
        <v>0</v>
      </c>
      <c r="AF28">
        <f t="shared" si="18"/>
        <v>4.5913967838728089</v>
      </c>
      <c r="AG28">
        <f t="shared" si="18"/>
        <v>0.78524492938437795</v>
      </c>
      <c r="AH28">
        <f t="shared" si="18"/>
        <v>0</v>
      </c>
      <c r="AI28">
        <f t="shared" si="18"/>
        <v>0</v>
      </c>
      <c r="AJ28">
        <f t="shared" si="18"/>
        <v>0</v>
      </c>
      <c r="AK28">
        <f t="shared" si="18"/>
        <v>0</v>
      </c>
      <c r="AL28">
        <f t="shared" si="18"/>
        <v>0.70427313638493638</v>
      </c>
      <c r="AM28">
        <f t="shared" si="18"/>
        <v>0.60029649705674248</v>
      </c>
      <c r="AN28">
        <f t="shared" si="18"/>
        <v>0</v>
      </c>
      <c r="AO28">
        <f t="shared" si="18"/>
        <v>0</v>
      </c>
      <c r="AP28">
        <f t="shared" si="18"/>
        <v>0</v>
      </c>
      <c r="AQ28">
        <f t="shared" si="18"/>
        <v>0</v>
      </c>
      <c r="AR28">
        <f t="shared" si="18"/>
        <v>0.61710609929201965</v>
      </c>
      <c r="AS28">
        <f t="shared" si="18"/>
        <v>0.65224028937145195</v>
      </c>
      <c r="AT28">
        <f t="shared" si="18"/>
        <v>0</v>
      </c>
      <c r="AU28">
        <f t="shared" si="18"/>
        <v>0</v>
      </c>
      <c r="AV28">
        <f t="shared" si="18"/>
        <v>0</v>
      </c>
      <c r="AW28">
        <f t="shared" si="18"/>
        <v>0</v>
      </c>
    </row>
    <row r="29" spans="1:49" hidden="1" x14ac:dyDescent="0.2">
      <c r="B29">
        <f t="shared" si="16"/>
        <v>2.1398840957279295</v>
      </c>
      <c r="C29">
        <f t="shared" si="18"/>
        <v>2.2673534651332112E-2</v>
      </c>
      <c r="D29">
        <f t="shared" si="18"/>
        <v>0</v>
      </c>
      <c r="E29">
        <f t="shared" si="18"/>
        <v>0</v>
      </c>
      <c r="F29">
        <f t="shared" si="18"/>
        <v>0</v>
      </c>
      <c r="G29">
        <f t="shared" si="18"/>
        <v>0</v>
      </c>
      <c r="H29">
        <f t="shared" si="18"/>
        <v>2.1198563898608351</v>
      </c>
      <c r="I29">
        <f t="shared" si="18"/>
        <v>2.9408853681657087E-2</v>
      </c>
      <c r="J29">
        <f t="shared" si="18"/>
        <v>0</v>
      </c>
      <c r="K29">
        <f t="shared" si="18"/>
        <v>0</v>
      </c>
      <c r="L29">
        <f t="shared" si="18"/>
        <v>0</v>
      </c>
      <c r="M29">
        <f t="shared" si="18"/>
        <v>0</v>
      </c>
      <c r="N29">
        <f t="shared" si="18"/>
        <v>0.75732794454394214</v>
      </c>
      <c r="O29">
        <f t="shared" si="18"/>
        <v>9.6402720439316379E-3</v>
      </c>
      <c r="P29">
        <f t="shared" si="18"/>
        <v>0</v>
      </c>
      <c r="Q29">
        <f t="shared" si="18"/>
        <v>0</v>
      </c>
      <c r="R29">
        <f t="shared" si="18"/>
        <v>0</v>
      </c>
      <c r="S29">
        <f t="shared" si="18"/>
        <v>0</v>
      </c>
      <c r="T29">
        <f t="shared" si="18"/>
        <v>0.33487832968527359</v>
      </c>
      <c r="U29">
        <f t="shared" si="18"/>
        <v>2.6272941000132777E-3</v>
      </c>
      <c r="V29">
        <f t="shared" si="18"/>
        <v>0</v>
      </c>
      <c r="W29">
        <f t="shared" si="18"/>
        <v>0</v>
      </c>
      <c r="X29">
        <f t="shared" si="18"/>
        <v>0</v>
      </c>
      <c r="Y29">
        <f t="shared" si="18"/>
        <v>0</v>
      </c>
      <c r="Z29">
        <f t="shared" si="18"/>
        <v>3.0629931533995465</v>
      </c>
      <c r="AA29">
        <f t="shared" si="18"/>
        <v>3.6042799978651917E-2</v>
      </c>
      <c r="AB29">
        <f t="shared" si="18"/>
        <v>0</v>
      </c>
      <c r="AC29">
        <f t="shared" si="18"/>
        <v>0</v>
      </c>
      <c r="AD29">
        <f t="shared" si="18"/>
        <v>0</v>
      </c>
      <c r="AE29">
        <f t="shared" si="18"/>
        <v>0</v>
      </c>
      <c r="AF29">
        <f t="shared" si="18"/>
        <v>1.7123818832129292</v>
      </c>
      <c r="AG29">
        <f t="shared" si="18"/>
        <v>1.7065211184309453E-2</v>
      </c>
      <c r="AH29">
        <f t="shared" si="18"/>
        <v>0</v>
      </c>
      <c r="AI29">
        <f t="shared" si="18"/>
        <v>0</v>
      </c>
      <c r="AJ29">
        <f t="shared" si="18"/>
        <v>0</v>
      </c>
      <c r="AK29">
        <f t="shared" si="18"/>
        <v>0</v>
      </c>
      <c r="AL29">
        <f t="shared" si="18"/>
        <v>2.3810135784035911</v>
      </c>
      <c r="AM29">
        <f t="shared" si="18"/>
        <v>2.3014554505085834E-2</v>
      </c>
      <c r="AN29">
        <f t="shared" si="18"/>
        <v>0</v>
      </c>
      <c r="AO29">
        <f t="shared" si="18"/>
        <v>0</v>
      </c>
      <c r="AP29">
        <f t="shared" si="18"/>
        <v>0</v>
      </c>
      <c r="AQ29">
        <f t="shared" si="18"/>
        <v>0</v>
      </c>
      <c r="AR29">
        <f t="shared" si="18"/>
        <v>2.3325806433587877</v>
      </c>
      <c r="AS29">
        <f t="shared" si="18"/>
        <v>2.7351909275391419E-2</v>
      </c>
      <c r="AT29">
        <f t="shared" si="18"/>
        <v>0</v>
      </c>
      <c r="AU29">
        <f t="shared" si="18"/>
        <v>0</v>
      </c>
      <c r="AV29">
        <f t="shared" si="18"/>
        <v>0</v>
      </c>
      <c r="AW29">
        <f t="shared" si="18"/>
        <v>0</v>
      </c>
    </row>
    <row r="30" spans="1:49" hidden="1" x14ac:dyDescent="0.2">
      <c r="B30">
        <f t="shared" si="16"/>
        <v>4.2449324654805265</v>
      </c>
      <c r="C30">
        <f t="shared" si="18"/>
        <v>1.2849552465241036</v>
      </c>
      <c r="D30">
        <f t="shared" si="18"/>
        <v>0</v>
      </c>
      <c r="E30">
        <f t="shared" si="18"/>
        <v>0</v>
      </c>
      <c r="F30">
        <f t="shared" si="18"/>
        <v>0</v>
      </c>
      <c r="G30">
        <f t="shared" si="18"/>
        <v>0</v>
      </c>
      <c r="H30">
        <f t="shared" si="18"/>
        <v>4.8229682023232554</v>
      </c>
      <c r="I30">
        <f t="shared" si="18"/>
        <v>1.9149218111982897</v>
      </c>
      <c r="J30">
        <f t="shared" si="18"/>
        <v>0</v>
      </c>
      <c r="K30">
        <f t="shared" si="18"/>
        <v>0</v>
      </c>
      <c r="L30">
        <f t="shared" si="18"/>
        <v>0</v>
      </c>
      <c r="M30">
        <f t="shared" si="18"/>
        <v>0</v>
      </c>
      <c r="N30">
        <f t="shared" si="18"/>
        <v>0.24992017168140018</v>
      </c>
      <c r="O30">
        <f t="shared" si="18"/>
        <v>0.35020064884212287</v>
      </c>
      <c r="P30">
        <f t="shared" si="18"/>
        <v>0</v>
      </c>
      <c r="Q30">
        <f t="shared" si="18"/>
        <v>0</v>
      </c>
      <c r="R30">
        <f t="shared" si="18"/>
        <v>0</v>
      </c>
      <c r="S30">
        <f t="shared" si="18"/>
        <v>0</v>
      </c>
      <c r="T30">
        <f t="shared" si="18"/>
        <v>5.8676838475748632</v>
      </c>
      <c r="U30">
        <f t="shared" si="18"/>
        <v>1.0649083120594574</v>
      </c>
      <c r="V30">
        <f t="shared" si="18"/>
        <v>0</v>
      </c>
      <c r="W30">
        <f t="shared" si="18"/>
        <v>0</v>
      </c>
      <c r="X30">
        <f t="shared" si="18"/>
        <v>0</v>
      </c>
      <c r="Y30">
        <f t="shared" si="18"/>
        <v>0</v>
      </c>
      <c r="Z30">
        <f t="shared" si="18"/>
        <v>3.0560196296151982</v>
      </c>
      <c r="AA30">
        <f t="shared" si="18"/>
        <v>1.4420022181603629</v>
      </c>
      <c r="AB30">
        <f t="shared" si="18"/>
        <v>0</v>
      </c>
      <c r="AC30">
        <f t="shared" si="18"/>
        <v>0</v>
      </c>
      <c r="AD30">
        <f t="shared" si="18"/>
        <v>0</v>
      </c>
      <c r="AE30">
        <f t="shared" si="18"/>
        <v>0</v>
      </c>
      <c r="AF30">
        <f t="shared" si="18"/>
        <v>4.358617951504538</v>
      </c>
      <c r="AG30">
        <f t="shared" si="18"/>
        <v>1.4335306239787187</v>
      </c>
      <c r="AH30">
        <f t="shared" si="18"/>
        <v>0</v>
      </c>
      <c r="AI30">
        <f t="shared" si="18"/>
        <v>0</v>
      </c>
      <c r="AJ30">
        <f t="shared" si="18"/>
        <v>0</v>
      </c>
      <c r="AK30">
        <f t="shared" si="18"/>
        <v>0</v>
      </c>
      <c r="AL30">
        <f t="shared" si="18"/>
        <v>4.1672979665621872</v>
      </c>
      <c r="AM30">
        <f t="shared" si="18"/>
        <v>1.1164135280521932</v>
      </c>
      <c r="AN30">
        <f t="shared" si="18"/>
        <v>0</v>
      </c>
      <c r="AO30">
        <f t="shared" si="18"/>
        <v>0</v>
      </c>
      <c r="AP30">
        <f t="shared" si="18"/>
        <v>0</v>
      </c>
      <c r="AQ30">
        <f t="shared" si="18"/>
        <v>0</v>
      </c>
      <c r="AR30">
        <f t="shared" si="18"/>
        <v>4.2784558306381486</v>
      </c>
      <c r="AS30">
        <f t="shared" si="18"/>
        <v>1.4556969857684634</v>
      </c>
      <c r="AT30">
        <f t="shared" si="18"/>
        <v>0</v>
      </c>
      <c r="AU30">
        <f t="shared" si="18"/>
        <v>0</v>
      </c>
      <c r="AV30">
        <f t="shared" si="18"/>
        <v>0</v>
      </c>
      <c r="AW30">
        <f t="shared" si="18"/>
        <v>0</v>
      </c>
    </row>
    <row r="31" spans="1:49" hidden="1" x14ac:dyDescent="0.2"/>
    <row r="33" spans="1:19" x14ac:dyDescent="0.2">
      <c r="A33" s="74" t="s">
        <v>33</v>
      </c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</row>
    <row r="35" spans="1:19" x14ac:dyDescent="0.2">
      <c r="A35" s="1"/>
      <c r="B35" s="78" t="s">
        <v>27</v>
      </c>
      <c r="C35" s="79"/>
      <c r="D35" s="79"/>
      <c r="E35" s="79"/>
      <c r="F35" s="79"/>
      <c r="G35" s="79"/>
      <c r="K35" s="75" t="s">
        <v>28</v>
      </c>
      <c r="L35" s="76"/>
      <c r="M35" s="76"/>
      <c r="N35" s="76"/>
      <c r="O35" s="76"/>
      <c r="P35" s="77"/>
    </row>
    <row r="36" spans="1:19" ht="17" thickBot="1" x14ac:dyDescent="0.25">
      <c r="A36" s="2"/>
      <c r="B36" s="3" t="s">
        <v>34</v>
      </c>
      <c r="C36" s="4" t="s">
        <v>2</v>
      </c>
      <c r="D36" s="4" t="s">
        <v>3</v>
      </c>
      <c r="E36" s="4" t="s">
        <v>4</v>
      </c>
      <c r="F36" s="4" t="s">
        <v>5</v>
      </c>
      <c r="G36" s="4" t="s">
        <v>6</v>
      </c>
      <c r="K36" s="3" t="s">
        <v>1</v>
      </c>
      <c r="L36" s="4" t="s">
        <v>2</v>
      </c>
      <c r="M36" s="4" t="s">
        <v>3</v>
      </c>
      <c r="N36" s="4" t="s">
        <v>4</v>
      </c>
      <c r="O36" s="4" t="s">
        <v>5</v>
      </c>
      <c r="P36" s="4" t="s">
        <v>6</v>
      </c>
    </row>
    <row r="37" spans="1:19" x14ac:dyDescent="0.2">
      <c r="A37" s="5"/>
      <c r="B37" s="6"/>
      <c r="K37" s="6"/>
      <c r="P37" s="1"/>
    </row>
    <row r="38" spans="1:19" x14ac:dyDescent="0.2">
      <c r="A38" s="1" t="s">
        <v>7</v>
      </c>
      <c r="B38" s="7">
        <v>15.059912794608499</v>
      </c>
      <c r="C38" s="8">
        <v>1.4265964136202154</v>
      </c>
      <c r="D38" s="8"/>
      <c r="E38" s="8"/>
      <c r="F38" s="8"/>
      <c r="G38" s="8"/>
      <c r="H38" s="8"/>
      <c r="I38" s="8"/>
      <c r="J38" t="s">
        <v>29</v>
      </c>
      <c r="K38" s="7">
        <v>30.584599705529889</v>
      </c>
      <c r="L38" s="8">
        <v>3.5612641905285765</v>
      </c>
      <c r="M38" s="8"/>
      <c r="N38" s="8"/>
      <c r="O38" s="8"/>
      <c r="P38" s="18"/>
    </row>
    <row r="39" spans="1:19" x14ac:dyDescent="0.2">
      <c r="A39" s="1" t="s">
        <v>8</v>
      </c>
      <c r="B39" s="7">
        <v>17.521675887500621</v>
      </c>
      <c r="C39" s="8">
        <v>2.1452088619856062</v>
      </c>
      <c r="D39" s="8"/>
      <c r="E39" s="8"/>
      <c r="F39" s="8"/>
      <c r="G39" s="8"/>
      <c r="H39" s="8"/>
      <c r="I39" s="8"/>
      <c r="J39" t="s">
        <v>30</v>
      </c>
      <c r="K39" s="7">
        <v>-28.007634616996448</v>
      </c>
      <c r="L39" s="8">
        <v>0.21177241468996744</v>
      </c>
      <c r="M39" s="8"/>
      <c r="N39" s="8"/>
      <c r="O39" s="8"/>
      <c r="P39" s="18"/>
    </row>
    <row r="40" spans="1:19" x14ac:dyDescent="0.2">
      <c r="A40" s="1" t="s">
        <v>9</v>
      </c>
      <c r="B40" s="7">
        <v>6.5175480401387764</v>
      </c>
      <c r="C40" s="8">
        <v>0.37679520145631751</v>
      </c>
      <c r="D40" s="8"/>
      <c r="E40" s="8"/>
      <c r="F40" s="8"/>
      <c r="G40" s="8"/>
      <c r="H40" s="8"/>
      <c r="I40" s="8"/>
      <c r="J40" t="s">
        <v>31</v>
      </c>
      <c r="K40" s="7">
        <v>7.9515770342907244</v>
      </c>
      <c r="L40" s="8">
        <v>1.0387524165420854</v>
      </c>
      <c r="M40" s="8"/>
      <c r="N40" s="8"/>
      <c r="O40" s="8"/>
      <c r="P40" s="18"/>
    </row>
    <row r="41" spans="1:19" x14ac:dyDescent="0.2">
      <c r="A41" s="1" t="s">
        <v>10</v>
      </c>
      <c r="B41" s="7">
        <v>7.8775874662082579</v>
      </c>
      <c r="C41" s="8">
        <v>0.56768077034149433</v>
      </c>
      <c r="D41" s="8"/>
      <c r="E41" s="8"/>
      <c r="F41" s="8"/>
      <c r="G41" s="8"/>
      <c r="H41" s="8"/>
      <c r="I41" s="8"/>
      <c r="K41" s="7">
        <v>13.827706397167461</v>
      </c>
      <c r="L41" s="8">
        <v>0.62305255238711832</v>
      </c>
      <c r="M41" s="8"/>
      <c r="N41" s="8"/>
      <c r="O41" s="8"/>
      <c r="P41" s="18"/>
    </row>
    <row r="42" spans="1:19" x14ac:dyDescent="0.2">
      <c r="A42" s="1" t="s">
        <v>11</v>
      </c>
      <c r="B42" s="7">
        <v>13.192057256648937</v>
      </c>
      <c r="C42" s="8">
        <v>-9.7020712705891965E-2</v>
      </c>
      <c r="D42" s="8"/>
      <c r="E42" s="8"/>
      <c r="F42" s="8"/>
      <c r="G42" s="8"/>
      <c r="H42" s="8"/>
      <c r="I42" s="8"/>
      <c r="K42" s="7"/>
      <c r="L42" s="8"/>
      <c r="M42" s="8"/>
      <c r="N42" s="8"/>
      <c r="O42" s="8"/>
      <c r="P42" s="18"/>
    </row>
    <row r="43" spans="1:19" x14ac:dyDescent="0.2">
      <c r="A43" s="1" t="s">
        <v>12</v>
      </c>
      <c r="B43" s="7">
        <v>0</v>
      </c>
      <c r="C43" s="8">
        <v>0</v>
      </c>
      <c r="D43" s="8"/>
      <c r="E43" s="8"/>
      <c r="H43" s="8"/>
      <c r="I43" s="8"/>
    </row>
    <row r="44" spans="1:19" x14ac:dyDescent="0.2">
      <c r="A44" s="1" t="s">
        <v>13</v>
      </c>
      <c r="B44" s="7">
        <v>-4.7057416329998158</v>
      </c>
      <c r="C44" s="8">
        <v>0.14247893317678451</v>
      </c>
      <c r="D44" s="8"/>
      <c r="E44" s="8"/>
      <c r="F44" s="8"/>
      <c r="G44" s="8"/>
      <c r="H44" s="8"/>
      <c r="I44" s="8"/>
    </row>
    <row r="45" spans="1:19" x14ac:dyDescent="0.2">
      <c r="A45" s="1" t="s">
        <v>14</v>
      </c>
      <c r="B45" s="7">
        <v>-6.4903134130231743</v>
      </c>
      <c r="C45" s="8">
        <v>0.21939891467142036</v>
      </c>
      <c r="D45" s="8"/>
      <c r="E45" s="8"/>
      <c r="F45" s="8"/>
      <c r="G45" s="8"/>
      <c r="H45" s="8"/>
      <c r="I45" s="8"/>
    </row>
    <row r="46" spans="1:19" x14ac:dyDescent="0.2">
      <c r="A46" s="1" t="s">
        <v>15</v>
      </c>
      <c r="B46" s="7">
        <v>3.0905324810791557</v>
      </c>
      <c r="C46" s="8">
        <v>-13.610211717553927</v>
      </c>
      <c r="D46" s="8"/>
      <c r="E46" s="8"/>
      <c r="F46" s="8"/>
      <c r="G46" s="8"/>
      <c r="H46" s="8"/>
      <c r="I46" s="8"/>
    </row>
    <row r="47" spans="1:19" ht="17" thickBot="1" x14ac:dyDescent="0.25">
      <c r="A47" s="21"/>
      <c r="B47" s="23"/>
      <c r="C47" s="22"/>
      <c r="D47" s="22"/>
      <c r="E47" s="22"/>
      <c r="F47" s="22"/>
      <c r="G47" s="22"/>
      <c r="H47" s="8"/>
      <c r="I47" s="8"/>
    </row>
    <row r="48" spans="1:19" ht="17" thickTop="1" x14ac:dyDescent="0.2">
      <c r="A48" s="13" t="s">
        <v>18</v>
      </c>
      <c r="B48" s="14">
        <v>16.252400934879251</v>
      </c>
      <c r="C48" s="14">
        <v>1.5989793504843615</v>
      </c>
      <c r="D48" s="14"/>
      <c r="E48" s="14"/>
      <c r="F48" s="14"/>
      <c r="G48" s="14"/>
      <c r="H48" s="14"/>
      <c r="I48" s="14"/>
    </row>
    <row r="49" spans="1:9" x14ac:dyDescent="0.2">
      <c r="A49" s="13" t="s">
        <v>19</v>
      </c>
      <c r="B49" s="14">
        <v>4.5034784570364916</v>
      </c>
      <c r="C49" s="14">
        <v>0.58557588547450967</v>
      </c>
      <c r="D49" s="14"/>
      <c r="E49" s="14"/>
      <c r="F49" s="14"/>
      <c r="G49" s="14"/>
      <c r="H49" s="14"/>
      <c r="I49" s="14"/>
    </row>
    <row r="50" spans="1:9" ht="17" thickBot="1" x14ac:dyDescent="0.25">
      <c r="A50" s="15" t="s">
        <v>20</v>
      </c>
      <c r="B50" s="24">
        <v>0</v>
      </c>
      <c r="C50" s="16">
        <v>0</v>
      </c>
      <c r="D50" s="16"/>
      <c r="E50" s="16"/>
      <c r="H50" s="14"/>
      <c r="I50" s="14"/>
    </row>
    <row r="51" spans="1:9" ht="17" thickTop="1" x14ac:dyDescent="0.2"/>
    <row r="52" spans="1:9" x14ac:dyDescent="0.2">
      <c r="A52" s="13" t="s">
        <v>18</v>
      </c>
      <c r="B52" s="14">
        <f>AVERAGE(B38:B40)</f>
        <v>13.033045574082633</v>
      </c>
      <c r="C52" s="14">
        <f t="shared" ref="C52:G52" si="19">AVERAGE(C38:C40)</f>
        <v>1.3162001590207131</v>
      </c>
      <c r="D52" s="14" t="e">
        <f t="shared" si="19"/>
        <v>#DIV/0!</v>
      </c>
      <c r="E52" s="14" t="e">
        <f t="shared" si="19"/>
        <v>#DIV/0!</v>
      </c>
      <c r="F52" s="14" t="e">
        <f t="shared" si="19"/>
        <v>#DIV/0!</v>
      </c>
      <c r="G52" s="14" t="e">
        <f t="shared" si="19"/>
        <v>#DIV/0!</v>
      </c>
    </row>
    <row r="53" spans="1:9" x14ac:dyDescent="0.2">
      <c r="A53" s="13" t="s">
        <v>19</v>
      </c>
      <c r="B53" s="14">
        <f>AVERAGE(B41,B42,B44,B45,B46)</f>
        <v>2.5928244315826725</v>
      </c>
      <c r="C53" s="14">
        <f t="shared" ref="C53:G53" si="20">AVERAGE(C41,C42,C44,C45,C46)</f>
        <v>-2.5555347624140241</v>
      </c>
      <c r="D53" s="14" t="e">
        <f t="shared" si="20"/>
        <v>#DIV/0!</v>
      </c>
      <c r="E53" s="14" t="e">
        <f t="shared" si="20"/>
        <v>#DIV/0!</v>
      </c>
      <c r="F53" s="14" t="e">
        <f t="shared" si="20"/>
        <v>#DIV/0!</v>
      </c>
      <c r="G53" s="14" t="e">
        <f t="shared" si="20"/>
        <v>#DIV/0!</v>
      </c>
    </row>
    <row r="54" spans="1:9" ht="17" thickBot="1" x14ac:dyDescent="0.25">
      <c r="A54" s="15" t="s">
        <v>20</v>
      </c>
      <c r="B54" s="16"/>
      <c r="C54" s="16"/>
      <c r="D54" s="16"/>
      <c r="E54" s="16"/>
      <c r="F54" s="16"/>
      <c r="G54" s="16"/>
    </row>
    <row r="55" spans="1:9" ht="17" thickTop="1" x14ac:dyDescent="0.2"/>
  </sheetData>
  <mergeCells count="12">
    <mergeCell ref="AL3:AQ3"/>
    <mergeCell ref="AR3:AW3"/>
    <mergeCell ref="A33:S33"/>
    <mergeCell ref="B35:G35"/>
    <mergeCell ref="K35:P35"/>
    <mergeCell ref="Z3:AE3"/>
    <mergeCell ref="AF3:AK3"/>
    <mergeCell ref="A1:S1"/>
    <mergeCell ref="B3:G3"/>
    <mergeCell ref="H3:M3"/>
    <mergeCell ref="N3:S3"/>
    <mergeCell ref="T3:Y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9C2B-3CC8-C443-95AC-D1B15515A75A}">
  <dimension ref="A1:AW55"/>
  <sheetViews>
    <sheetView workbookViewId="0">
      <selection sqref="A1:S1"/>
    </sheetView>
  </sheetViews>
  <sheetFormatPr baseColWidth="10" defaultRowHeight="16" x14ac:dyDescent="0.2"/>
  <cols>
    <col min="2" max="2" width="6.5" bestFit="1" customWidth="1"/>
    <col min="3" max="3" width="5.33203125" bestFit="1" customWidth="1"/>
    <col min="4" max="4" width="7.1640625" bestFit="1" customWidth="1"/>
    <col min="5" max="5" width="6" bestFit="1" customWidth="1"/>
    <col min="6" max="6" width="7.1640625" bestFit="1" customWidth="1"/>
    <col min="7" max="7" width="5.33203125" bestFit="1" customWidth="1"/>
    <col min="8" max="9" width="6" customWidth="1"/>
    <col min="10" max="10" width="7.1640625" customWidth="1"/>
    <col min="11" max="12" width="5.33203125" bestFit="1" customWidth="1"/>
    <col min="13" max="15" width="6" bestFit="1" customWidth="1"/>
    <col min="16" max="16" width="5.33203125" bestFit="1" customWidth="1"/>
    <col min="17" max="19" width="6" customWidth="1"/>
    <col min="20" max="20" width="7.1640625" customWidth="1"/>
    <col min="21" max="21" width="6" customWidth="1"/>
    <col min="22" max="22" width="6.5" bestFit="1" customWidth="1"/>
    <col min="23" max="27" width="6" customWidth="1"/>
    <col min="28" max="28" width="7.1640625" customWidth="1"/>
    <col min="29" max="33" width="6" customWidth="1"/>
    <col min="34" max="34" width="6.5" customWidth="1"/>
    <col min="35" max="39" width="6" customWidth="1"/>
    <col min="40" max="40" width="6.5" customWidth="1"/>
    <col min="41" max="45" width="6" customWidth="1"/>
    <col min="46" max="46" width="6.5" customWidth="1"/>
    <col min="47" max="49" width="6" customWidth="1"/>
    <col min="50" max="50" width="16.33203125" customWidth="1"/>
    <col min="51" max="51" width="14.5" customWidth="1"/>
    <col min="52" max="52" width="15.1640625" customWidth="1"/>
    <col min="53" max="53" width="14.5" customWidth="1"/>
    <col min="54" max="54" width="15.1640625" customWidth="1"/>
    <col min="55" max="55" width="14.5" customWidth="1"/>
    <col min="56" max="56" width="15.1640625" customWidth="1"/>
    <col min="57" max="57" width="14.5" customWidth="1"/>
    <col min="58" max="58" width="15.1640625" customWidth="1"/>
    <col min="59" max="59" width="14.5" customWidth="1"/>
    <col min="60" max="60" width="15.1640625" customWidth="1"/>
    <col min="61" max="61" width="14.5" customWidth="1"/>
    <col min="62" max="62" width="15.1640625" customWidth="1"/>
  </cols>
  <sheetData>
    <row r="1" spans="1:49" x14ac:dyDescent="0.2">
      <c r="A1" s="74" t="s">
        <v>32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3" spans="1:49" x14ac:dyDescent="0.2">
      <c r="A3" s="1"/>
      <c r="B3" s="78" t="s">
        <v>0</v>
      </c>
      <c r="C3" s="79"/>
      <c r="D3" s="79"/>
      <c r="E3" s="79"/>
      <c r="F3" s="79"/>
      <c r="G3" s="79"/>
      <c r="H3" s="75" t="s">
        <v>21</v>
      </c>
      <c r="I3" s="76"/>
      <c r="J3" s="76"/>
      <c r="K3" s="76"/>
      <c r="L3" s="76"/>
      <c r="M3" s="77"/>
      <c r="N3" s="78" t="s">
        <v>22</v>
      </c>
      <c r="O3" s="79"/>
      <c r="P3" s="79"/>
      <c r="Q3" s="79"/>
      <c r="R3" s="79"/>
      <c r="S3" s="80"/>
      <c r="T3" s="75" t="s">
        <v>23</v>
      </c>
      <c r="U3" s="76"/>
      <c r="V3" s="76"/>
      <c r="W3" s="76"/>
      <c r="X3" s="76"/>
      <c r="Y3" s="77"/>
      <c r="Z3" s="78" t="s">
        <v>24</v>
      </c>
      <c r="AA3" s="79"/>
      <c r="AB3" s="79"/>
      <c r="AC3" s="79"/>
      <c r="AD3" s="79"/>
      <c r="AE3" s="80"/>
      <c r="AF3" s="75" t="s">
        <v>25</v>
      </c>
      <c r="AG3" s="76"/>
      <c r="AH3" s="76"/>
      <c r="AI3" s="76"/>
      <c r="AJ3" s="76"/>
      <c r="AK3" s="77"/>
      <c r="AL3" s="78" t="s">
        <v>19</v>
      </c>
      <c r="AM3" s="79"/>
      <c r="AN3" s="79"/>
      <c r="AO3" s="79"/>
      <c r="AP3" s="79"/>
      <c r="AQ3" s="80"/>
      <c r="AR3" s="75" t="s">
        <v>26</v>
      </c>
      <c r="AS3" s="76"/>
      <c r="AT3" s="76"/>
      <c r="AU3" s="76"/>
      <c r="AV3" s="76"/>
      <c r="AW3" s="77"/>
    </row>
    <row r="4" spans="1:49" ht="17" thickBot="1" x14ac:dyDescent="0.25">
      <c r="A4" s="2"/>
      <c r="B4" s="3" t="s">
        <v>1</v>
      </c>
      <c r="C4" s="4" t="s">
        <v>2</v>
      </c>
      <c r="D4" s="4" t="s">
        <v>3</v>
      </c>
      <c r="E4" s="4" t="s">
        <v>4</v>
      </c>
      <c r="F4" s="4" t="s">
        <v>6</v>
      </c>
      <c r="G4" s="4" t="s">
        <v>5</v>
      </c>
      <c r="H4" s="3" t="s">
        <v>1</v>
      </c>
      <c r="I4" s="4" t="s">
        <v>2</v>
      </c>
      <c r="J4" s="4" t="s">
        <v>3</v>
      </c>
      <c r="K4" s="4" t="s">
        <v>4</v>
      </c>
      <c r="L4" s="4" t="s">
        <v>6</v>
      </c>
      <c r="M4" s="4" t="s">
        <v>5</v>
      </c>
      <c r="N4" s="3" t="s">
        <v>1</v>
      </c>
      <c r="O4" s="4" t="s">
        <v>2</v>
      </c>
      <c r="P4" s="4" t="s">
        <v>3</v>
      </c>
      <c r="Q4" s="4" t="s">
        <v>4</v>
      </c>
      <c r="R4" s="4" t="s">
        <v>6</v>
      </c>
      <c r="S4" s="4" t="s">
        <v>5</v>
      </c>
      <c r="T4" s="3" t="s">
        <v>1</v>
      </c>
      <c r="U4" s="4" t="s">
        <v>2</v>
      </c>
      <c r="V4" s="4" t="s">
        <v>3</v>
      </c>
      <c r="W4" s="4" t="s">
        <v>4</v>
      </c>
      <c r="X4" s="4" t="s">
        <v>6</v>
      </c>
      <c r="Y4" s="4" t="s">
        <v>5</v>
      </c>
      <c r="Z4" s="3" t="s">
        <v>1</v>
      </c>
      <c r="AA4" s="4" t="s">
        <v>2</v>
      </c>
      <c r="AB4" s="4" t="s">
        <v>3</v>
      </c>
      <c r="AC4" s="4" t="s">
        <v>4</v>
      </c>
      <c r="AD4" s="4" t="s">
        <v>6</v>
      </c>
      <c r="AE4" s="4" t="s">
        <v>5</v>
      </c>
      <c r="AF4" s="3" t="s">
        <v>1</v>
      </c>
      <c r="AG4" s="4" t="s">
        <v>2</v>
      </c>
      <c r="AH4" s="4" t="s">
        <v>3</v>
      </c>
      <c r="AI4" s="4" t="s">
        <v>4</v>
      </c>
      <c r="AJ4" s="4" t="s">
        <v>6</v>
      </c>
      <c r="AK4" s="4" t="s">
        <v>5</v>
      </c>
      <c r="AL4" s="3" t="s">
        <v>1</v>
      </c>
      <c r="AM4" s="4" t="s">
        <v>2</v>
      </c>
      <c r="AN4" s="4" t="s">
        <v>3</v>
      </c>
      <c r="AO4" s="4" t="s">
        <v>4</v>
      </c>
      <c r="AP4" s="4" t="s">
        <v>6</v>
      </c>
      <c r="AQ4" s="4" t="s">
        <v>5</v>
      </c>
      <c r="AR4" s="3" t="s">
        <v>1</v>
      </c>
      <c r="AS4" s="4" t="s">
        <v>2</v>
      </c>
      <c r="AT4" s="4" t="s">
        <v>3</v>
      </c>
      <c r="AU4" s="4" t="s">
        <v>4</v>
      </c>
      <c r="AV4" s="4" t="s">
        <v>6</v>
      </c>
      <c r="AW4" s="4" t="s">
        <v>5</v>
      </c>
    </row>
    <row r="5" spans="1:49" x14ac:dyDescent="0.2">
      <c r="A5" s="5"/>
      <c r="B5" s="6"/>
      <c r="H5" s="6"/>
      <c r="M5" s="1"/>
      <c r="N5" s="17"/>
      <c r="S5" s="1"/>
      <c r="T5" s="6"/>
      <c r="Y5" s="1"/>
      <c r="Z5" s="17"/>
      <c r="AE5" s="1"/>
      <c r="AF5" s="6"/>
      <c r="AK5" s="1"/>
      <c r="AL5" s="17"/>
      <c r="AQ5" s="1"/>
      <c r="AR5" s="6"/>
      <c r="AW5" s="1"/>
    </row>
    <row r="6" spans="1:49" x14ac:dyDescent="0.2">
      <c r="A6" s="1" t="s">
        <v>7</v>
      </c>
      <c r="B6" s="7">
        <v>3.9735682096805505</v>
      </c>
      <c r="C6" s="8">
        <v>0.50694755527116064</v>
      </c>
      <c r="D6" s="8"/>
      <c r="E6" s="8"/>
      <c r="F6" s="8"/>
      <c r="G6" s="8"/>
      <c r="H6" s="7">
        <v>1.4194811448136488</v>
      </c>
      <c r="I6" s="8">
        <v>0.59304775944203336</v>
      </c>
      <c r="J6" s="8"/>
      <c r="K6" s="8"/>
      <c r="L6" s="8"/>
      <c r="M6" s="18"/>
      <c r="N6" s="7">
        <v>2.0078994087643407</v>
      </c>
      <c r="O6" s="8">
        <v>0.36545783037992763</v>
      </c>
      <c r="P6" s="8"/>
      <c r="Q6" s="8"/>
      <c r="R6" s="8"/>
      <c r="S6" s="18"/>
      <c r="T6" s="7">
        <v>6.474238274087762</v>
      </c>
      <c r="U6" s="8">
        <v>0.58888231037117</v>
      </c>
      <c r="V6" s="8"/>
      <c r="W6" s="8"/>
      <c r="X6" s="8"/>
      <c r="Y6" s="18"/>
      <c r="Z6" s="7">
        <v>2.4337107793920563</v>
      </c>
      <c r="AA6" s="8">
        <v>0.45229000743429382</v>
      </c>
      <c r="AB6" s="8"/>
      <c r="AC6" s="8"/>
      <c r="AD6" s="8"/>
      <c r="AE6" s="18"/>
      <c r="AF6" s="7">
        <v>2.0516160788728715</v>
      </c>
      <c r="AG6" s="8">
        <v>0.36757454873341167</v>
      </c>
      <c r="AH6" s="8"/>
      <c r="AI6" s="8"/>
      <c r="AJ6" s="8"/>
      <c r="AK6" s="18"/>
      <c r="AL6" s="7">
        <v>3.3253410173217341</v>
      </c>
      <c r="AM6" s="8">
        <v>0.48137303286337924</v>
      </c>
      <c r="AN6" s="8"/>
      <c r="AO6" s="8"/>
      <c r="AP6" s="8"/>
      <c r="AQ6" s="18"/>
      <c r="AR6" s="7">
        <v>4.1312532890274172</v>
      </c>
      <c r="AS6" s="8">
        <v>0.64497394975549094</v>
      </c>
      <c r="AT6" s="8"/>
      <c r="AU6" s="8"/>
      <c r="AV6" s="8"/>
      <c r="AW6" s="18"/>
    </row>
    <row r="7" spans="1:49" x14ac:dyDescent="0.2">
      <c r="A7" s="1" t="s">
        <v>8</v>
      </c>
      <c r="B7" s="7">
        <v>6.1908906867255116</v>
      </c>
      <c r="C7" s="8">
        <v>0.41034170585844898</v>
      </c>
      <c r="D7" s="8"/>
      <c r="E7" s="8"/>
      <c r="F7" s="8"/>
      <c r="G7" s="8"/>
      <c r="H7" s="7">
        <v>1.9932573088538228</v>
      </c>
      <c r="I7" s="8">
        <v>0.31900240395802953</v>
      </c>
      <c r="J7" s="8"/>
      <c r="K7" s="8"/>
      <c r="L7" s="8"/>
      <c r="M7" s="18"/>
      <c r="N7" s="7">
        <v>-0.34974745559251952</v>
      </c>
      <c r="O7" s="8">
        <v>0.57484837437531966</v>
      </c>
      <c r="P7" s="8"/>
      <c r="Q7" s="8"/>
      <c r="R7" s="8"/>
      <c r="S7" s="18"/>
      <c r="T7" s="7">
        <v>8.7123088691084174</v>
      </c>
      <c r="U7" s="8">
        <v>0.51235789147897159</v>
      </c>
      <c r="V7" s="8"/>
      <c r="W7" s="8"/>
      <c r="X7" s="8"/>
      <c r="Y7" s="18"/>
      <c r="Z7" s="7">
        <v>4.1174032083680787</v>
      </c>
      <c r="AA7" s="8">
        <v>0.34082083213117959</v>
      </c>
      <c r="AB7" s="8"/>
      <c r="AC7" s="8"/>
      <c r="AD7" s="8"/>
      <c r="AE7" s="18"/>
      <c r="AF7" s="7">
        <v>7.6031332920423909</v>
      </c>
      <c r="AG7" s="8">
        <v>0.37706902195121345</v>
      </c>
      <c r="AH7" s="8"/>
      <c r="AI7" s="8"/>
      <c r="AJ7" s="8"/>
      <c r="AK7" s="18"/>
      <c r="AL7" s="7">
        <v>5.7071720589934118</v>
      </c>
      <c r="AM7" s="8">
        <v>0.40185650213181123</v>
      </c>
      <c r="AN7" s="8"/>
      <c r="AO7" s="8"/>
      <c r="AP7" s="8"/>
      <c r="AQ7" s="18"/>
      <c r="AR7" s="7">
        <v>5.1556613361207928</v>
      </c>
      <c r="AS7" s="8">
        <v>0.44373943687583928</v>
      </c>
      <c r="AT7" s="8"/>
      <c r="AU7" s="8"/>
      <c r="AV7" s="8"/>
      <c r="AW7" s="18"/>
    </row>
    <row r="8" spans="1:49" x14ac:dyDescent="0.2">
      <c r="A8" s="1" t="s">
        <v>9</v>
      </c>
      <c r="B8" s="7">
        <v>-0.10894548309937288</v>
      </c>
      <c r="C8" s="8">
        <v>0.23479327811159692</v>
      </c>
      <c r="D8" s="8"/>
      <c r="E8" s="8"/>
      <c r="F8" s="8"/>
      <c r="G8" s="8"/>
      <c r="H8" s="7">
        <v>0.35754156727072217</v>
      </c>
      <c r="I8" s="8">
        <v>0.31407941608257545</v>
      </c>
      <c r="J8" s="8"/>
      <c r="K8" s="8"/>
      <c r="L8" s="8"/>
      <c r="M8" s="18"/>
      <c r="N8" s="7">
        <v>-1.0713659287747868</v>
      </c>
      <c r="O8" s="8">
        <v>0.10091774244821577</v>
      </c>
      <c r="P8" s="8"/>
      <c r="Q8" s="8"/>
      <c r="R8" s="8"/>
      <c r="S8" s="18"/>
      <c r="T8" s="7">
        <v>0.63228072204125074</v>
      </c>
      <c r="U8" s="8">
        <v>0.35879772891179806</v>
      </c>
      <c r="V8" s="8"/>
      <c r="W8" s="8"/>
      <c r="X8" s="8"/>
      <c r="Y8" s="18"/>
      <c r="Z8" s="7">
        <v>-0.70993073789229055</v>
      </c>
      <c r="AA8" s="8">
        <v>0.15104289707076718</v>
      </c>
      <c r="AB8" s="8"/>
      <c r="AC8" s="8"/>
      <c r="AD8" s="8"/>
      <c r="AE8" s="18"/>
      <c r="AF8" s="7">
        <v>-0.24149422847287855</v>
      </c>
      <c r="AG8" s="8">
        <v>0.27530412372935054</v>
      </c>
      <c r="AH8" s="8"/>
      <c r="AI8" s="8"/>
      <c r="AJ8" s="8"/>
      <c r="AK8" s="18"/>
      <c r="AL8" s="7">
        <v>-0.28167657787760009</v>
      </c>
      <c r="AM8" s="8">
        <v>0.2100745185607539</v>
      </c>
      <c r="AN8" s="8"/>
      <c r="AO8" s="8"/>
      <c r="AP8" s="8"/>
      <c r="AQ8" s="18"/>
      <c r="AR8" s="7">
        <v>0.86500496147164307</v>
      </c>
      <c r="AS8" s="8">
        <v>0.2418986035876084</v>
      </c>
      <c r="AT8" s="8"/>
      <c r="AU8" s="8"/>
      <c r="AV8" s="8"/>
      <c r="AW8" s="18"/>
    </row>
    <row r="9" spans="1:49" x14ac:dyDescent="0.2">
      <c r="A9" s="1" t="s">
        <v>10</v>
      </c>
      <c r="B9" s="7">
        <v>-1.1540379860401364</v>
      </c>
      <c r="C9" s="8">
        <v>4.8919165509680312E-3</v>
      </c>
      <c r="D9" s="8"/>
      <c r="E9" s="8"/>
      <c r="F9" s="8"/>
      <c r="G9" s="8"/>
      <c r="H9" s="7">
        <v>-0.52465109875150517</v>
      </c>
      <c r="I9" s="8">
        <v>0.15082902510656013</v>
      </c>
      <c r="J9" s="8"/>
      <c r="K9" s="8"/>
      <c r="L9" s="8"/>
      <c r="M9" s="18"/>
      <c r="N9" s="7">
        <v>-2.4673694141830809</v>
      </c>
      <c r="O9" s="8">
        <v>-0.22727724880507796</v>
      </c>
      <c r="P9" s="8"/>
      <c r="Q9" s="8"/>
      <c r="R9" s="8"/>
      <c r="S9" s="18"/>
      <c r="T9" s="7">
        <v>-0.38702662423741735</v>
      </c>
      <c r="U9" s="8">
        <v>5.0351530609527885E-2</v>
      </c>
      <c r="V9" s="8"/>
      <c r="W9" s="8"/>
      <c r="X9" s="8"/>
      <c r="Y9" s="18"/>
      <c r="Z9" s="7">
        <v>-1.5545226718614331</v>
      </c>
      <c r="AA9" s="8">
        <v>-2.6563893533457401E-2</v>
      </c>
      <c r="AB9" s="8"/>
      <c r="AC9" s="8"/>
      <c r="AD9" s="8"/>
      <c r="AE9" s="18"/>
      <c r="AF9" s="7">
        <v>-0.5810642494698135</v>
      </c>
      <c r="AG9" s="8">
        <v>6.8265510732189172E-2</v>
      </c>
      <c r="AH9" s="8"/>
      <c r="AI9" s="8"/>
      <c r="AJ9" s="8"/>
      <c r="AK9" s="18"/>
      <c r="AL9" s="7">
        <v>-1.3348375918044497</v>
      </c>
      <c r="AM9" s="8">
        <v>-3.5216094888223387E-2</v>
      </c>
      <c r="AN9" s="8"/>
      <c r="AO9" s="8"/>
      <c r="AP9" s="8"/>
      <c r="AQ9" s="18"/>
      <c r="AR9" s="7">
        <v>-0.97965891516764581</v>
      </c>
      <c r="AS9" s="8">
        <v>2.5562833645754839E-2</v>
      </c>
      <c r="AT9" s="8"/>
      <c r="AU9" s="8"/>
      <c r="AV9" s="8"/>
      <c r="AW9" s="18"/>
    </row>
    <row r="10" spans="1:49" x14ac:dyDescent="0.2">
      <c r="A10" s="1" t="s">
        <v>11</v>
      </c>
      <c r="B10" s="7">
        <v>-4.1615476052141416</v>
      </c>
      <c r="C10" s="8">
        <v>-0.39836810164145947</v>
      </c>
      <c r="D10" s="8"/>
      <c r="E10" s="8"/>
      <c r="F10" s="8"/>
      <c r="G10" s="8"/>
      <c r="H10" s="7">
        <v>-4.2743130757260355</v>
      </c>
      <c r="I10" s="8">
        <v>-0.44219559994837893</v>
      </c>
      <c r="J10" s="8"/>
      <c r="K10" s="8"/>
      <c r="L10" s="8"/>
      <c r="M10" s="18"/>
      <c r="N10" s="7">
        <v>0.33435040363620355</v>
      </c>
      <c r="O10" s="8">
        <v>-0.3052960097763936</v>
      </c>
      <c r="P10" s="8"/>
      <c r="Q10" s="8"/>
      <c r="R10" s="8"/>
      <c r="S10" s="18"/>
      <c r="T10" s="7">
        <v>-12.70503871661839</v>
      </c>
      <c r="U10" s="8">
        <v>-0.64606612138265984</v>
      </c>
      <c r="V10" s="8"/>
      <c r="W10" s="8"/>
      <c r="X10" s="8"/>
      <c r="Y10" s="18"/>
      <c r="Z10" s="7">
        <v>-0.14086063586452868</v>
      </c>
      <c r="AA10" s="8">
        <v>-0.2336245422872642</v>
      </c>
      <c r="AB10" s="8"/>
      <c r="AC10" s="8"/>
      <c r="AD10" s="8"/>
      <c r="AE10" s="18"/>
      <c r="AF10" s="7">
        <v>-6.3673013295369616</v>
      </c>
      <c r="AG10" s="8">
        <v>-0.42865866694229637</v>
      </c>
      <c r="AH10" s="8"/>
      <c r="AI10" s="8"/>
      <c r="AJ10" s="8"/>
      <c r="AK10" s="18"/>
      <c r="AL10" s="7">
        <v>-4.0107560217831271</v>
      </c>
      <c r="AM10" s="8">
        <v>-0.37330514301828227</v>
      </c>
      <c r="AN10" s="8"/>
      <c r="AO10" s="8"/>
      <c r="AP10" s="8"/>
      <c r="AQ10" s="18"/>
      <c r="AR10" s="7">
        <v>-2.0908886489001355</v>
      </c>
      <c r="AS10" s="8">
        <v>-0.41818826396499315</v>
      </c>
      <c r="AT10" s="8"/>
      <c r="AU10" s="8"/>
      <c r="AV10" s="8"/>
      <c r="AW10" s="18"/>
    </row>
    <row r="11" spans="1:49" x14ac:dyDescent="0.2">
      <c r="A11" s="1" t="s">
        <v>12</v>
      </c>
      <c r="B11" s="7">
        <v>3.5213518713000242</v>
      </c>
      <c r="C11" s="8">
        <v>7.56493846559049E-2</v>
      </c>
      <c r="D11" s="8"/>
      <c r="E11" s="8"/>
      <c r="F11" s="8"/>
      <c r="G11" s="8"/>
      <c r="H11" s="7">
        <v>6.7383275374133831</v>
      </c>
      <c r="I11" s="8">
        <v>0.20923321348968252</v>
      </c>
      <c r="J11" s="8"/>
      <c r="K11" s="8"/>
      <c r="L11" s="8"/>
      <c r="M11" s="18"/>
      <c r="N11" s="7">
        <v>1.8622542025231872</v>
      </c>
      <c r="O11" s="8">
        <v>-0.10576903200650101</v>
      </c>
      <c r="P11" s="8"/>
      <c r="Q11" s="8"/>
      <c r="R11" s="8"/>
      <c r="S11" s="18"/>
      <c r="T11" s="7">
        <v>3.6627199449480301</v>
      </c>
      <c r="U11" s="8">
        <v>0.1458278075099812</v>
      </c>
      <c r="V11" s="8"/>
      <c r="W11" s="8"/>
      <c r="X11" s="8"/>
      <c r="Y11" s="18"/>
      <c r="Z11" s="7">
        <v>3.2204304251336344</v>
      </c>
      <c r="AA11" s="8">
        <v>2.5004300450634856E-2</v>
      </c>
      <c r="AB11" s="8"/>
      <c r="AC11" s="8"/>
      <c r="AD11" s="8"/>
      <c r="AE11" s="18"/>
      <c r="AF11" s="7">
        <v>8.1975070551546558</v>
      </c>
      <c r="AG11" s="8">
        <v>0.17167053005105215</v>
      </c>
      <c r="AH11" s="8"/>
      <c r="AI11" s="8"/>
      <c r="AJ11" s="8"/>
      <c r="AK11" s="18"/>
      <c r="AL11" s="7">
        <v>3.8473417965007557</v>
      </c>
      <c r="AM11" s="8">
        <v>3.3413770102493599E-2</v>
      </c>
      <c r="AN11" s="8"/>
      <c r="AO11" s="8"/>
      <c r="AP11" s="8"/>
      <c r="AQ11" s="18"/>
      <c r="AR11" s="7">
        <v>0.14677055073688688</v>
      </c>
      <c r="AS11" s="8">
        <v>9.0340190995039787E-2</v>
      </c>
      <c r="AT11" s="8"/>
      <c r="AU11" s="8"/>
      <c r="AV11" s="8"/>
      <c r="AW11" s="18"/>
    </row>
    <row r="12" spans="1:49" x14ac:dyDescent="0.2">
      <c r="A12" s="1" t="s">
        <v>13</v>
      </c>
      <c r="B12" s="7">
        <v>-1.8764631321440017</v>
      </c>
      <c r="C12" s="8">
        <v>0.51105020393679701</v>
      </c>
      <c r="D12" s="8"/>
      <c r="E12" s="8"/>
      <c r="F12" s="8"/>
      <c r="G12" s="8"/>
      <c r="H12" s="7">
        <v>1.233181208310044</v>
      </c>
      <c r="I12" s="8">
        <v>0.84601873462078059</v>
      </c>
      <c r="J12" s="8"/>
      <c r="K12" s="8"/>
      <c r="L12" s="8"/>
      <c r="M12" s="18"/>
      <c r="N12" s="7">
        <v>0.19138655648921232</v>
      </c>
      <c r="O12" s="8">
        <v>-2.0788739064628563E-2</v>
      </c>
      <c r="P12" s="8"/>
      <c r="Q12" s="8"/>
      <c r="R12" s="8"/>
      <c r="S12" s="18"/>
      <c r="T12" s="7">
        <v>-0.18692029206952565</v>
      </c>
      <c r="U12" s="8">
        <v>0.10084273351214151</v>
      </c>
      <c r="V12" s="8"/>
      <c r="W12" s="8"/>
      <c r="X12" s="8"/>
      <c r="Y12" s="18"/>
      <c r="Z12" s="7">
        <v>-1.2472175842607709</v>
      </c>
      <c r="AA12" s="8">
        <v>0.80304140065893781</v>
      </c>
      <c r="AB12" s="8"/>
      <c r="AC12" s="8"/>
      <c r="AD12" s="8"/>
      <c r="AE12" s="18"/>
      <c r="AF12" s="7">
        <v>-4.5913967838728089</v>
      </c>
      <c r="AG12" s="8">
        <v>0.6498575002839555</v>
      </c>
      <c r="AH12" s="8"/>
      <c r="AI12" s="8"/>
      <c r="AJ12" s="8"/>
      <c r="AK12" s="18"/>
      <c r="AL12" s="7">
        <v>-0.70427313638493638</v>
      </c>
      <c r="AM12" s="8">
        <v>0.45671268130248083</v>
      </c>
      <c r="AN12" s="8"/>
      <c r="AO12" s="8"/>
      <c r="AP12" s="8"/>
      <c r="AQ12" s="18"/>
      <c r="AR12" s="7">
        <v>-0.61710609929201965</v>
      </c>
      <c r="AS12" s="8">
        <v>0.50290359082744085</v>
      </c>
      <c r="AT12" s="8"/>
      <c r="AU12" s="8"/>
      <c r="AV12" s="8"/>
      <c r="AW12" s="18"/>
    </row>
    <row r="13" spans="1:49" x14ac:dyDescent="0.2">
      <c r="A13" s="1" t="s">
        <v>14</v>
      </c>
      <c r="B13" s="7">
        <v>-2.1398840957279295</v>
      </c>
      <c r="C13" s="8">
        <v>-5.1588770328226841E-2</v>
      </c>
      <c r="D13" s="8"/>
      <c r="E13" s="8"/>
      <c r="F13" s="8"/>
      <c r="G13" s="8"/>
      <c r="H13" s="7">
        <v>-2.1198563898608351</v>
      </c>
      <c r="I13" s="8">
        <v>-6.8070051496109479E-2</v>
      </c>
      <c r="J13" s="8"/>
      <c r="K13" s="8"/>
      <c r="L13" s="8"/>
      <c r="M13" s="18"/>
      <c r="N13" s="7">
        <v>-0.75732794454394214</v>
      </c>
      <c r="O13" s="8">
        <v>-1.9800681184725253E-2</v>
      </c>
      <c r="P13" s="8"/>
      <c r="Q13" s="8"/>
      <c r="R13" s="8"/>
      <c r="S13" s="18"/>
      <c r="T13" s="7">
        <v>-0.33487832968527359</v>
      </c>
      <c r="U13" s="8">
        <v>-1.842204639243589E-2</v>
      </c>
      <c r="V13" s="8"/>
      <c r="W13" s="8"/>
      <c r="X13" s="8"/>
      <c r="Y13" s="18"/>
      <c r="Z13" s="7">
        <v>-3.0629931533995465</v>
      </c>
      <c r="AA13" s="8">
        <v>-7.373494761744237E-2</v>
      </c>
      <c r="AB13" s="8"/>
      <c r="AC13" s="8"/>
      <c r="AD13" s="8"/>
      <c r="AE13" s="18"/>
      <c r="AF13" s="7">
        <v>-1.7123818832129292</v>
      </c>
      <c r="AG13" s="8">
        <v>-4.3228067752839293E-2</v>
      </c>
      <c r="AH13" s="8"/>
      <c r="AI13" s="8"/>
      <c r="AJ13" s="8"/>
      <c r="AK13" s="18"/>
      <c r="AL13" s="7">
        <v>-2.3810135784035911</v>
      </c>
      <c r="AM13" s="8">
        <v>-5.0973350678470933E-2</v>
      </c>
      <c r="AN13" s="8"/>
      <c r="AO13" s="8"/>
      <c r="AP13" s="8"/>
      <c r="AQ13" s="18"/>
      <c r="AR13" s="7">
        <v>-2.3325806433587877</v>
      </c>
      <c r="AS13" s="8">
        <v>-6.0750472480713968E-2</v>
      </c>
      <c r="AT13" s="8"/>
      <c r="AU13" s="8"/>
      <c r="AV13" s="8"/>
      <c r="AW13" s="18"/>
    </row>
    <row r="14" spans="1:49" x14ac:dyDescent="0.2">
      <c r="A14" s="1" t="s">
        <v>15</v>
      </c>
      <c r="B14" s="7">
        <v>-4.2449324654805265</v>
      </c>
      <c r="C14" s="8">
        <v>-1.2937171724151917</v>
      </c>
      <c r="D14" s="8"/>
      <c r="E14" s="8"/>
      <c r="F14" s="8"/>
      <c r="G14" s="8"/>
      <c r="H14" s="7">
        <v>-4.8229682023232554</v>
      </c>
      <c r="I14" s="8">
        <v>-1.9219449012551675</v>
      </c>
      <c r="J14" s="8"/>
      <c r="K14" s="8"/>
      <c r="L14" s="8"/>
      <c r="M14" s="18"/>
      <c r="N14" s="7">
        <v>0.24992017168140018</v>
      </c>
      <c r="O14" s="8">
        <v>-0.36229223636614483</v>
      </c>
      <c r="P14" s="8"/>
      <c r="Q14" s="8"/>
      <c r="R14" s="8"/>
      <c r="S14" s="18"/>
      <c r="T14" s="7">
        <v>-5.8676838475748632</v>
      </c>
      <c r="U14" s="8">
        <v>-1.0925718346185049</v>
      </c>
      <c r="V14" s="8"/>
      <c r="W14" s="8"/>
      <c r="X14" s="8"/>
      <c r="Y14" s="18"/>
      <c r="Z14" s="7">
        <v>-3.0560196296151982</v>
      </c>
      <c r="AA14" s="8">
        <v>-1.4382760543076498</v>
      </c>
      <c r="AB14" s="8"/>
      <c r="AC14" s="8"/>
      <c r="AD14" s="8"/>
      <c r="AE14" s="18"/>
      <c r="AF14" s="7">
        <v>-4.358617951504538</v>
      </c>
      <c r="AG14" s="8">
        <v>-1.4378545007860342</v>
      </c>
      <c r="AH14" s="8"/>
      <c r="AI14" s="8"/>
      <c r="AJ14" s="8"/>
      <c r="AK14" s="18"/>
      <c r="AL14" s="7">
        <v>-4.1672979665621872</v>
      </c>
      <c r="AM14" s="8">
        <v>-1.123935916375949</v>
      </c>
      <c r="AN14" s="8"/>
      <c r="AO14" s="8"/>
      <c r="AP14" s="8"/>
      <c r="AQ14" s="18"/>
      <c r="AR14" s="7">
        <v>-4.2784558306381486</v>
      </c>
      <c r="AS14" s="8">
        <v>-1.4704798692414649</v>
      </c>
      <c r="AT14" s="8"/>
      <c r="AU14" s="8"/>
      <c r="AV14" s="8"/>
      <c r="AW14" s="18"/>
    </row>
    <row r="15" spans="1:49" ht="17" thickBot="1" x14ac:dyDescent="0.2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ht="17" thickTop="1" x14ac:dyDescent="0.2">
      <c r="A16" s="10" t="s">
        <v>16</v>
      </c>
      <c r="B16" s="11"/>
      <c r="C16" s="12">
        <f>CORREL($B$6:$B$14,C6:C14)*100</f>
        <v>65.41918793233053</v>
      </c>
      <c r="D16" s="12" t="e">
        <f t="shared" ref="D16:G16" si="0">CORREL($B$6:$B$14,D6:D14)*100</f>
        <v>#DIV/0!</v>
      </c>
      <c r="E16" s="12" t="e">
        <f t="shared" si="0"/>
        <v>#DIV/0!</v>
      </c>
      <c r="F16" s="12" t="e">
        <f t="shared" si="0"/>
        <v>#DIV/0!</v>
      </c>
      <c r="G16" s="12" t="e">
        <f t="shared" si="0"/>
        <v>#DIV/0!</v>
      </c>
      <c r="H16" s="19"/>
      <c r="I16" s="12">
        <f>CORREL($H$6:$H$15,I6:I15)*100</f>
        <v>66.992714109597543</v>
      </c>
      <c r="J16" s="12" t="e">
        <f>CORREL($H$6:$H$15,J6:J15)*100</f>
        <v>#DIV/0!</v>
      </c>
      <c r="K16" s="12" t="e">
        <f>CORREL($H$6:$H$15,K6:K15)*100</f>
        <v>#DIV/0!</v>
      </c>
      <c r="L16" s="12" t="e">
        <f>CORREL($H$6:$H$15,L6:L15)*100</f>
        <v>#DIV/0!</v>
      </c>
      <c r="M16" s="20" t="e">
        <f>CORREL($H$6:$H15,M6:M15)*100</f>
        <v>#DIV/0!</v>
      </c>
      <c r="N16" s="12"/>
      <c r="O16" s="12">
        <f>CORREL($N$6:$N$15,O6:O15)*100</f>
        <v>17.5733309365751</v>
      </c>
      <c r="P16" s="12" t="e">
        <f t="shared" ref="P16:S16" si="1">CORREL($N$6:$N$15,P6:P15)*100</f>
        <v>#DIV/0!</v>
      </c>
      <c r="Q16" s="12" t="e">
        <f t="shared" si="1"/>
        <v>#DIV/0!</v>
      </c>
      <c r="R16" s="12" t="e">
        <f t="shared" si="1"/>
        <v>#DIV/0!</v>
      </c>
      <c r="S16" s="12" t="e">
        <f t="shared" si="1"/>
        <v>#DIV/0!</v>
      </c>
      <c r="T16" s="19"/>
      <c r="U16" s="12">
        <f>CORREL($T$6:$T$15,U6:U15)*100</f>
        <v>84.521195934282247</v>
      </c>
      <c r="V16" s="12" t="e">
        <f t="shared" ref="V16:Y16" si="2">CORREL($T$6:$T$15,V6:V15)*100</f>
        <v>#DIV/0!</v>
      </c>
      <c r="W16" s="12" t="e">
        <f t="shared" si="2"/>
        <v>#DIV/0!</v>
      </c>
      <c r="X16" s="12" t="e">
        <f t="shared" si="2"/>
        <v>#DIV/0!</v>
      </c>
      <c r="Y16" s="12" t="e">
        <f t="shared" si="2"/>
        <v>#DIV/0!</v>
      </c>
      <c r="Z16" s="12"/>
      <c r="AA16" s="12">
        <f>CORREL($Z$6:$Z$15,AA6:AA15)*100</f>
        <v>46.506991421340302</v>
      </c>
      <c r="AB16" s="12" t="e">
        <f t="shared" ref="AB16:AE16" si="3">CORREL($Z$6:$Z$15,AB6:AB15)*100</f>
        <v>#DIV/0!</v>
      </c>
      <c r="AC16" s="12" t="e">
        <f t="shared" si="3"/>
        <v>#DIV/0!</v>
      </c>
      <c r="AD16" s="12" t="e">
        <f t="shared" si="3"/>
        <v>#DIV/0!</v>
      </c>
      <c r="AE16" s="12" t="e">
        <f t="shared" si="3"/>
        <v>#DIV/0!</v>
      </c>
      <c r="AF16" s="19"/>
      <c r="AG16" s="12">
        <f>CORREL($AF$6:$AF$15,AG6:AG15)*100</f>
        <v>43.086543184901451</v>
      </c>
      <c r="AH16" s="12" t="e">
        <f t="shared" ref="AH16:AK16" si="4">CORREL($AF$6:$AF$15,AH6:AH15)*100</f>
        <v>#DIV/0!</v>
      </c>
      <c r="AI16" s="12" t="e">
        <f t="shared" si="4"/>
        <v>#DIV/0!</v>
      </c>
      <c r="AJ16" s="12" t="e">
        <f t="shared" si="4"/>
        <v>#DIV/0!</v>
      </c>
      <c r="AK16" s="12" t="e">
        <f t="shared" si="4"/>
        <v>#DIV/0!</v>
      </c>
      <c r="AL16" s="12"/>
      <c r="AM16" s="12">
        <f>CORREL($AL$6:$AL$15,AM6:AM15)*100</f>
        <v>69.754538189463361</v>
      </c>
      <c r="AN16" s="12" t="e">
        <f t="shared" ref="AN16:AQ16" si="5">CORREL($AL$6:$AL$15,AN6:AN15)*100</f>
        <v>#DIV/0!</v>
      </c>
      <c r="AO16" s="12" t="e">
        <f t="shared" si="5"/>
        <v>#DIV/0!</v>
      </c>
      <c r="AP16" s="12" t="e">
        <f t="shared" si="5"/>
        <v>#DIV/0!</v>
      </c>
      <c r="AQ16" s="12" t="e">
        <f t="shared" si="5"/>
        <v>#DIV/0!</v>
      </c>
      <c r="AR16" s="19"/>
      <c r="AS16" s="12">
        <f>CORREL($AR$6:$AR$15,AS6:AS15)*100</f>
        <v>78.103832086447326</v>
      </c>
      <c r="AT16" s="12" t="e">
        <f t="shared" ref="AT16:AW16" si="6">CORREL($AR$6:$AR$15,AT6:AT15)*100</f>
        <v>#DIV/0!</v>
      </c>
      <c r="AU16" s="12" t="e">
        <f t="shared" si="6"/>
        <v>#DIV/0!</v>
      </c>
      <c r="AV16" s="12" t="e">
        <f t="shared" si="6"/>
        <v>#DIV/0!</v>
      </c>
      <c r="AW16" s="12" t="e">
        <f t="shared" si="6"/>
        <v>#DIV/0!</v>
      </c>
    </row>
    <row r="17" spans="1:49" x14ac:dyDescent="0.2">
      <c r="A17" s="13" t="s">
        <v>17</v>
      </c>
      <c r="B17" s="14">
        <f>AVERAGE(B22:B30)</f>
        <v>3.041291281712466</v>
      </c>
      <c r="C17" s="14">
        <f t="shared" ref="C17:AW17" si="7">AVERAGE(C22:C30)</f>
        <v>0.38748312097441712</v>
      </c>
      <c r="D17" s="14">
        <f t="shared" si="7"/>
        <v>0</v>
      </c>
      <c r="E17" s="14">
        <f t="shared" si="7"/>
        <v>0</v>
      </c>
      <c r="F17" s="14">
        <f t="shared" si="7"/>
        <v>0</v>
      </c>
      <c r="G17" s="14">
        <f t="shared" si="7"/>
        <v>0</v>
      </c>
      <c r="H17" s="14">
        <f t="shared" si="7"/>
        <v>2.6092863925914727</v>
      </c>
      <c r="I17" s="14">
        <f t="shared" si="7"/>
        <v>0.54049123393325749</v>
      </c>
      <c r="J17" s="14">
        <f t="shared" si="7"/>
        <v>0</v>
      </c>
      <c r="K17" s="14">
        <f t="shared" si="7"/>
        <v>0</v>
      </c>
      <c r="L17" s="14">
        <f t="shared" si="7"/>
        <v>0</v>
      </c>
      <c r="M17" s="14">
        <f t="shared" si="7"/>
        <v>0</v>
      </c>
      <c r="N17" s="14">
        <f t="shared" si="7"/>
        <v>1.0324023873542969</v>
      </c>
      <c r="O17" s="14">
        <f t="shared" si="7"/>
        <v>0.23138309937854828</v>
      </c>
      <c r="P17" s="14">
        <f t="shared" si="7"/>
        <v>0</v>
      </c>
      <c r="Q17" s="14">
        <f t="shared" si="7"/>
        <v>0</v>
      </c>
      <c r="R17" s="14">
        <f t="shared" si="7"/>
        <v>0</v>
      </c>
      <c r="S17" s="14">
        <f t="shared" si="7"/>
        <v>0</v>
      </c>
      <c r="T17" s="14">
        <f t="shared" si="7"/>
        <v>4.3292328467078818</v>
      </c>
      <c r="U17" s="14">
        <f t="shared" si="7"/>
        <v>0.39045777830968786</v>
      </c>
      <c r="V17" s="14">
        <f t="shared" si="7"/>
        <v>0</v>
      </c>
      <c r="W17" s="14">
        <f t="shared" si="7"/>
        <v>0</v>
      </c>
      <c r="X17" s="14">
        <f t="shared" si="7"/>
        <v>0</v>
      </c>
      <c r="Y17" s="14">
        <f t="shared" si="7"/>
        <v>0</v>
      </c>
      <c r="Z17" s="14">
        <f t="shared" si="7"/>
        <v>2.1714543139763927</v>
      </c>
      <c r="AA17" s="14">
        <f t="shared" si="7"/>
        <v>0.39382209727684742</v>
      </c>
      <c r="AB17" s="14">
        <f t="shared" si="7"/>
        <v>0</v>
      </c>
      <c r="AC17" s="14">
        <f t="shared" si="7"/>
        <v>0</v>
      </c>
      <c r="AD17" s="14">
        <f t="shared" si="7"/>
        <v>0</v>
      </c>
      <c r="AE17" s="14">
        <f t="shared" si="7"/>
        <v>0</v>
      </c>
      <c r="AF17" s="14">
        <f t="shared" si="7"/>
        <v>3.9671680946822048</v>
      </c>
      <c r="AG17" s="14">
        <f t="shared" si="7"/>
        <v>0.42438694121803805</v>
      </c>
      <c r="AH17" s="14">
        <f t="shared" si="7"/>
        <v>0</v>
      </c>
      <c r="AI17" s="14">
        <f t="shared" si="7"/>
        <v>0</v>
      </c>
      <c r="AJ17" s="14">
        <f t="shared" si="7"/>
        <v>0</v>
      </c>
      <c r="AK17" s="14">
        <f t="shared" si="7"/>
        <v>0</v>
      </c>
      <c r="AL17" s="14">
        <f t="shared" si="7"/>
        <v>2.862189971736866</v>
      </c>
      <c r="AM17" s="14">
        <f t="shared" si="7"/>
        <v>0.35187344554687161</v>
      </c>
      <c r="AN17" s="14">
        <f t="shared" si="7"/>
        <v>0</v>
      </c>
      <c r="AO17" s="14">
        <f t="shared" si="7"/>
        <v>0</v>
      </c>
      <c r="AP17" s="14">
        <f t="shared" si="7"/>
        <v>0</v>
      </c>
      <c r="AQ17" s="14">
        <f t="shared" si="7"/>
        <v>0</v>
      </c>
      <c r="AR17" s="14">
        <f t="shared" si="7"/>
        <v>2.2885978083014975</v>
      </c>
      <c r="AS17" s="14">
        <f t="shared" si="7"/>
        <v>0.43320413459714957</v>
      </c>
      <c r="AT17" s="14">
        <f t="shared" si="7"/>
        <v>0</v>
      </c>
      <c r="AU17" s="14">
        <f t="shared" si="7"/>
        <v>0</v>
      </c>
      <c r="AV17" s="14">
        <f t="shared" si="7"/>
        <v>0</v>
      </c>
      <c r="AW17" s="14">
        <f t="shared" si="7"/>
        <v>0</v>
      </c>
    </row>
    <row r="18" spans="1:49" x14ac:dyDescent="0.2">
      <c r="A18" s="13" t="s">
        <v>18</v>
      </c>
      <c r="B18" s="14">
        <f>SUM(B6:B8)</f>
        <v>10.05551341330669</v>
      </c>
      <c r="C18" s="14">
        <f t="shared" ref="C18:G18" si="8">SUM(C6:C8)</f>
        <v>1.1520825392412066</v>
      </c>
      <c r="D18" s="14">
        <f t="shared" si="8"/>
        <v>0</v>
      </c>
      <c r="E18" s="14">
        <f t="shared" si="8"/>
        <v>0</v>
      </c>
      <c r="F18" s="14">
        <f t="shared" si="8"/>
        <v>0</v>
      </c>
      <c r="G18" s="14">
        <f t="shared" si="8"/>
        <v>0</v>
      </c>
      <c r="H18" s="14">
        <f>SUM(H6:H8)</f>
        <v>3.7702800209381939</v>
      </c>
      <c r="I18" s="14">
        <f t="shared" ref="I18:S18" si="9">SUM(I6:I8)</f>
        <v>1.2261295794826383</v>
      </c>
      <c r="J18" s="14">
        <f t="shared" si="9"/>
        <v>0</v>
      </c>
      <c r="K18" s="14">
        <f t="shared" si="9"/>
        <v>0</v>
      </c>
      <c r="L18" s="14">
        <f t="shared" si="9"/>
        <v>0</v>
      </c>
      <c r="M18" s="14">
        <f t="shared" si="9"/>
        <v>0</v>
      </c>
      <c r="N18" s="14">
        <f t="shared" si="9"/>
        <v>0.58678602439703442</v>
      </c>
      <c r="O18" s="14">
        <f t="shared" si="9"/>
        <v>1.041223947203463</v>
      </c>
      <c r="P18" s="14">
        <f t="shared" si="9"/>
        <v>0</v>
      </c>
      <c r="Q18" s="14">
        <f t="shared" si="9"/>
        <v>0</v>
      </c>
      <c r="R18" s="14">
        <f t="shared" si="9"/>
        <v>0</v>
      </c>
      <c r="S18" s="14">
        <f t="shared" si="9"/>
        <v>0</v>
      </c>
      <c r="T18" s="14">
        <f>SUM(T6:T8)</f>
        <v>15.818827865237431</v>
      </c>
      <c r="U18" s="14">
        <f t="shared" ref="U18:AE18" si="10">SUM(U6:U8)</f>
        <v>1.4600379307619398</v>
      </c>
      <c r="V18" s="14">
        <f t="shared" si="10"/>
        <v>0</v>
      </c>
      <c r="W18" s="14">
        <f t="shared" si="10"/>
        <v>0</v>
      </c>
      <c r="X18" s="14">
        <f t="shared" si="10"/>
        <v>0</v>
      </c>
      <c r="Y18" s="14">
        <f t="shared" si="10"/>
        <v>0</v>
      </c>
      <c r="Z18" s="14">
        <f t="shared" si="10"/>
        <v>5.8411832498678447</v>
      </c>
      <c r="AA18" s="14">
        <f t="shared" si="10"/>
        <v>0.94415373663624047</v>
      </c>
      <c r="AB18" s="14">
        <f t="shared" si="10"/>
        <v>0</v>
      </c>
      <c r="AC18" s="14">
        <f t="shared" si="10"/>
        <v>0</v>
      </c>
      <c r="AD18" s="14">
        <f t="shared" si="10"/>
        <v>0</v>
      </c>
      <c r="AE18" s="14">
        <f t="shared" si="10"/>
        <v>0</v>
      </c>
      <c r="AF18" s="14">
        <f>SUM(AF6:AF8)</f>
        <v>9.4132551424423827</v>
      </c>
      <c r="AG18" s="14">
        <f t="shared" ref="AG18:AQ18" si="11">SUM(AG6:AG8)</f>
        <v>1.0199476944139756</v>
      </c>
      <c r="AH18" s="14">
        <f t="shared" si="11"/>
        <v>0</v>
      </c>
      <c r="AI18" s="14">
        <f t="shared" si="11"/>
        <v>0</v>
      </c>
      <c r="AJ18" s="14">
        <f t="shared" si="11"/>
        <v>0</v>
      </c>
      <c r="AK18" s="14">
        <f t="shared" si="11"/>
        <v>0</v>
      </c>
      <c r="AL18" s="14">
        <f t="shared" si="11"/>
        <v>8.7508364984375451</v>
      </c>
      <c r="AM18" s="14">
        <f t="shared" si="11"/>
        <v>1.0933040535559444</v>
      </c>
      <c r="AN18" s="14">
        <f t="shared" si="11"/>
        <v>0</v>
      </c>
      <c r="AO18" s="14">
        <f t="shared" si="11"/>
        <v>0</v>
      </c>
      <c r="AP18" s="14">
        <f t="shared" si="11"/>
        <v>0</v>
      </c>
      <c r="AQ18" s="14">
        <f t="shared" si="11"/>
        <v>0</v>
      </c>
      <c r="AR18" s="14">
        <f>SUM(AR6:AR8)</f>
        <v>10.151919586619853</v>
      </c>
      <c r="AS18" s="14">
        <f t="shared" ref="AS18:AW18" si="12">SUM(AS6:AS8)</f>
        <v>1.3306119902189386</v>
      </c>
      <c r="AT18" s="14">
        <f t="shared" si="12"/>
        <v>0</v>
      </c>
      <c r="AU18" s="14">
        <f t="shared" si="12"/>
        <v>0</v>
      </c>
      <c r="AV18" s="14">
        <f t="shared" si="12"/>
        <v>0</v>
      </c>
      <c r="AW18" s="14">
        <f t="shared" si="12"/>
        <v>0</v>
      </c>
    </row>
    <row r="19" spans="1:49" x14ac:dyDescent="0.2">
      <c r="A19" s="13" t="s">
        <v>19</v>
      </c>
      <c r="B19" s="14">
        <f>SUM(B9:B10,B12:B15)</f>
        <v>-13.576865284606736</v>
      </c>
      <c r="C19" s="14">
        <f t="shared" ref="C19:AW19" si="13">SUM(C9:C10,C12:C15)</f>
        <v>-1.2277319238971129</v>
      </c>
      <c r="D19" s="14">
        <f t="shared" si="13"/>
        <v>0</v>
      </c>
      <c r="E19" s="14">
        <f t="shared" si="13"/>
        <v>0</v>
      </c>
      <c r="F19" s="14">
        <f t="shared" si="13"/>
        <v>0</v>
      </c>
      <c r="G19" s="14">
        <f t="shared" si="13"/>
        <v>0</v>
      </c>
      <c r="H19" s="14">
        <f t="shared" si="13"/>
        <v>-10.508607558351589</v>
      </c>
      <c r="I19" s="14">
        <f t="shared" si="13"/>
        <v>-1.4353627929723152</v>
      </c>
      <c r="J19" s="14">
        <f t="shared" si="13"/>
        <v>0</v>
      </c>
      <c r="K19" s="14">
        <f t="shared" si="13"/>
        <v>0</v>
      </c>
      <c r="L19" s="14">
        <f t="shared" si="13"/>
        <v>0</v>
      </c>
      <c r="M19" s="14">
        <f t="shared" si="13"/>
        <v>0</v>
      </c>
      <c r="N19" s="14">
        <f t="shared" si="13"/>
        <v>-2.4490402269202067</v>
      </c>
      <c r="O19" s="14">
        <f t="shared" si="13"/>
        <v>-0.9354549151969701</v>
      </c>
      <c r="P19" s="14">
        <f t="shared" si="13"/>
        <v>0</v>
      </c>
      <c r="Q19" s="14">
        <f t="shared" si="13"/>
        <v>0</v>
      </c>
      <c r="R19" s="14">
        <f t="shared" si="13"/>
        <v>0</v>
      </c>
      <c r="S19" s="14">
        <f t="shared" si="13"/>
        <v>0</v>
      </c>
      <c r="T19" s="14">
        <f t="shared" si="13"/>
        <v>-19.481547810185472</v>
      </c>
      <c r="U19" s="14">
        <f t="shared" si="13"/>
        <v>-1.6058657382719312</v>
      </c>
      <c r="V19" s="14">
        <f t="shared" si="13"/>
        <v>0</v>
      </c>
      <c r="W19" s="14">
        <f t="shared" si="13"/>
        <v>0</v>
      </c>
      <c r="X19" s="14">
        <f t="shared" si="13"/>
        <v>0</v>
      </c>
      <c r="Y19" s="14">
        <f t="shared" si="13"/>
        <v>0</v>
      </c>
      <c r="Z19" s="14">
        <f t="shared" si="13"/>
        <v>-9.0616136750014782</v>
      </c>
      <c r="AA19" s="14">
        <f t="shared" si="13"/>
        <v>-0.96915803708687598</v>
      </c>
      <c r="AB19" s="14">
        <f t="shared" si="13"/>
        <v>0</v>
      </c>
      <c r="AC19" s="14">
        <f t="shared" si="13"/>
        <v>0</v>
      </c>
      <c r="AD19" s="14">
        <f t="shared" si="13"/>
        <v>0</v>
      </c>
      <c r="AE19" s="14">
        <f t="shared" si="13"/>
        <v>0</v>
      </c>
      <c r="AF19" s="14">
        <f t="shared" si="13"/>
        <v>-17.610762197597051</v>
      </c>
      <c r="AG19" s="14">
        <f t="shared" si="13"/>
        <v>-1.1916182244650251</v>
      </c>
      <c r="AH19" s="14">
        <f t="shared" si="13"/>
        <v>0</v>
      </c>
      <c r="AI19" s="14">
        <f t="shared" si="13"/>
        <v>0</v>
      </c>
      <c r="AJ19" s="14">
        <f t="shared" si="13"/>
        <v>0</v>
      </c>
      <c r="AK19" s="14">
        <f t="shared" si="13"/>
        <v>0</v>
      </c>
      <c r="AL19" s="14">
        <f t="shared" si="13"/>
        <v>-12.59817829493829</v>
      </c>
      <c r="AM19" s="14">
        <f t="shared" si="13"/>
        <v>-1.1267178236584448</v>
      </c>
      <c r="AN19" s="14">
        <f t="shared" si="13"/>
        <v>0</v>
      </c>
      <c r="AO19" s="14">
        <f t="shared" si="13"/>
        <v>0</v>
      </c>
      <c r="AP19" s="14">
        <f t="shared" si="13"/>
        <v>0</v>
      </c>
      <c r="AQ19" s="14">
        <f t="shared" si="13"/>
        <v>0</v>
      </c>
      <c r="AR19" s="14">
        <f t="shared" si="13"/>
        <v>-10.298690137356736</v>
      </c>
      <c r="AS19" s="14">
        <f t="shared" si="13"/>
        <v>-1.4209521812139763</v>
      </c>
      <c r="AT19" s="14">
        <f t="shared" si="13"/>
        <v>0</v>
      </c>
      <c r="AU19" s="14">
        <f t="shared" si="13"/>
        <v>0</v>
      </c>
      <c r="AV19" s="14">
        <f t="shared" si="13"/>
        <v>0</v>
      </c>
      <c r="AW19" s="14">
        <f t="shared" si="13"/>
        <v>0</v>
      </c>
    </row>
    <row r="20" spans="1:49" ht="17" thickBot="1" x14ac:dyDescent="0.25">
      <c r="A20" s="15" t="s">
        <v>20</v>
      </c>
      <c r="B20" s="16">
        <f>B11</f>
        <v>3.5213518713000242</v>
      </c>
      <c r="C20" s="16">
        <f t="shared" ref="C20:AW20" si="14">C11</f>
        <v>7.56493846559049E-2</v>
      </c>
      <c r="D20" s="16">
        <f t="shared" si="14"/>
        <v>0</v>
      </c>
      <c r="E20" s="16">
        <f t="shared" si="14"/>
        <v>0</v>
      </c>
      <c r="F20" s="16">
        <f t="shared" si="14"/>
        <v>0</v>
      </c>
      <c r="G20" s="16">
        <f t="shared" si="14"/>
        <v>0</v>
      </c>
      <c r="H20" s="16">
        <f t="shared" si="14"/>
        <v>6.7383275374133831</v>
      </c>
      <c r="I20" s="16">
        <f t="shared" si="14"/>
        <v>0.20923321348968252</v>
      </c>
      <c r="J20" s="16">
        <f t="shared" si="14"/>
        <v>0</v>
      </c>
      <c r="K20" s="16">
        <f t="shared" si="14"/>
        <v>0</v>
      </c>
      <c r="L20" s="16">
        <f t="shared" si="14"/>
        <v>0</v>
      </c>
      <c r="M20" s="16">
        <f t="shared" si="14"/>
        <v>0</v>
      </c>
      <c r="N20" s="16">
        <f t="shared" si="14"/>
        <v>1.8622542025231872</v>
      </c>
      <c r="O20" s="16">
        <f t="shared" si="14"/>
        <v>-0.10576903200650101</v>
      </c>
      <c r="P20" s="16">
        <f t="shared" si="14"/>
        <v>0</v>
      </c>
      <c r="Q20" s="16">
        <f t="shared" si="14"/>
        <v>0</v>
      </c>
      <c r="R20" s="16">
        <f t="shared" si="14"/>
        <v>0</v>
      </c>
      <c r="S20" s="16">
        <f t="shared" si="14"/>
        <v>0</v>
      </c>
      <c r="T20" s="16">
        <f t="shared" si="14"/>
        <v>3.6627199449480301</v>
      </c>
      <c r="U20" s="16">
        <f t="shared" si="14"/>
        <v>0.1458278075099812</v>
      </c>
      <c r="V20" s="16">
        <f t="shared" si="14"/>
        <v>0</v>
      </c>
      <c r="W20" s="16">
        <f t="shared" si="14"/>
        <v>0</v>
      </c>
      <c r="X20" s="16">
        <f t="shared" si="14"/>
        <v>0</v>
      </c>
      <c r="Y20" s="16">
        <f t="shared" si="14"/>
        <v>0</v>
      </c>
      <c r="Z20" s="16">
        <f t="shared" si="14"/>
        <v>3.2204304251336344</v>
      </c>
      <c r="AA20" s="16">
        <f t="shared" si="14"/>
        <v>2.5004300450634856E-2</v>
      </c>
      <c r="AB20" s="16">
        <f t="shared" si="14"/>
        <v>0</v>
      </c>
      <c r="AC20" s="16">
        <f t="shared" si="14"/>
        <v>0</v>
      </c>
      <c r="AD20" s="16">
        <f t="shared" si="14"/>
        <v>0</v>
      </c>
      <c r="AE20" s="16">
        <f t="shared" si="14"/>
        <v>0</v>
      </c>
      <c r="AF20" s="16">
        <f t="shared" si="14"/>
        <v>8.1975070551546558</v>
      </c>
      <c r="AG20" s="16">
        <f t="shared" si="14"/>
        <v>0.17167053005105215</v>
      </c>
      <c r="AH20" s="16">
        <f t="shared" si="14"/>
        <v>0</v>
      </c>
      <c r="AI20" s="16">
        <f t="shared" si="14"/>
        <v>0</v>
      </c>
      <c r="AJ20" s="16">
        <f t="shared" si="14"/>
        <v>0</v>
      </c>
      <c r="AK20" s="16">
        <f t="shared" si="14"/>
        <v>0</v>
      </c>
      <c r="AL20" s="16">
        <f t="shared" si="14"/>
        <v>3.8473417965007557</v>
      </c>
      <c r="AM20" s="16">
        <f t="shared" si="14"/>
        <v>3.3413770102493599E-2</v>
      </c>
      <c r="AN20" s="16">
        <f t="shared" si="14"/>
        <v>0</v>
      </c>
      <c r="AO20" s="16">
        <f t="shared" si="14"/>
        <v>0</v>
      </c>
      <c r="AP20" s="16">
        <f t="shared" si="14"/>
        <v>0</v>
      </c>
      <c r="AQ20" s="16">
        <f t="shared" si="14"/>
        <v>0</v>
      </c>
      <c r="AR20" s="16">
        <f t="shared" si="14"/>
        <v>0.14677055073688688</v>
      </c>
      <c r="AS20" s="16">
        <f t="shared" si="14"/>
        <v>9.0340190995039787E-2</v>
      </c>
      <c r="AT20" s="16">
        <f t="shared" si="14"/>
        <v>0</v>
      </c>
      <c r="AU20" s="16">
        <f t="shared" si="14"/>
        <v>0</v>
      </c>
      <c r="AV20" s="16">
        <f t="shared" si="14"/>
        <v>0</v>
      </c>
      <c r="AW20" s="16">
        <f t="shared" si="14"/>
        <v>0</v>
      </c>
    </row>
    <row r="21" spans="1:49" ht="17" thickTop="1" x14ac:dyDescent="0.2"/>
    <row r="22" spans="1:49" hidden="1" x14ac:dyDescent="0.2">
      <c r="B22">
        <f>ABS(B6)</f>
        <v>3.9735682096805505</v>
      </c>
      <c r="C22">
        <f t="shared" ref="C22:AW27" si="15">ABS(C6)</f>
        <v>0.50694755527116064</v>
      </c>
      <c r="D22">
        <f t="shared" si="15"/>
        <v>0</v>
      </c>
      <c r="E22">
        <f t="shared" si="15"/>
        <v>0</v>
      </c>
      <c r="F22">
        <f t="shared" si="15"/>
        <v>0</v>
      </c>
      <c r="G22">
        <f t="shared" si="15"/>
        <v>0</v>
      </c>
      <c r="H22">
        <f t="shared" si="15"/>
        <v>1.4194811448136488</v>
      </c>
      <c r="I22">
        <f t="shared" si="15"/>
        <v>0.59304775944203336</v>
      </c>
      <c r="J22">
        <f t="shared" si="15"/>
        <v>0</v>
      </c>
      <c r="K22">
        <f t="shared" si="15"/>
        <v>0</v>
      </c>
      <c r="L22">
        <f t="shared" si="15"/>
        <v>0</v>
      </c>
      <c r="M22">
        <f t="shared" si="15"/>
        <v>0</v>
      </c>
      <c r="N22">
        <f t="shared" si="15"/>
        <v>2.0078994087643407</v>
      </c>
      <c r="O22">
        <f t="shared" si="15"/>
        <v>0.36545783037992763</v>
      </c>
      <c r="P22">
        <f t="shared" si="15"/>
        <v>0</v>
      </c>
      <c r="Q22">
        <f t="shared" si="15"/>
        <v>0</v>
      </c>
      <c r="R22">
        <f t="shared" si="15"/>
        <v>0</v>
      </c>
      <c r="S22">
        <f t="shared" si="15"/>
        <v>0</v>
      </c>
      <c r="T22">
        <f t="shared" si="15"/>
        <v>6.474238274087762</v>
      </c>
      <c r="U22">
        <f t="shared" si="15"/>
        <v>0.58888231037117</v>
      </c>
      <c r="V22">
        <f t="shared" si="15"/>
        <v>0</v>
      </c>
      <c r="W22">
        <f t="shared" si="15"/>
        <v>0</v>
      </c>
      <c r="X22">
        <f t="shared" si="15"/>
        <v>0</v>
      </c>
      <c r="Y22">
        <f t="shared" si="15"/>
        <v>0</v>
      </c>
      <c r="Z22">
        <f t="shared" si="15"/>
        <v>2.4337107793920563</v>
      </c>
      <c r="AA22">
        <f t="shared" si="15"/>
        <v>0.45229000743429382</v>
      </c>
      <c r="AB22">
        <f t="shared" si="15"/>
        <v>0</v>
      </c>
      <c r="AC22">
        <f t="shared" si="15"/>
        <v>0</v>
      </c>
      <c r="AD22">
        <f t="shared" si="15"/>
        <v>0</v>
      </c>
      <c r="AE22">
        <f t="shared" si="15"/>
        <v>0</v>
      </c>
      <c r="AF22">
        <f t="shared" si="15"/>
        <v>2.0516160788728715</v>
      </c>
      <c r="AG22">
        <f t="shared" si="15"/>
        <v>0.36757454873341167</v>
      </c>
      <c r="AH22">
        <f t="shared" si="15"/>
        <v>0</v>
      </c>
      <c r="AI22">
        <f t="shared" si="15"/>
        <v>0</v>
      </c>
      <c r="AJ22">
        <f t="shared" si="15"/>
        <v>0</v>
      </c>
      <c r="AK22">
        <f t="shared" si="15"/>
        <v>0</v>
      </c>
      <c r="AL22">
        <f t="shared" si="15"/>
        <v>3.3253410173217341</v>
      </c>
      <c r="AM22">
        <f t="shared" si="15"/>
        <v>0.48137303286337924</v>
      </c>
      <c r="AN22">
        <f t="shared" si="15"/>
        <v>0</v>
      </c>
      <c r="AO22">
        <f t="shared" si="15"/>
        <v>0</v>
      </c>
      <c r="AP22">
        <f t="shared" si="15"/>
        <v>0</v>
      </c>
      <c r="AQ22">
        <f t="shared" si="15"/>
        <v>0</v>
      </c>
      <c r="AR22">
        <f t="shared" si="15"/>
        <v>4.1312532890274172</v>
      </c>
      <c r="AS22">
        <f t="shared" si="15"/>
        <v>0.64497394975549094</v>
      </c>
      <c r="AT22">
        <f t="shared" si="15"/>
        <v>0</v>
      </c>
      <c r="AU22">
        <f t="shared" si="15"/>
        <v>0</v>
      </c>
      <c r="AV22">
        <f t="shared" si="15"/>
        <v>0</v>
      </c>
      <c r="AW22">
        <f t="shared" si="15"/>
        <v>0</v>
      </c>
    </row>
    <row r="23" spans="1:49" hidden="1" x14ac:dyDescent="0.2">
      <c r="B23">
        <f t="shared" ref="B23:Q30" si="16">ABS(B7)</f>
        <v>6.1908906867255116</v>
      </c>
      <c r="C23">
        <f t="shared" si="16"/>
        <v>0.41034170585844898</v>
      </c>
      <c r="D23">
        <f t="shared" si="16"/>
        <v>0</v>
      </c>
      <c r="E23">
        <f t="shared" si="16"/>
        <v>0</v>
      </c>
      <c r="F23">
        <f t="shared" si="16"/>
        <v>0</v>
      </c>
      <c r="G23">
        <f t="shared" si="16"/>
        <v>0</v>
      </c>
      <c r="H23">
        <f t="shared" si="16"/>
        <v>1.9932573088538228</v>
      </c>
      <c r="I23">
        <f t="shared" si="16"/>
        <v>0.31900240395802953</v>
      </c>
      <c r="J23">
        <f t="shared" si="16"/>
        <v>0</v>
      </c>
      <c r="K23">
        <f t="shared" si="16"/>
        <v>0</v>
      </c>
      <c r="L23">
        <f t="shared" si="16"/>
        <v>0</v>
      </c>
      <c r="M23">
        <f t="shared" si="16"/>
        <v>0</v>
      </c>
      <c r="N23">
        <f t="shared" si="16"/>
        <v>0.34974745559251952</v>
      </c>
      <c r="O23">
        <f t="shared" si="16"/>
        <v>0.57484837437531966</v>
      </c>
      <c r="P23">
        <f t="shared" si="16"/>
        <v>0</v>
      </c>
      <c r="Q23">
        <f t="shared" si="16"/>
        <v>0</v>
      </c>
      <c r="R23">
        <f t="shared" si="15"/>
        <v>0</v>
      </c>
      <c r="S23">
        <f t="shared" si="15"/>
        <v>0</v>
      </c>
      <c r="T23">
        <f t="shared" si="15"/>
        <v>8.7123088691084174</v>
      </c>
      <c r="U23">
        <f t="shared" si="15"/>
        <v>0.51235789147897159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4.1174032083680787</v>
      </c>
      <c r="AA23">
        <f t="shared" si="15"/>
        <v>0.34082083213117959</v>
      </c>
      <c r="AB23">
        <f t="shared" si="15"/>
        <v>0</v>
      </c>
      <c r="AC23">
        <f t="shared" si="15"/>
        <v>0</v>
      </c>
      <c r="AD23">
        <f t="shared" si="15"/>
        <v>0</v>
      </c>
      <c r="AE23">
        <f t="shared" si="15"/>
        <v>0</v>
      </c>
      <c r="AF23">
        <f t="shared" si="15"/>
        <v>7.6031332920423909</v>
      </c>
      <c r="AG23">
        <f t="shared" si="15"/>
        <v>0.37706902195121345</v>
      </c>
      <c r="AH23">
        <f t="shared" si="15"/>
        <v>0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5.7071720589934118</v>
      </c>
      <c r="AM23">
        <f t="shared" si="15"/>
        <v>0.40185650213181123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5.1556613361207928</v>
      </c>
      <c r="AS23">
        <f t="shared" si="15"/>
        <v>0.44373943687583928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</row>
    <row r="24" spans="1:49" hidden="1" x14ac:dyDescent="0.2">
      <c r="B24">
        <f t="shared" si="16"/>
        <v>0.10894548309937288</v>
      </c>
      <c r="C24">
        <f t="shared" si="15"/>
        <v>0.23479327811159692</v>
      </c>
      <c r="D24">
        <f t="shared" si="15"/>
        <v>0</v>
      </c>
      <c r="E24">
        <f t="shared" si="15"/>
        <v>0</v>
      </c>
      <c r="F24">
        <f t="shared" si="15"/>
        <v>0</v>
      </c>
      <c r="G24">
        <f t="shared" si="15"/>
        <v>0</v>
      </c>
      <c r="H24">
        <f t="shared" si="15"/>
        <v>0.35754156727072217</v>
      </c>
      <c r="I24">
        <f t="shared" si="15"/>
        <v>0.31407941608257545</v>
      </c>
      <c r="J24">
        <f t="shared" si="15"/>
        <v>0</v>
      </c>
      <c r="K24">
        <f t="shared" si="15"/>
        <v>0</v>
      </c>
      <c r="L24">
        <f t="shared" si="15"/>
        <v>0</v>
      </c>
      <c r="M24">
        <f t="shared" si="15"/>
        <v>0</v>
      </c>
      <c r="N24">
        <f t="shared" si="15"/>
        <v>1.0713659287747868</v>
      </c>
      <c r="O24">
        <f t="shared" si="15"/>
        <v>0.10091774244821577</v>
      </c>
      <c r="P24">
        <f t="shared" si="15"/>
        <v>0</v>
      </c>
      <c r="Q24">
        <f t="shared" si="15"/>
        <v>0</v>
      </c>
      <c r="R24">
        <f t="shared" si="15"/>
        <v>0</v>
      </c>
      <c r="S24">
        <f t="shared" si="15"/>
        <v>0</v>
      </c>
      <c r="T24">
        <f t="shared" si="15"/>
        <v>0.63228072204125074</v>
      </c>
      <c r="U24">
        <f t="shared" si="15"/>
        <v>0.35879772891179806</v>
      </c>
      <c r="V24">
        <f t="shared" si="15"/>
        <v>0</v>
      </c>
      <c r="W24">
        <f t="shared" si="15"/>
        <v>0</v>
      </c>
      <c r="X24">
        <f t="shared" si="15"/>
        <v>0</v>
      </c>
      <c r="Y24">
        <f t="shared" si="15"/>
        <v>0</v>
      </c>
      <c r="Z24">
        <f t="shared" si="15"/>
        <v>0.70993073789229055</v>
      </c>
      <c r="AA24">
        <f t="shared" si="15"/>
        <v>0.15104289707076718</v>
      </c>
      <c r="AB24">
        <f t="shared" si="15"/>
        <v>0</v>
      </c>
      <c r="AC24">
        <f t="shared" si="15"/>
        <v>0</v>
      </c>
      <c r="AD24">
        <f t="shared" si="15"/>
        <v>0</v>
      </c>
      <c r="AE24">
        <f t="shared" si="15"/>
        <v>0</v>
      </c>
      <c r="AF24">
        <f t="shared" si="15"/>
        <v>0.24149422847287855</v>
      </c>
      <c r="AG24">
        <f t="shared" si="15"/>
        <v>0.27530412372935054</v>
      </c>
      <c r="AH24">
        <f t="shared" si="15"/>
        <v>0</v>
      </c>
      <c r="AI24">
        <f t="shared" si="15"/>
        <v>0</v>
      </c>
      <c r="AJ24">
        <f t="shared" si="15"/>
        <v>0</v>
      </c>
      <c r="AK24">
        <f t="shared" si="15"/>
        <v>0</v>
      </c>
      <c r="AL24">
        <f t="shared" si="15"/>
        <v>0.28167657787760009</v>
      </c>
      <c r="AM24">
        <f t="shared" si="15"/>
        <v>0.2100745185607539</v>
      </c>
      <c r="AN24">
        <f t="shared" si="15"/>
        <v>0</v>
      </c>
      <c r="AO24">
        <f t="shared" si="15"/>
        <v>0</v>
      </c>
      <c r="AP24">
        <f t="shared" si="15"/>
        <v>0</v>
      </c>
      <c r="AQ24">
        <f t="shared" si="15"/>
        <v>0</v>
      </c>
      <c r="AR24">
        <f t="shared" si="15"/>
        <v>0.86500496147164307</v>
      </c>
      <c r="AS24">
        <f t="shared" si="15"/>
        <v>0.2418986035876084</v>
      </c>
      <c r="AT24">
        <f t="shared" si="15"/>
        <v>0</v>
      </c>
      <c r="AU24">
        <f t="shared" si="15"/>
        <v>0</v>
      </c>
      <c r="AV24">
        <f t="shared" si="15"/>
        <v>0</v>
      </c>
      <c r="AW24">
        <f t="shared" si="15"/>
        <v>0</v>
      </c>
    </row>
    <row r="25" spans="1:49" hidden="1" x14ac:dyDescent="0.2">
      <c r="B25">
        <f t="shared" si="16"/>
        <v>1.1540379860401364</v>
      </c>
      <c r="C25">
        <f t="shared" si="15"/>
        <v>4.8919165509680312E-3</v>
      </c>
      <c r="D25">
        <f t="shared" si="15"/>
        <v>0</v>
      </c>
      <c r="E25">
        <f t="shared" si="15"/>
        <v>0</v>
      </c>
      <c r="F25">
        <f t="shared" si="15"/>
        <v>0</v>
      </c>
      <c r="G25">
        <f t="shared" si="15"/>
        <v>0</v>
      </c>
      <c r="H25">
        <f t="shared" si="15"/>
        <v>0.52465109875150517</v>
      </c>
      <c r="I25">
        <f t="shared" si="15"/>
        <v>0.15082902510656013</v>
      </c>
      <c r="J25">
        <f t="shared" si="15"/>
        <v>0</v>
      </c>
      <c r="K25">
        <f t="shared" si="15"/>
        <v>0</v>
      </c>
      <c r="L25">
        <f t="shared" si="15"/>
        <v>0</v>
      </c>
      <c r="M25">
        <f t="shared" si="15"/>
        <v>0</v>
      </c>
      <c r="N25">
        <f t="shared" si="15"/>
        <v>2.4673694141830809</v>
      </c>
      <c r="O25">
        <f t="shared" si="15"/>
        <v>0.22727724880507796</v>
      </c>
      <c r="P25">
        <f t="shared" si="15"/>
        <v>0</v>
      </c>
      <c r="Q25">
        <f t="shared" si="15"/>
        <v>0</v>
      </c>
      <c r="R25">
        <f t="shared" si="15"/>
        <v>0</v>
      </c>
      <c r="S25">
        <f t="shared" si="15"/>
        <v>0</v>
      </c>
      <c r="T25">
        <f t="shared" si="15"/>
        <v>0.38702662423741735</v>
      </c>
      <c r="U25">
        <f t="shared" si="15"/>
        <v>5.0351530609527885E-2</v>
      </c>
      <c r="V25">
        <f t="shared" si="15"/>
        <v>0</v>
      </c>
      <c r="W25">
        <f t="shared" si="15"/>
        <v>0</v>
      </c>
      <c r="X25">
        <f t="shared" si="15"/>
        <v>0</v>
      </c>
      <c r="Y25">
        <f t="shared" si="15"/>
        <v>0</v>
      </c>
      <c r="Z25">
        <f t="shared" si="15"/>
        <v>1.5545226718614331</v>
      </c>
      <c r="AA25">
        <f t="shared" si="15"/>
        <v>2.6563893533457401E-2</v>
      </c>
      <c r="AB25">
        <f t="shared" si="15"/>
        <v>0</v>
      </c>
      <c r="AC25">
        <f t="shared" si="15"/>
        <v>0</v>
      </c>
      <c r="AD25">
        <f t="shared" si="15"/>
        <v>0</v>
      </c>
      <c r="AE25">
        <f t="shared" si="15"/>
        <v>0</v>
      </c>
      <c r="AF25">
        <f t="shared" si="15"/>
        <v>0.5810642494698135</v>
      </c>
      <c r="AG25">
        <f t="shared" si="15"/>
        <v>6.8265510732189172E-2</v>
      </c>
      <c r="AH25">
        <f t="shared" si="15"/>
        <v>0</v>
      </c>
      <c r="AI25">
        <f t="shared" si="15"/>
        <v>0</v>
      </c>
      <c r="AJ25">
        <f t="shared" si="15"/>
        <v>0</v>
      </c>
      <c r="AK25">
        <f t="shared" si="15"/>
        <v>0</v>
      </c>
      <c r="AL25">
        <f t="shared" si="15"/>
        <v>1.3348375918044497</v>
      </c>
      <c r="AM25">
        <f t="shared" si="15"/>
        <v>3.5216094888223387E-2</v>
      </c>
      <c r="AN25">
        <f t="shared" si="15"/>
        <v>0</v>
      </c>
      <c r="AO25">
        <f t="shared" si="15"/>
        <v>0</v>
      </c>
      <c r="AP25">
        <f t="shared" si="15"/>
        <v>0</v>
      </c>
      <c r="AQ25">
        <f t="shared" si="15"/>
        <v>0</v>
      </c>
      <c r="AR25">
        <f t="shared" si="15"/>
        <v>0.97965891516764581</v>
      </c>
      <c r="AS25">
        <f t="shared" si="15"/>
        <v>2.5562833645754839E-2</v>
      </c>
      <c r="AT25">
        <f t="shared" si="15"/>
        <v>0</v>
      </c>
      <c r="AU25">
        <f t="shared" si="15"/>
        <v>0</v>
      </c>
      <c r="AV25">
        <f t="shared" si="15"/>
        <v>0</v>
      </c>
      <c r="AW25">
        <f t="shared" si="15"/>
        <v>0</v>
      </c>
    </row>
    <row r="26" spans="1:49" hidden="1" x14ac:dyDescent="0.2">
      <c r="B26">
        <f t="shared" si="16"/>
        <v>4.1615476052141416</v>
      </c>
      <c r="C26">
        <f t="shared" si="15"/>
        <v>0.39836810164145947</v>
      </c>
      <c r="D26">
        <f t="shared" si="15"/>
        <v>0</v>
      </c>
      <c r="E26">
        <f t="shared" si="15"/>
        <v>0</v>
      </c>
      <c r="F26">
        <f t="shared" si="15"/>
        <v>0</v>
      </c>
      <c r="G26">
        <f t="shared" si="15"/>
        <v>0</v>
      </c>
      <c r="H26">
        <f t="shared" si="15"/>
        <v>4.2743130757260355</v>
      </c>
      <c r="I26">
        <f t="shared" si="15"/>
        <v>0.44219559994837893</v>
      </c>
      <c r="J26">
        <f t="shared" si="15"/>
        <v>0</v>
      </c>
      <c r="K26">
        <f t="shared" si="15"/>
        <v>0</v>
      </c>
      <c r="L26">
        <f t="shared" si="15"/>
        <v>0</v>
      </c>
      <c r="M26">
        <f t="shared" si="15"/>
        <v>0</v>
      </c>
      <c r="N26">
        <f t="shared" si="15"/>
        <v>0.33435040363620355</v>
      </c>
      <c r="O26">
        <f t="shared" si="15"/>
        <v>0.3052960097763936</v>
      </c>
      <c r="P26">
        <f t="shared" si="15"/>
        <v>0</v>
      </c>
      <c r="Q26">
        <f t="shared" si="15"/>
        <v>0</v>
      </c>
      <c r="R26">
        <f t="shared" si="15"/>
        <v>0</v>
      </c>
      <c r="S26">
        <f t="shared" si="15"/>
        <v>0</v>
      </c>
      <c r="T26">
        <f t="shared" si="15"/>
        <v>12.70503871661839</v>
      </c>
      <c r="U26">
        <f t="shared" si="15"/>
        <v>0.64606612138265984</v>
      </c>
      <c r="V26">
        <f t="shared" si="15"/>
        <v>0</v>
      </c>
      <c r="W26">
        <f t="shared" si="15"/>
        <v>0</v>
      </c>
      <c r="X26">
        <f t="shared" si="15"/>
        <v>0</v>
      </c>
      <c r="Y26">
        <f t="shared" si="15"/>
        <v>0</v>
      </c>
      <c r="Z26">
        <f t="shared" si="15"/>
        <v>0.14086063586452868</v>
      </c>
      <c r="AA26">
        <f t="shared" si="15"/>
        <v>0.2336245422872642</v>
      </c>
      <c r="AB26">
        <f t="shared" si="15"/>
        <v>0</v>
      </c>
      <c r="AC26">
        <f t="shared" si="15"/>
        <v>0</v>
      </c>
      <c r="AD26">
        <f t="shared" si="15"/>
        <v>0</v>
      </c>
      <c r="AE26">
        <f t="shared" si="15"/>
        <v>0</v>
      </c>
      <c r="AF26">
        <f t="shared" si="15"/>
        <v>6.3673013295369616</v>
      </c>
      <c r="AG26">
        <f t="shared" si="15"/>
        <v>0.42865866694229637</v>
      </c>
      <c r="AH26">
        <f t="shared" si="15"/>
        <v>0</v>
      </c>
      <c r="AI26">
        <f t="shared" si="15"/>
        <v>0</v>
      </c>
      <c r="AJ26">
        <f t="shared" si="15"/>
        <v>0</v>
      </c>
      <c r="AK26">
        <f t="shared" si="15"/>
        <v>0</v>
      </c>
      <c r="AL26">
        <f t="shared" si="15"/>
        <v>4.0107560217831271</v>
      </c>
      <c r="AM26">
        <f t="shared" si="15"/>
        <v>0.37330514301828227</v>
      </c>
      <c r="AN26">
        <f t="shared" si="15"/>
        <v>0</v>
      </c>
      <c r="AO26">
        <f t="shared" si="15"/>
        <v>0</v>
      </c>
      <c r="AP26">
        <f t="shared" si="15"/>
        <v>0</v>
      </c>
      <c r="AQ26">
        <f t="shared" si="15"/>
        <v>0</v>
      </c>
      <c r="AR26">
        <f t="shared" si="15"/>
        <v>2.0908886489001355</v>
      </c>
      <c r="AS26">
        <f t="shared" si="15"/>
        <v>0.41818826396499315</v>
      </c>
      <c r="AT26">
        <f t="shared" si="15"/>
        <v>0</v>
      </c>
      <c r="AU26">
        <f t="shared" si="15"/>
        <v>0</v>
      </c>
      <c r="AV26">
        <f t="shared" si="15"/>
        <v>0</v>
      </c>
      <c r="AW26">
        <f t="shared" si="15"/>
        <v>0</v>
      </c>
    </row>
    <row r="27" spans="1:49" hidden="1" x14ac:dyDescent="0.2">
      <c r="B27">
        <f t="shared" si="16"/>
        <v>3.5213518713000242</v>
      </c>
      <c r="C27">
        <f t="shared" si="15"/>
        <v>7.56493846559049E-2</v>
      </c>
      <c r="D27">
        <f t="shared" si="15"/>
        <v>0</v>
      </c>
      <c r="E27">
        <f t="shared" si="15"/>
        <v>0</v>
      </c>
      <c r="F27">
        <f t="shared" si="15"/>
        <v>0</v>
      </c>
      <c r="G27">
        <f t="shared" si="15"/>
        <v>0</v>
      </c>
      <c r="H27">
        <f t="shared" si="15"/>
        <v>6.7383275374133831</v>
      </c>
      <c r="I27">
        <f t="shared" si="15"/>
        <v>0.20923321348968252</v>
      </c>
      <c r="J27">
        <f t="shared" si="15"/>
        <v>0</v>
      </c>
      <c r="K27">
        <f t="shared" si="15"/>
        <v>0</v>
      </c>
      <c r="L27">
        <f t="shared" si="15"/>
        <v>0</v>
      </c>
      <c r="M27">
        <f t="shared" si="15"/>
        <v>0</v>
      </c>
      <c r="N27">
        <f t="shared" si="15"/>
        <v>1.8622542025231872</v>
      </c>
      <c r="O27">
        <f t="shared" si="15"/>
        <v>0.10576903200650101</v>
      </c>
      <c r="P27">
        <f t="shared" si="15"/>
        <v>0</v>
      </c>
      <c r="Q27">
        <f t="shared" si="15"/>
        <v>0</v>
      </c>
      <c r="R27">
        <f t="shared" si="15"/>
        <v>0</v>
      </c>
      <c r="S27">
        <f t="shared" si="15"/>
        <v>0</v>
      </c>
      <c r="T27">
        <f t="shared" si="15"/>
        <v>3.6627199449480301</v>
      </c>
      <c r="U27">
        <f t="shared" si="15"/>
        <v>0.1458278075099812</v>
      </c>
      <c r="V27">
        <f t="shared" si="15"/>
        <v>0</v>
      </c>
      <c r="W27">
        <f t="shared" si="15"/>
        <v>0</v>
      </c>
      <c r="X27">
        <f t="shared" si="15"/>
        <v>0</v>
      </c>
      <c r="Y27">
        <f t="shared" si="15"/>
        <v>0</v>
      </c>
      <c r="Z27">
        <f t="shared" si="15"/>
        <v>3.2204304251336344</v>
      </c>
      <c r="AA27">
        <f t="shared" si="15"/>
        <v>2.5004300450634856E-2</v>
      </c>
      <c r="AB27">
        <f t="shared" si="15"/>
        <v>0</v>
      </c>
      <c r="AC27">
        <f t="shared" si="15"/>
        <v>0</v>
      </c>
      <c r="AD27">
        <f t="shared" si="15"/>
        <v>0</v>
      </c>
      <c r="AE27">
        <f t="shared" si="15"/>
        <v>0</v>
      </c>
      <c r="AF27">
        <f t="shared" si="15"/>
        <v>8.1975070551546558</v>
      </c>
      <c r="AG27">
        <f t="shared" si="15"/>
        <v>0.17167053005105215</v>
      </c>
      <c r="AH27">
        <f t="shared" si="15"/>
        <v>0</v>
      </c>
      <c r="AI27">
        <f t="shared" si="15"/>
        <v>0</v>
      </c>
      <c r="AJ27">
        <f t="shared" si="15"/>
        <v>0</v>
      </c>
      <c r="AK27">
        <f t="shared" si="15"/>
        <v>0</v>
      </c>
      <c r="AL27">
        <f t="shared" ref="AL27:AW27" si="17">ABS(AL11)</f>
        <v>3.8473417965007557</v>
      </c>
      <c r="AM27">
        <f t="shared" si="17"/>
        <v>3.3413770102493599E-2</v>
      </c>
      <c r="AN27">
        <f t="shared" si="17"/>
        <v>0</v>
      </c>
      <c r="AO27">
        <f t="shared" si="17"/>
        <v>0</v>
      </c>
      <c r="AP27">
        <f t="shared" si="17"/>
        <v>0</v>
      </c>
      <c r="AQ27">
        <f t="shared" si="17"/>
        <v>0</v>
      </c>
      <c r="AR27">
        <f t="shared" si="17"/>
        <v>0.14677055073688688</v>
      </c>
      <c r="AS27">
        <f t="shared" si="17"/>
        <v>9.0340190995039787E-2</v>
      </c>
      <c r="AT27">
        <f t="shared" si="17"/>
        <v>0</v>
      </c>
      <c r="AU27">
        <f t="shared" si="17"/>
        <v>0</v>
      </c>
      <c r="AV27">
        <f t="shared" si="17"/>
        <v>0</v>
      </c>
      <c r="AW27">
        <f t="shared" si="17"/>
        <v>0</v>
      </c>
    </row>
    <row r="28" spans="1:49" hidden="1" x14ac:dyDescent="0.2">
      <c r="B28">
        <f t="shared" si="16"/>
        <v>1.8764631321440017</v>
      </c>
      <c r="C28">
        <f t="shared" si="16"/>
        <v>0.51105020393679701</v>
      </c>
      <c r="D28">
        <f t="shared" si="16"/>
        <v>0</v>
      </c>
      <c r="E28">
        <f t="shared" si="16"/>
        <v>0</v>
      </c>
      <c r="F28">
        <f t="shared" si="16"/>
        <v>0</v>
      </c>
      <c r="G28">
        <f t="shared" si="16"/>
        <v>0</v>
      </c>
      <c r="H28">
        <f t="shared" si="16"/>
        <v>1.233181208310044</v>
      </c>
      <c r="I28">
        <f t="shared" si="16"/>
        <v>0.84601873462078059</v>
      </c>
      <c r="J28">
        <f t="shared" si="16"/>
        <v>0</v>
      </c>
      <c r="K28">
        <f t="shared" si="16"/>
        <v>0</v>
      </c>
      <c r="L28">
        <f t="shared" si="16"/>
        <v>0</v>
      </c>
      <c r="M28">
        <f t="shared" si="16"/>
        <v>0</v>
      </c>
      <c r="N28">
        <f t="shared" si="16"/>
        <v>0.19138655648921232</v>
      </c>
      <c r="O28">
        <f t="shared" si="16"/>
        <v>2.0788739064628563E-2</v>
      </c>
      <c r="P28">
        <f t="shared" si="16"/>
        <v>0</v>
      </c>
      <c r="Q28">
        <f t="shared" si="16"/>
        <v>0</v>
      </c>
      <c r="R28">
        <f t="shared" ref="C28:AW30" si="18">ABS(R12)</f>
        <v>0</v>
      </c>
      <c r="S28">
        <f t="shared" si="18"/>
        <v>0</v>
      </c>
      <c r="T28">
        <f t="shared" si="18"/>
        <v>0.18692029206952565</v>
      </c>
      <c r="U28">
        <f t="shared" si="18"/>
        <v>0.10084273351214151</v>
      </c>
      <c r="V28">
        <f t="shared" si="18"/>
        <v>0</v>
      </c>
      <c r="W28">
        <f t="shared" si="18"/>
        <v>0</v>
      </c>
      <c r="X28">
        <f t="shared" si="18"/>
        <v>0</v>
      </c>
      <c r="Y28">
        <f t="shared" si="18"/>
        <v>0</v>
      </c>
      <c r="Z28">
        <f t="shared" si="18"/>
        <v>1.2472175842607709</v>
      </c>
      <c r="AA28">
        <f t="shared" si="18"/>
        <v>0.80304140065893781</v>
      </c>
      <c r="AB28">
        <f t="shared" si="18"/>
        <v>0</v>
      </c>
      <c r="AC28">
        <f t="shared" si="18"/>
        <v>0</v>
      </c>
      <c r="AD28">
        <f t="shared" si="18"/>
        <v>0</v>
      </c>
      <c r="AE28">
        <f t="shared" si="18"/>
        <v>0</v>
      </c>
      <c r="AF28">
        <f t="shared" si="18"/>
        <v>4.5913967838728089</v>
      </c>
      <c r="AG28">
        <f t="shared" si="18"/>
        <v>0.6498575002839555</v>
      </c>
      <c r="AH28">
        <f t="shared" si="18"/>
        <v>0</v>
      </c>
      <c r="AI28">
        <f t="shared" si="18"/>
        <v>0</v>
      </c>
      <c r="AJ28">
        <f t="shared" si="18"/>
        <v>0</v>
      </c>
      <c r="AK28">
        <f t="shared" si="18"/>
        <v>0</v>
      </c>
      <c r="AL28">
        <f t="shared" si="18"/>
        <v>0.70427313638493638</v>
      </c>
      <c r="AM28">
        <f t="shared" si="18"/>
        <v>0.45671268130248083</v>
      </c>
      <c r="AN28">
        <f t="shared" si="18"/>
        <v>0</v>
      </c>
      <c r="AO28">
        <f t="shared" si="18"/>
        <v>0</v>
      </c>
      <c r="AP28">
        <f t="shared" si="18"/>
        <v>0</v>
      </c>
      <c r="AQ28">
        <f t="shared" si="18"/>
        <v>0</v>
      </c>
      <c r="AR28">
        <f t="shared" si="18"/>
        <v>0.61710609929201965</v>
      </c>
      <c r="AS28">
        <f t="shared" si="18"/>
        <v>0.50290359082744085</v>
      </c>
      <c r="AT28">
        <f t="shared" si="18"/>
        <v>0</v>
      </c>
      <c r="AU28">
        <f t="shared" si="18"/>
        <v>0</v>
      </c>
      <c r="AV28">
        <f t="shared" si="18"/>
        <v>0</v>
      </c>
      <c r="AW28">
        <f t="shared" si="18"/>
        <v>0</v>
      </c>
    </row>
    <row r="29" spans="1:49" hidden="1" x14ac:dyDescent="0.2">
      <c r="B29">
        <f t="shared" si="16"/>
        <v>2.1398840957279295</v>
      </c>
      <c r="C29">
        <f t="shared" si="18"/>
        <v>5.1588770328226841E-2</v>
      </c>
      <c r="D29">
        <f t="shared" si="18"/>
        <v>0</v>
      </c>
      <c r="E29">
        <f t="shared" si="18"/>
        <v>0</v>
      </c>
      <c r="F29">
        <f t="shared" si="18"/>
        <v>0</v>
      </c>
      <c r="G29">
        <f t="shared" si="18"/>
        <v>0</v>
      </c>
      <c r="H29">
        <f t="shared" si="18"/>
        <v>2.1198563898608351</v>
      </c>
      <c r="I29">
        <f t="shared" si="18"/>
        <v>6.8070051496109479E-2</v>
      </c>
      <c r="J29">
        <f t="shared" si="18"/>
        <v>0</v>
      </c>
      <c r="K29">
        <f t="shared" si="18"/>
        <v>0</v>
      </c>
      <c r="L29">
        <f t="shared" si="18"/>
        <v>0</v>
      </c>
      <c r="M29">
        <f t="shared" si="18"/>
        <v>0</v>
      </c>
      <c r="N29">
        <f t="shared" si="18"/>
        <v>0.75732794454394214</v>
      </c>
      <c r="O29">
        <f t="shared" si="18"/>
        <v>1.9800681184725253E-2</v>
      </c>
      <c r="P29">
        <f t="shared" si="18"/>
        <v>0</v>
      </c>
      <c r="Q29">
        <f t="shared" si="18"/>
        <v>0</v>
      </c>
      <c r="R29">
        <f t="shared" si="18"/>
        <v>0</v>
      </c>
      <c r="S29">
        <f t="shared" si="18"/>
        <v>0</v>
      </c>
      <c r="T29">
        <f t="shared" si="18"/>
        <v>0.33487832968527359</v>
      </c>
      <c r="U29">
        <f t="shared" si="18"/>
        <v>1.842204639243589E-2</v>
      </c>
      <c r="V29">
        <f t="shared" si="18"/>
        <v>0</v>
      </c>
      <c r="W29">
        <f t="shared" si="18"/>
        <v>0</v>
      </c>
      <c r="X29">
        <f t="shared" si="18"/>
        <v>0</v>
      </c>
      <c r="Y29">
        <f t="shared" si="18"/>
        <v>0</v>
      </c>
      <c r="Z29">
        <f t="shared" si="18"/>
        <v>3.0629931533995465</v>
      </c>
      <c r="AA29">
        <f t="shared" si="18"/>
        <v>7.373494761744237E-2</v>
      </c>
      <c r="AB29">
        <f t="shared" si="18"/>
        <v>0</v>
      </c>
      <c r="AC29">
        <f t="shared" si="18"/>
        <v>0</v>
      </c>
      <c r="AD29">
        <f t="shared" si="18"/>
        <v>0</v>
      </c>
      <c r="AE29">
        <f t="shared" si="18"/>
        <v>0</v>
      </c>
      <c r="AF29">
        <f t="shared" si="18"/>
        <v>1.7123818832129292</v>
      </c>
      <c r="AG29">
        <f t="shared" si="18"/>
        <v>4.3228067752839293E-2</v>
      </c>
      <c r="AH29">
        <f t="shared" si="18"/>
        <v>0</v>
      </c>
      <c r="AI29">
        <f t="shared" si="18"/>
        <v>0</v>
      </c>
      <c r="AJ29">
        <f t="shared" si="18"/>
        <v>0</v>
      </c>
      <c r="AK29">
        <f t="shared" si="18"/>
        <v>0</v>
      </c>
      <c r="AL29">
        <f t="shared" si="18"/>
        <v>2.3810135784035911</v>
      </c>
      <c r="AM29">
        <f t="shared" si="18"/>
        <v>5.0973350678470933E-2</v>
      </c>
      <c r="AN29">
        <f t="shared" si="18"/>
        <v>0</v>
      </c>
      <c r="AO29">
        <f t="shared" si="18"/>
        <v>0</v>
      </c>
      <c r="AP29">
        <f t="shared" si="18"/>
        <v>0</v>
      </c>
      <c r="AQ29">
        <f t="shared" si="18"/>
        <v>0</v>
      </c>
      <c r="AR29">
        <f t="shared" si="18"/>
        <v>2.3325806433587877</v>
      </c>
      <c r="AS29">
        <f t="shared" si="18"/>
        <v>6.0750472480713968E-2</v>
      </c>
      <c r="AT29">
        <f t="shared" si="18"/>
        <v>0</v>
      </c>
      <c r="AU29">
        <f t="shared" si="18"/>
        <v>0</v>
      </c>
      <c r="AV29">
        <f t="shared" si="18"/>
        <v>0</v>
      </c>
      <c r="AW29">
        <f t="shared" si="18"/>
        <v>0</v>
      </c>
    </row>
    <row r="30" spans="1:49" hidden="1" x14ac:dyDescent="0.2">
      <c r="B30">
        <f t="shared" si="16"/>
        <v>4.2449324654805265</v>
      </c>
      <c r="C30">
        <f t="shared" si="18"/>
        <v>1.2937171724151917</v>
      </c>
      <c r="D30">
        <f t="shared" si="18"/>
        <v>0</v>
      </c>
      <c r="E30">
        <f t="shared" si="18"/>
        <v>0</v>
      </c>
      <c r="F30">
        <f t="shared" si="18"/>
        <v>0</v>
      </c>
      <c r="G30">
        <f t="shared" si="18"/>
        <v>0</v>
      </c>
      <c r="H30">
        <f t="shared" si="18"/>
        <v>4.8229682023232554</v>
      </c>
      <c r="I30">
        <f t="shared" si="18"/>
        <v>1.9219449012551675</v>
      </c>
      <c r="J30">
        <f t="shared" si="18"/>
        <v>0</v>
      </c>
      <c r="K30">
        <f t="shared" si="18"/>
        <v>0</v>
      </c>
      <c r="L30">
        <f t="shared" si="18"/>
        <v>0</v>
      </c>
      <c r="M30">
        <f t="shared" si="18"/>
        <v>0</v>
      </c>
      <c r="N30">
        <f t="shared" si="18"/>
        <v>0.24992017168140018</v>
      </c>
      <c r="O30">
        <f t="shared" si="18"/>
        <v>0.36229223636614483</v>
      </c>
      <c r="P30">
        <f t="shared" si="18"/>
        <v>0</v>
      </c>
      <c r="Q30">
        <f t="shared" si="18"/>
        <v>0</v>
      </c>
      <c r="R30">
        <f t="shared" si="18"/>
        <v>0</v>
      </c>
      <c r="S30">
        <f t="shared" si="18"/>
        <v>0</v>
      </c>
      <c r="T30">
        <f t="shared" si="18"/>
        <v>5.8676838475748632</v>
      </c>
      <c r="U30">
        <f t="shared" si="18"/>
        <v>1.0925718346185049</v>
      </c>
      <c r="V30">
        <f t="shared" si="18"/>
        <v>0</v>
      </c>
      <c r="W30">
        <f t="shared" si="18"/>
        <v>0</v>
      </c>
      <c r="X30">
        <f t="shared" si="18"/>
        <v>0</v>
      </c>
      <c r="Y30">
        <f t="shared" si="18"/>
        <v>0</v>
      </c>
      <c r="Z30">
        <f t="shared" si="18"/>
        <v>3.0560196296151982</v>
      </c>
      <c r="AA30">
        <f t="shared" si="18"/>
        <v>1.4382760543076498</v>
      </c>
      <c r="AB30">
        <f t="shared" si="18"/>
        <v>0</v>
      </c>
      <c r="AC30">
        <f t="shared" si="18"/>
        <v>0</v>
      </c>
      <c r="AD30">
        <f t="shared" si="18"/>
        <v>0</v>
      </c>
      <c r="AE30">
        <f t="shared" si="18"/>
        <v>0</v>
      </c>
      <c r="AF30">
        <f t="shared" si="18"/>
        <v>4.358617951504538</v>
      </c>
      <c r="AG30">
        <f t="shared" si="18"/>
        <v>1.4378545007860342</v>
      </c>
      <c r="AH30">
        <f t="shared" si="18"/>
        <v>0</v>
      </c>
      <c r="AI30">
        <f t="shared" si="18"/>
        <v>0</v>
      </c>
      <c r="AJ30">
        <f t="shared" si="18"/>
        <v>0</v>
      </c>
      <c r="AK30">
        <f t="shared" si="18"/>
        <v>0</v>
      </c>
      <c r="AL30">
        <f t="shared" si="18"/>
        <v>4.1672979665621872</v>
      </c>
      <c r="AM30">
        <f t="shared" si="18"/>
        <v>1.123935916375949</v>
      </c>
      <c r="AN30">
        <f t="shared" si="18"/>
        <v>0</v>
      </c>
      <c r="AO30">
        <f t="shared" si="18"/>
        <v>0</v>
      </c>
      <c r="AP30">
        <f t="shared" si="18"/>
        <v>0</v>
      </c>
      <c r="AQ30">
        <f t="shared" si="18"/>
        <v>0</v>
      </c>
      <c r="AR30">
        <f t="shared" si="18"/>
        <v>4.2784558306381486</v>
      </c>
      <c r="AS30">
        <f t="shared" si="18"/>
        <v>1.4704798692414649</v>
      </c>
      <c r="AT30">
        <f t="shared" si="18"/>
        <v>0</v>
      </c>
      <c r="AU30">
        <f t="shared" si="18"/>
        <v>0</v>
      </c>
      <c r="AV30">
        <f t="shared" si="18"/>
        <v>0</v>
      </c>
      <c r="AW30">
        <f t="shared" si="18"/>
        <v>0</v>
      </c>
    </row>
    <row r="31" spans="1:49" hidden="1" x14ac:dyDescent="0.2"/>
    <row r="33" spans="1:19" x14ac:dyDescent="0.2">
      <c r="A33" s="74" t="s">
        <v>33</v>
      </c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</row>
    <row r="35" spans="1:19" x14ac:dyDescent="0.2">
      <c r="A35" s="1"/>
      <c r="B35" s="78" t="s">
        <v>27</v>
      </c>
      <c r="C35" s="79"/>
      <c r="D35" s="79"/>
      <c r="E35" s="79"/>
      <c r="F35" s="79"/>
      <c r="G35" s="79"/>
      <c r="K35" s="75" t="s">
        <v>28</v>
      </c>
      <c r="L35" s="76"/>
      <c r="M35" s="76"/>
      <c r="N35" s="76"/>
      <c r="O35" s="76"/>
      <c r="P35" s="77"/>
    </row>
    <row r="36" spans="1:19" ht="17" thickBot="1" x14ac:dyDescent="0.25">
      <c r="A36" s="2"/>
      <c r="B36" s="3" t="s">
        <v>34</v>
      </c>
      <c r="C36" s="4" t="s">
        <v>2</v>
      </c>
      <c r="D36" s="4" t="s">
        <v>3</v>
      </c>
      <c r="E36" s="4" t="s">
        <v>4</v>
      </c>
      <c r="F36" s="4" t="s">
        <v>5</v>
      </c>
      <c r="G36" s="4" t="s">
        <v>6</v>
      </c>
      <c r="K36" s="3" t="s">
        <v>1</v>
      </c>
      <c r="L36" s="4" t="s">
        <v>2</v>
      </c>
      <c r="M36" s="4" t="s">
        <v>3</v>
      </c>
      <c r="N36" s="4" t="s">
        <v>4</v>
      </c>
      <c r="O36" s="4" t="s">
        <v>5</v>
      </c>
      <c r="P36" s="4" t="s">
        <v>6</v>
      </c>
    </row>
    <row r="37" spans="1:19" x14ac:dyDescent="0.2">
      <c r="A37" s="5"/>
      <c r="B37" s="6"/>
      <c r="K37" s="6"/>
      <c r="P37" s="1"/>
    </row>
    <row r="38" spans="1:19" x14ac:dyDescent="0.2">
      <c r="A38" s="1" t="s">
        <v>7</v>
      </c>
      <c r="B38" s="7">
        <v>15.059912794608499</v>
      </c>
      <c r="C38" s="8">
        <v>1.7049652223800837</v>
      </c>
      <c r="D38" s="8"/>
      <c r="E38" s="8"/>
      <c r="F38" s="8"/>
      <c r="G38" s="8"/>
      <c r="H38" s="8"/>
      <c r="I38" s="8"/>
      <c r="J38" t="s">
        <v>29</v>
      </c>
      <c r="K38" s="7">
        <v>30.584599705529889</v>
      </c>
      <c r="L38" s="8">
        <v>4.6387221582236711</v>
      </c>
      <c r="M38" s="8"/>
      <c r="N38" s="8"/>
      <c r="O38" s="8"/>
      <c r="P38" s="18"/>
    </row>
    <row r="39" spans="1:19" x14ac:dyDescent="0.2">
      <c r="A39" s="1" t="s">
        <v>8</v>
      </c>
      <c r="B39" s="7">
        <v>17.521675887500621</v>
      </c>
      <c r="C39" s="8">
        <v>2.6424231096359438</v>
      </c>
      <c r="D39" s="8"/>
      <c r="E39" s="8"/>
      <c r="F39" s="8"/>
      <c r="G39" s="8"/>
      <c r="H39" s="8"/>
      <c r="I39" s="8"/>
      <c r="J39" t="s">
        <v>30</v>
      </c>
      <c r="K39" s="7">
        <v>-28.007634616996448</v>
      </c>
      <c r="L39" s="8">
        <v>-0.25780096149969345</v>
      </c>
      <c r="M39" s="8"/>
      <c r="N39" s="8"/>
      <c r="O39" s="8"/>
      <c r="P39" s="18"/>
    </row>
    <row r="40" spans="1:19" x14ac:dyDescent="0.2">
      <c r="A40" s="1" t="s">
        <v>9</v>
      </c>
      <c r="B40" s="7">
        <v>6.5175480401387764</v>
      </c>
      <c r="C40" s="8">
        <v>0.51402354923181237</v>
      </c>
      <c r="D40" s="8"/>
      <c r="E40" s="8"/>
      <c r="F40" s="8"/>
      <c r="G40" s="8"/>
      <c r="H40" s="8"/>
      <c r="I40" s="8"/>
      <c r="J40" t="s">
        <v>31</v>
      </c>
      <c r="K40" s="7">
        <v>7.9515770342907244</v>
      </c>
      <c r="L40" s="8">
        <v>1.1964629979447778</v>
      </c>
      <c r="M40" s="8"/>
      <c r="N40" s="8"/>
      <c r="O40" s="8"/>
      <c r="P40" s="18"/>
    </row>
    <row r="41" spans="1:19" x14ac:dyDescent="0.2">
      <c r="A41" s="1" t="s">
        <v>10</v>
      </c>
      <c r="B41" s="7">
        <v>7.8775874662082579</v>
      </c>
      <c r="C41" s="8">
        <v>0.65283429405110782</v>
      </c>
      <c r="D41" s="8"/>
      <c r="E41" s="8"/>
      <c r="F41" s="8"/>
      <c r="G41" s="8"/>
      <c r="H41" s="8"/>
      <c r="I41" s="8"/>
      <c r="K41" s="7">
        <v>13.827706397167461</v>
      </c>
      <c r="L41" s="8">
        <v>0.74240972369232772</v>
      </c>
      <c r="M41" s="8"/>
      <c r="N41" s="8"/>
      <c r="O41" s="8"/>
      <c r="P41" s="18"/>
    </row>
    <row r="42" spans="1:19" x14ac:dyDescent="0.2">
      <c r="A42" s="1" t="s">
        <v>11</v>
      </c>
      <c r="B42" s="7">
        <v>13.192057256648937</v>
      </c>
      <c r="C42" s="8">
        <v>-2.0558954287795694E-2</v>
      </c>
      <c r="D42" s="8"/>
      <c r="E42" s="8"/>
      <c r="F42" s="8"/>
      <c r="G42" s="8"/>
      <c r="H42" s="8"/>
      <c r="I42" s="8"/>
      <c r="K42" s="7"/>
      <c r="L42" s="8"/>
      <c r="M42" s="8"/>
      <c r="N42" s="8"/>
      <c r="O42" s="8"/>
      <c r="P42" s="18"/>
    </row>
    <row r="43" spans="1:19" x14ac:dyDescent="0.2">
      <c r="A43" s="1" t="s">
        <v>12</v>
      </c>
      <c r="B43" s="7">
        <v>0</v>
      </c>
      <c r="C43" s="8">
        <v>0</v>
      </c>
      <c r="D43" s="8"/>
      <c r="E43" s="8"/>
      <c r="H43" s="8"/>
      <c r="I43" s="8"/>
    </row>
    <row r="44" spans="1:19" x14ac:dyDescent="0.2">
      <c r="A44" s="1" t="s">
        <v>13</v>
      </c>
      <c r="B44" s="7">
        <v>-4.7057416329998158</v>
      </c>
      <c r="C44" s="8">
        <v>-0.13418822495200045</v>
      </c>
      <c r="D44" s="8"/>
      <c r="E44" s="8"/>
      <c r="F44" s="8"/>
      <c r="G44" s="8"/>
      <c r="H44" s="8"/>
      <c r="I44" s="8"/>
    </row>
    <row r="45" spans="1:19" x14ac:dyDescent="0.2">
      <c r="A45" s="1" t="s">
        <v>14</v>
      </c>
      <c r="B45" s="7">
        <v>-6.4903134130231743</v>
      </c>
      <c r="C45" s="8">
        <v>0.14122788438706013</v>
      </c>
      <c r="D45" s="8"/>
      <c r="E45" s="8"/>
      <c r="F45" s="8"/>
      <c r="G45" s="8"/>
      <c r="H45" s="8"/>
      <c r="I45" s="8"/>
    </row>
    <row r="46" spans="1:19" x14ac:dyDescent="0.2">
      <c r="A46" s="1" t="s">
        <v>15</v>
      </c>
      <c r="B46" s="7">
        <v>3.0905324810791557</v>
      </c>
      <c r="C46" s="8">
        <v>-13.737319909007011</v>
      </c>
      <c r="D46" s="8"/>
      <c r="E46" s="8"/>
      <c r="F46" s="8"/>
      <c r="G46" s="8"/>
      <c r="H46" s="8"/>
      <c r="I46" s="8"/>
    </row>
    <row r="47" spans="1:19" ht="17" thickBot="1" x14ac:dyDescent="0.25">
      <c r="A47" s="21"/>
      <c r="B47" s="23"/>
      <c r="C47" s="22"/>
      <c r="D47" s="22"/>
      <c r="E47" s="22"/>
      <c r="F47" s="22"/>
      <c r="G47" s="22"/>
      <c r="H47" s="8"/>
      <c r="I47" s="8"/>
    </row>
    <row r="48" spans="1:19" ht="17" thickTop="1" x14ac:dyDescent="0.2">
      <c r="A48" s="13" t="s">
        <v>18</v>
      </c>
      <c r="B48" s="14">
        <v>16.252400934879251</v>
      </c>
      <c r="C48" s="14">
        <v>1.8869672380672635</v>
      </c>
      <c r="D48" s="14"/>
      <c r="E48" s="14"/>
      <c r="F48" s="14"/>
      <c r="G48" s="14"/>
      <c r="H48" s="14"/>
      <c r="I48" s="14"/>
    </row>
    <row r="49" spans="1:9" x14ac:dyDescent="0.2">
      <c r="A49" s="13" t="s">
        <v>19</v>
      </c>
      <c r="B49" s="14">
        <v>4.5034784570364916</v>
      </c>
      <c r="C49" s="14">
        <v>0.47100504027231815</v>
      </c>
      <c r="D49" s="14"/>
      <c r="E49" s="14"/>
      <c r="F49" s="14"/>
      <c r="G49" s="14"/>
      <c r="H49" s="14"/>
      <c r="I49" s="14"/>
    </row>
    <row r="50" spans="1:9" ht="17" thickBot="1" x14ac:dyDescent="0.25">
      <c r="A50" s="15" t="s">
        <v>20</v>
      </c>
      <c r="B50" s="24">
        <v>0</v>
      </c>
      <c r="C50" s="16">
        <v>0</v>
      </c>
      <c r="D50" s="16"/>
      <c r="E50" s="16"/>
      <c r="H50" s="14"/>
      <c r="I50" s="14"/>
    </row>
    <row r="51" spans="1:9" ht="17" thickTop="1" x14ac:dyDescent="0.2"/>
    <row r="52" spans="1:9" x14ac:dyDescent="0.2">
      <c r="A52" s="13" t="s">
        <v>18</v>
      </c>
      <c r="B52" s="14">
        <f>AVERAGE(B38:B40)</f>
        <v>13.033045574082633</v>
      </c>
      <c r="C52" s="14">
        <f t="shared" ref="C52:G52" si="19">AVERAGE(C38:C40)</f>
        <v>1.6204706270826132</v>
      </c>
      <c r="D52" s="14" t="e">
        <f t="shared" si="19"/>
        <v>#DIV/0!</v>
      </c>
      <c r="E52" s="14" t="e">
        <f t="shared" si="19"/>
        <v>#DIV/0!</v>
      </c>
      <c r="F52" s="14" t="e">
        <f t="shared" si="19"/>
        <v>#DIV/0!</v>
      </c>
      <c r="G52" s="14" t="e">
        <f t="shared" si="19"/>
        <v>#DIV/0!</v>
      </c>
    </row>
    <row r="53" spans="1:9" x14ac:dyDescent="0.2">
      <c r="A53" s="13" t="s">
        <v>19</v>
      </c>
      <c r="B53" s="14">
        <f>AVERAGE(B41,B42,B44,B45,B46)</f>
        <v>2.5928244315826725</v>
      </c>
      <c r="C53" s="14">
        <f t="shared" ref="C53:G53" si="20">AVERAGE(C41,C42,C44,C45,C46)</f>
        <v>-2.6196009819617281</v>
      </c>
      <c r="D53" s="14" t="e">
        <f t="shared" si="20"/>
        <v>#DIV/0!</v>
      </c>
      <c r="E53" s="14" t="e">
        <f t="shared" si="20"/>
        <v>#DIV/0!</v>
      </c>
      <c r="F53" s="14" t="e">
        <f t="shared" si="20"/>
        <v>#DIV/0!</v>
      </c>
      <c r="G53" s="14" t="e">
        <f t="shared" si="20"/>
        <v>#DIV/0!</v>
      </c>
    </row>
    <row r="54" spans="1:9" ht="17" thickBot="1" x14ac:dyDescent="0.25">
      <c r="A54" s="15" t="s">
        <v>20</v>
      </c>
      <c r="B54" s="16"/>
      <c r="C54" s="16"/>
      <c r="D54" s="16"/>
      <c r="E54" s="16"/>
      <c r="F54" s="16"/>
      <c r="G54" s="16"/>
    </row>
    <row r="55" spans="1:9" ht="17" thickTop="1" x14ac:dyDescent="0.2"/>
  </sheetData>
  <mergeCells count="12">
    <mergeCell ref="AL3:AQ3"/>
    <mergeCell ref="AR3:AW3"/>
    <mergeCell ref="A33:S33"/>
    <mergeCell ref="B35:G35"/>
    <mergeCell ref="K35:P35"/>
    <mergeCell ref="Z3:AE3"/>
    <mergeCell ref="AF3:AK3"/>
    <mergeCell ref="A1:S1"/>
    <mergeCell ref="B3:G3"/>
    <mergeCell ref="H3:M3"/>
    <mergeCell ref="N3:S3"/>
    <mergeCell ref="T3:Y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6A92-3758-1146-9DB4-231A0E89F919}">
  <dimension ref="A1:AW55"/>
  <sheetViews>
    <sheetView workbookViewId="0">
      <selection sqref="A1:S1"/>
    </sheetView>
  </sheetViews>
  <sheetFormatPr baseColWidth="10" defaultRowHeight="16" x14ac:dyDescent="0.2"/>
  <cols>
    <col min="2" max="2" width="6.5" bestFit="1" customWidth="1"/>
    <col min="3" max="3" width="6" bestFit="1" customWidth="1"/>
    <col min="4" max="4" width="6.5" bestFit="1" customWidth="1"/>
    <col min="5" max="5" width="6" bestFit="1" customWidth="1"/>
    <col min="6" max="6" width="7.1640625" bestFit="1" customWidth="1"/>
    <col min="7" max="7" width="5.33203125" bestFit="1" customWidth="1"/>
    <col min="8" max="10" width="6" customWidth="1"/>
    <col min="11" max="13" width="5.33203125" bestFit="1" customWidth="1"/>
    <col min="14" max="15" width="6" bestFit="1" customWidth="1"/>
    <col min="16" max="16" width="5.33203125" bestFit="1" customWidth="1"/>
    <col min="17" max="19" width="6" customWidth="1"/>
    <col min="20" max="20" width="7.1640625" customWidth="1"/>
    <col min="21" max="21" width="6" customWidth="1"/>
    <col min="22" max="22" width="6" bestFit="1" customWidth="1"/>
    <col min="23" max="49" width="6" customWidth="1"/>
    <col min="50" max="50" width="16.33203125" customWidth="1"/>
    <col min="51" max="51" width="14.5" customWidth="1"/>
    <col min="52" max="52" width="15.1640625" customWidth="1"/>
    <col min="53" max="53" width="14.5" customWidth="1"/>
    <col min="54" max="54" width="15.1640625" customWidth="1"/>
    <col min="55" max="55" width="14.5" customWidth="1"/>
    <col min="56" max="56" width="15.1640625" customWidth="1"/>
    <col min="57" max="57" width="14.5" customWidth="1"/>
    <col min="58" max="58" width="15.1640625" customWidth="1"/>
    <col min="59" max="59" width="14.5" customWidth="1"/>
    <col min="60" max="60" width="15.1640625" customWidth="1"/>
    <col min="61" max="61" width="14.5" customWidth="1"/>
    <col min="62" max="62" width="15.1640625" customWidth="1"/>
  </cols>
  <sheetData>
    <row r="1" spans="1:49" x14ac:dyDescent="0.2">
      <c r="A1" s="74" t="s">
        <v>32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3" spans="1:49" x14ac:dyDescent="0.2">
      <c r="A3" s="1"/>
      <c r="B3" s="78" t="s">
        <v>0</v>
      </c>
      <c r="C3" s="79"/>
      <c r="D3" s="79"/>
      <c r="E3" s="79"/>
      <c r="F3" s="79"/>
      <c r="G3" s="79"/>
      <c r="H3" s="75" t="s">
        <v>21</v>
      </c>
      <c r="I3" s="76"/>
      <c r="J3" s="76"/>
      <c r="K3" s="76"/>
      <c r="L3" s="76"/>
      <c r="M3" s="77"/>
      <c r="N3" s="78" t="s">
        <v>22</v>
      </c>
      <c r="O3" s="79"/>
      <c r="P3" s="79"/>
      <c r="Q3" s="79"/>
      <c r="R3" s="79"/>
      <c r="S3" s="80"/>
      <c r="T3" s="75" t="s">
        <v>23</v>
      </c>
      <c r="U3" s="76"/>
      <c r="V3" s="76"/>
      <c r="W3" s="76"/>
      <c r="X3" s="76"/>
      <c r="Y3" s="77"/>
      <c r="Z3" s="78" t="s">
        <v>24</v>
      </c>
      <c r="AA3" s="79"/>
      <c r="AB3" s="79"/>
      <c r="AC3" s="79"/>
      <c r="AD3" s="79"/>
      <c r="AE3" s="80"/>
      <c r="AF3" s="75" t="s">
        <v>25</v>
      </c>
      <c r="AG3" s="76"/>
      <c r="AH3" s="76"/>
      <c r="AI3" s="76"/>
      <c r="AJ3" s="76"/>
      <c r="AK3" s="77"/>
      <c r="AL3" s="78" t="s">
        <v>19</v>
      </c>
      <c r="AM3" s="79"/>
      <c r="AN3" s="79"/>
      <c r="AO3" s="79"/>
      <c r="AP3" s="79"/>
      <c r="AQ3" s="80"/>
      <c r="AR3" s="75" t="s">
        <v>26</v>
      </c>
      <c r="AS3" s="76"/>
      <c r="AT3" s="76"/>
      <c r="AU3" s="76"/>
      <c r="AV3" s="76"/>
      <c r="AW3" s="77"/>
    </row>
    <row r="4" spans="1:49" ht="17" thickBot="1" x14ac:dyDescent="0.25">
      <c r="A4" s="2"/>
      <c r="B4" s="3" t="s">
        <v>1</v>
      </c>
      <c r="C4" s="4" t="s">
        <v>2</v>
      </c>
      <c r="D4" s="4" t="s">
        <v>3</v>
      </c>
      <c r="E4" s="4" t="s">
        <v>4</v>
      </c>
      <c r="F4" s="4" t="s">
        <v>6</v>
      </c>
      <c r="G4" s="4" t="s">
        <v>5</v>
      </c>
      <c r="H4" s="3" t="s">
        <v>1</v>
      </c>
      <c r="I4" s="4" t="s">
        <v>2</v>
      </c>
      <c r="J4" s="4" t="s">
        <v>3</v>
      </c>
      <c r="K4" s="4" t="s">
        <v>4</v>
      </c>
      <c r="L4" s="4" t="s">
        <v>6</v>
      </c>
      <c r="M4" s="4" t="s">
        <v>5</v>
      </c>
      <c r="N4" s="3" t="s">
        <v>1</v>
      </c>
      <c r="O4" s="4" t="s">
        <v>2</v>
      </c>
      <c r="P4" s="4" t="s">
        <v>3</v>
      </c>
      <c r="Q4" s="4" t="s">
        <v>4</v>
      </c>
      <c r="R4" s="4" t="s">
        <v>6</v>
      </c>
      <c r="S4" s="4" t="s">
        <v>5</v>
      </c>
      <c r="T4" s="3" t="s">
        <v>1</v>
      </c>
      <c r="U4" s="4" t="s">
        <v>2</v>
      </c>
      <c r="V4" s="4" t="s">
        <v>3</v>
      </c>
      <c r="W4" s="4" t="s">
        <v>4</v>
      </c>
      <c r="X4" s="4" t="s">
        <v>6</v>
      </c>
      <c r="Y4" s="4" t="s">
        <v>5</v>
      </c>
      <c r="Z4" s="3" t="s">
        <v>1</v>
      </c>
      <c r="AA4" s="4" t="s">
        <v>2</v>
      </c>
      <c r="AB4" s="4" t="s">
        <v>3</v>
      </c>
      <c r="AC4" s="4" t="s">
        <v>4</v>
      </c>
      <c r="AD4" s="4" t="s">
        <v>6</v>
      </c>
      <c r="AE4" s="4" t="s">
        <v>5</v>
      </c>
      <c r="AF4" s="3" t="s">
        <v>1</v>
      </c>
      <c r="AG4" s="4" t="s">
        <v>2</v>
      </c>
      <c r="AH4" s="4" t="s">
        <v>3</v>
      </c>
      <c r="AI4" s="4" t="s">
        <v>4</v>
      </c>
      <c r="AJ4" s="4" t="s">
        <v>6</v>
      </c>
      <c r="AK4" s="4" t="s">
        <v>5</v>
      </c>
      <c r="AL4" s="3" t="s">
        <v>1</v>
      </c>
      <c r="AM4" s="4" t="s">
        <v>2</v>
      </c>
      <c r="AN4" s="4" t="s">
        <v>3</v>
      </c>
      <c r="AO4" s="4" t="s">
        <v>4</v>
      </c>
      <c r="AP4" s="4" t="s">
        <v>6</v>
      </c>
      <c r="AQ4" s="4" t="s">
        <v>5</v>
      </c>
      <c r="AR4" s="3" t="s">
        <v>1</v>
      </c>
      <c r="AS4" s="4" t="s">
        <v>2</v>
      </c>
      <c r="AT4" s="4" t="s">
        <v>3</v>
      </c>
      <c r="AU4" s="4" t="s">
        <v>4</v>
      </c>
      <c r="AV4" s="4" t="s">
        <v>6</v>
      </c>
      <c r="AW4" s="4" t="s">
        <v>5</v>
      </c>
    </row>
    <row r="5" spans="1:49" x14ac:dyDescent="0.2">
      <c r="A5" s="5"/>
      <c r="B5" s="6"/>
      <c r="H5" s="6"/>
      <c r="M5" s="1"/>
      <c r="N5" s="17"/>
      <c r="S5" s="1"/>
      <c r="T5" s="6"/>
      <c r="Y5" s="1"/>
      <c r="Z5" s="17"/>
      <c r="AE5" s="1"/>
      <c r="AF5" s="6"/>
      <c r="AK5" s="1"/>
      <c r="AL5" s="17"/>
      <c r="AQ5" s="1"/>
      <c r="AR5" s="6"/>
      <c r="AW5" s="1"/>
    </row>
    <row r="6" spans="1:49" x14ac:dyDescent="0.2">
      <c r="A6" s="1" t="s">
        <v>7</v>
      </c>
      <c r="B6" s="7">
        <v>3.9735682096805505</v>
      </c>
      <c r="C6" s="8">
        <v>0.45196932447430438</v>
      </c>
      <c r="D6" s="8"/>
      <c r="E6" s="8"/>
      <c r="F6" s="8"/>
      <c r="G6" s="8"/>
      <c r="H6" s="7">
        <v>1.4194811448136488</v>
      </c>
      <c r="I6" s="8">
        <v>0.24992689998585854</v>
      </c>
      <c r="J6" s="8"/>
      <c r="K6" s="8"/>
      <c r="L6" s="8"/>
      <c r="M6" s="18"/>
      <c r="N6" s="7">
        <v>2.0078994087643407</v>
      </c>
      <c r="O6" s="8">
        <v>0.85180699809236304</v>
      </c>
      <c r="P6" s="8"/>
      <c r="Q6" s="8"/>
      <c r="R6" s="8"/>
      <c r="S6" s="18"/>
      <c r="T6" s="7">
        <v>6.474238274087762</v>
      </c>
      <c r="U6" s="8">
        <v>0.49044192146412596</v>
      </c>
      <c r="V6" s="8"/>
      <c r="W6" s="8"/>
      <c r="X6" s="8"/>
      <c r="Y6" s="18"/>
      <c r="Z6" s="7">
        <v>2.4337107793920563</v>
      </c>
      <c r="AA6" s="8">
        <v>0.42599867656630713</v>
      </c>
      <c r="AB6" s="8"/>
      <c r="AC6" s="8"/>
      <c r="AD6" s="8"/>
      <c r="AE6" s="18"/>
      <c r="AF6" s="7">
        <v>2.0516160788728715</v>
      </c>
      <c r="AG6" s="8">
        <v>0.33728215736977835</v>
      </c>
      <c r="AH6" s="8"/>
      <c r="AI6" s="8"/>
      <c r="AJ6" s="8"/>
      <c r="AK6" s="18"/>
      <c r="AL6" s="7">
        <v>3.3253410173217341</v>
      </c>
      <c r="AM6" s="8">
        <v>0.48798694271021298</v>
      </c>
      <c r="AN6" s="8"/>
      <c r="AO6" s="8"/>
      <c r="AP6" s="8"/>
      <c r="AQ6" s="18"/>
      <c r="AR6" s="7">
        <v>4.1312532890274172</v>
      </c>
      <c r="AS6" s="8">
        <v>0.47781791515403849</v>
      </c>
      <c r="AT6" s="8"/>
      <c r="AU6" s="8"/>
      <c r="AV6" s="8"/>
      <c r="AW6" s="18"/>
    </row>
    <row r="7" spans="1:49" x14ac:dyDescent="0.2">
      <c r="A7" s="1" t="s">
        <v>8</v>
      </c>
      <c r="B7" s="7">
        <v>6.1908906867255116</v>
      </c>
      <c r="C7" s="8">
        <v>-0.40118106155211941</v>
      </c>
      <c r="D7" s="8"/>
      <c r="E7" s="8"/>
      <c r="F7" s="8"/>
      <c r="G7" s="8"/>
      <c r="H7" s="7">
        <v>1.9932573088538228</v>
      </c>
      <c r="I7" s="8">
        <v>-0.14181612504304242</v>
      </c>
      <c r="J7" s="8"/>
      <c r="K7" s="8"/>
      <c r="L7" s="8"/>
      <c r="M7" s="18"/>
      <c r="N7" s="7">
        <v>-0.34974745559251952</v>
      </c>
      <c r="O7" s="8">
        <v>-0.9168258407085863</v>
      </c>
      <c r="P7" s="8"/>
      <c r="Q7" s="8"/>
      <c r="R7" s="8"/>
      <c r="S7" s="18"/>
      <c r="T7" s="7">
        <v>8.7123088691084174</v>
      </c>
      <c r="U7" s="8">
        <v>-0.4508061529007571</v>
      </c>
      <c r="V7" s="8"/>
      <c r="W7" s="8"/>
      <c r="X7" s="8"/>
      <c r="Y7" s="18"/>
      <c r="Z7" s="7">
        <v>4.1174032083680787</v>
      </c>
      <c r="AA7" s="8">
        <v>-0.36592050993195446</v>
      </c>
      <c r="AB7" s="8"/>
      <c r="AC7" s="8"/>
      <c r="AD7" s="8"/>
      <c r="AE7" s="18"/>
      <c r="AF7" s="7">
        <v>7.6031332920423909</v>
      </c>
      <c r="AG7" s="8">
        <v>-0.29267291616348196</v>
      </c>
      <c r="AH7" s="8"/>
      <c r="AI7" s="8"/>
      <c r="AJ7" s="8"/>
      <c r="AK7" s="18"/>
      <c r="AL7" s="7">
        <v>5.7071720589934118</v>
      </c>
      <c r="AM7" s="8">
        <v>-0.45861440143052623</v>
      </c>
      <c r="AN7" s="8"/>
      <c r="AO7" s="8"/>
      <c r="AP7" s="8"/>
      <c r="AQ7" s="18"/>
      <c r="AR7" s="7">
        <v>5.1556613361207928</v>
      </c>
      <c r="AS7" s="8">
        <v>-0.38889296760673608</v>
      </c>
      <c r="AT7" s="8"/>
      <c r="AU7" s="8"/>
      <c r="AV7" s="8"/>
      <c r="AW7" s="18"/>
    </row>
    <row r="8" spans="1:49" x14ac:dyDescent="0.2">
      <c r="A8" s="1" t="s">
        <v>9</v>
      </c>
      <c r="B8" s="7">
        <v>-0.10894548309937288</v>
      </c>
      <c r="C8" s="8">
        <v>0.35007389234293351</v>
      </c>
      <c r="D8" s="8"/>
      <c r="E8" s="8"/>
      <c r="F8" s="8"/>
      <c r="G8" s="8"/>
      <c r="H8" s="7">
        <v>0.35754156727072217</v>
      </c>
      <c r="I8" s="8">
        <v>0.34123807364056019</v>
      </c>
      <c r="J8" s="8"/>
      <c r="K8" s="8"/>
      <c r="L8" s="8"/>
      <c r="M8" s="18"/>
      <c r="N8" s="7">
        <v>-1.0713659287747868</v>
      </c>
      <c r="O8" s="8">
        <v>0.36374659909433898</v>
      </c>
      <c r="P8" s="8"/>
      <c r="Q8" s="8"/>
      <c r="R8" s="8"/>
      <c r="S8" s="18"/>
      <c r="T8" s="7">
        <v>0.63228072204125074</v>
      </c>
      <c r="U8" s="8">
        <v>0.50638821973394799</v>
      </c>
      <c r="V8" s="8"/>
      <c r="W8" s="8"/>
      <c r="X8" s="8"/>
      <c r="Y8" s="18"/>
      <c r="Z8" s="7">
        <v>-0.70993073789229055</v>
      </c>
      <c r="AA8" s="8">
        <v>0.24706330364102058</v>
      </c>
      <c r="AB8" s="8"/>
      <c r="AC8" s="8"/>
      <c r="AD8" s="8"/>
      <c r="AE8" s="18"/>
      <c r="AF8" s="7">
        <v>-0.24149422847287855</v>
      </c>
      <c r="AG8" s="8">
        <v>0.41906074266673626</v>
      </c>
      <c r="AH8" s="8"/>
      <c r="AI8" s="8"/>
      <c r="AJ8" s="8"/>
      <c r="AK8" s="18"/>
      <c r="AL8" s="7">
        <v>-0.28167657787760009</v>
      </c>
      <c r="AM8" s="8">
        <v>0.3373720927919604</v>
      </c>
      <c r="AN8" s="8"/>
      <c r="AO8" s="8"/>
      <c r="AP8" s="8"/>
      <c r="AQ8" s="18"/>
      <c r="AR8" s="7">
        <v>0.86500496147164307</v>
      </c>
      <c r="AS8" s="8">
        <v>0.31355294034686759</v>
      </c>
      <c r="AT8" s="8"/>
      <c r="AU8" s="8"/>
      <c r="AV8" s="8"/>
      <c r="AW8" s="18"/>
    </row>
    <row r="9" spans="1:49" x14ac:dyDescent="0.2">
      <c r="A9" s="1" t="s">
        <v>10</v>
      </c>
      <c r="B9" s="7">
        <v>-1.1540379860401364</v>
      </c>
      <c r="C9" s="8">
        <v>-0.92116686641953616</v>
      </c>
      <c r="D9" s="8"/>
      <c r="E9" s="8"/>
      <c r="F9" s="8"/>
      <c r="G9" s="8"/>
      <c r="H9" s="7">
        <v>-0.52465109875150517</v>
      </c>
      <c r="I9" s="8">
        <v>-0.95684249812876365</v>
      </c>
      <c r="J9" s="8"/>
      <c r="K9" s="8"/>
      <c r="L9" s="8"/>
      <c r="M9" s="18"/>
      <c r="N9" s="7">
        <v>-2.4673694141830809</v>
      </c>
      <c r="O9" s="8">
        <v>-0.83137185843789774</v>
      </c>
      <c r="P9" s="8"/>
      <c r="Q9" s="8"/>
      <c r="R9" s="8"/>
      <c r="S9" s="18"/>
      <c r="T9" s="7">
        <v>-0.38702662423741735</v>
      </c>
      <c r="U9" s="8">
        <v>-0.86482116335356629</v>
      </c>
      <c r="V9" s="8"/>
      <c r="W9" s="8"/>
      <c r="X9" s="8"/>
      <c r="Y9" s="18"/>
      <c r="Z9" s="7">
        <v>-1.5545226718614331</v>
      </c>
      <c r="AA9" s="8">
        <v>-0.96033164319635178</v>
      </c>
      <c r="AB9" s="8"/>
      <c r="AC9" s="8"/>
      <c r="AD9" s="8"/>
      <c r="AE9" s="18"/>
      <c r="AF9" s="7">
        <v>-0.5810642494698135</v>
      </c>
      <c r="AG9" s="8">
        <v>-0.99261619008172186</v>
      </c>
      <c r="AH9" s="8"/>
      <c r="AI9" s="8"/>
      <c r="AJ9" s="8"/>
      <c r="AK9" s="18"/>
      <c r="AL9" s="7">
        <v>-1.3348375918044497</v>
      </c>
      <c r="AM9" s="8">
        <v>-0.88568777567047341</v>
      </c>
      <c r="AN9" s="8"/>
      <c r="AO9" s="8"/>
      <c r="AP9" s="8"/>
      <c r="AQ9" s="18"/>
      <c r="AR9" s="7">
        <v>-0.97965891516764581</v>
      </c>
      <c r="AS9" s="8">
        <v>-0.92197514124634294</v>
      </c>
      <c r="AT9" s="8"/>
      <c r="AU9" s="8"/>
      <c r="AV9" s="8"/>
      <c r="AW9" s="18"/>
    </row>
    <row r="10" spans="1:49" x14ac:dyDescent="0.2">
      <c r="A10" s="1" t="s">
        <v>11</v>
      </c>
      <c r="B10" s="7">
        <v>-4.1615476052141416</v>
      </c>
      <c r="C10" s="8">
        <v>0.40922900102922011</v>
      </c>
      <c r="D10" s="8"/>
      <c r="E10" s="8"/>
      <c r="F10" s="8"/>
      <c r="G10" s="8"/>
      <c r="H10" s="7">
        <v>-4.2743130757260355</v>
      </c>
      <c r="I10" s="8">
        <v>0.4286915737577765</v>
      </c>
      <c r="J10" s="8"/>
      <c r="K10" s="8"/>
      <c r="L10" s="8"/>
      <c r="M10" s="18"/>
      <c r="N10" s="7">
        <v>0.33435040363620355</v>
      </c>
      <c r="O10" s="8">
        <v>0.36744215856874929</v>
      </c>
      <c r="P10" s="8"/>
      <c r="Q10" s="8"/>
      <c r="R10" s="8"/>
      <c r="S10" s="18"/>
      <c r="T10" s="7">
        <v>-12.70503871661839</v>
      </c>
      <c r="U10" s="8">
        <v>0.819481248317799</v>
      </c>
      <c r="V10" s="8"/>
      <c r="W10" s="8"/>
      <c r="X10" s="8"/>
      <c r="Y10" s="18"/>
      <c r="Z10" s="7">
        <v>-0.14086063586452868</v>
      </c>
      <c r="AA10" s="8">
        <v>0.13766511709003759</v>
      </c>
      <c r="AB10" s="8"/>
      <c r="AC10" s="8"/>
      <c r="AD10" s="8"/>
      <c r="AE10" s="18"/>
      <c r="AF10" s="7">
        <v>-6.3673013295369616</v>
      </c>
      <c r="AG10" s="8">
        <v>0.51594504021764553</v>
      </c>
      <c r="AH10" s="8"/>
      <c r="AI10" s="8"/>
      <c r="AJ10" s="8"/>
      <c r="AK10" s="18"/>
      <c r="AL10" s="7">
        <v>-4.0107560217831271</v>
      </c>
      <c r="AM10" s="8">
        <v>0.36351516936412154</v>
      </c>
      <c r="AN10" s="8"/>
      <c r="AO10" s="8"/>
      <c r="AP10" s="8"/>
      <c r="AQ10" s="18"/>
      <c r="AR10" s="7">
        <v>-2.0908886489001355</v>
      </c>
      <c r="AS10" s="8">
        <v>0.39791767007228451</v>
      </c>
      <c r="AT10" s="8"/>
      <c r="AU10" s="8"/>
      <c r="AV10" s="8"/>
      <c r="AW10" s="18"/>
    </row>
    <row r="11" spans="1:49" x14ac:dyDescent="0.2">
      <c r="A11" s="1" t="s">
        <v>12</v>
      </c>
      <c r="B11" s="7">
        <v>3.5213518713000242</v>
      </c>
      <c r="C11" s="8">
        <v>-0.5686128938987286</v>
      </c>
      <c r="D11" s="8"/>
      <c r="E11" s="8"/>
      <c r="F11" s="8"/>
      <c r="G11" s="8"/>
      <c r="H11" s="7">
        <v>6.7383275374133831</v>
      </c>
      <c r="I11" s="8">
        <v>-0.77916518144373426</v>
      </c>
      <c r="J11" s="8"/>
      <c r="K11" s="8"/>
      <c r="L11" s="8"/>
      <c r="M11" s="18"/>
      <c r="N11" s="7">
        <v>1.8622542025231872</v>
      </c>
      <c r="O11" s="8">
        <v>-0.15829221085520628</v>
      </c>
      <c r="P11" s="8"/>
      <c r="Q11" s="8"/>
      <c r="R11" s="8"/>
      <c r="S11" s="18"/>
      <c r="T11" s="7">
        <v>3.6627199449480301</v>
      </c>
      <c r="U11" s="8">
        <v>-0.58382085315689913</v>
      </c>
      <c r="V11" s="8"/>
      <c r="W11" s="8"/>
      <c r="X11" s="8"/>
      <c r="Y11" s="18"/>
      <c r="Z11" s="7">
        <v>3.2204304251336344</v>
      </c>
      <c r="AA11" s="8">
        <v>-0.55925353485010521</v>
      </c>
      <c r="AB11" s="8"/>
      <c r="AC11" s="8"/>
      <c r="AD11" s="8"/>
      <c r="AE11" s="18"/>
      <c r="AF11" s="7">
        <v>8.1975070551546558</v>
      </c>
      <c r="AG11" s="8">
        <v>-0.7098255809108136</v>
      </c>
      <c r="AH11" s="8"/>
      <c r="AI11" s="8"/>
      <c r="AJ11" s="8"/>
      <c r="AK11" s="18"/>
      <c r="AL11" s="7">
        <v>3.8473417965007557</v>
      </c>
      <c r="AM11" s="8">
        <v>-0.54598912987526071</v>
      </c>
      <c r="AN11" s="8"/>
      <c r="AO11" s="8"/>
      <c r="AP11" s="8"/>
      <c r="AQ11" s="18"/>
      <c r="AR11" s="7">
        <v>0.14677055073688688</v>
      </c>
      <c r="AS11" s="8">
        <v>-0.4877843218040358</v>
      </c>
      <c r="AT11" s="8"/>
      <c r="AU11" s="8"/>
      <c r="AV11" s="8"/>
      <c r="AW11" s="18"/>
    </row>
    <row r="12" spans="1:49" x14ac:dyDescent="0.2">
      <c r="A12" s="1" t="s">
        <v>13</v>
      </c>
      <c r="B12" s="7">
        <v>-1.8764631321440017</v>
      </c>
      <c r="C12" s="8">
        <v>1.022808479443077</v>
      </c>
      <c r="D12" s="8"/>
      <c r="E12" s="8"/>
      <c r="F12" s="8"/>
      <c r="G12" s="8"/>
      <c r="H12" s="7">
        <v>1.233181208310044</v>
      </c>
      <c r="I12" s="8">
        <v>1.3836074499633095</v>
      </c>
      <c r="J12" s="8"/>
      <c r="K12" s="8"/>
      <c r="L12" s="8"/>
      <c r="M12" s="18"/>
      <c r="N12" s="7">
        <v>0.19138655648921232</v>
      </c>
      <c r="O12" s="8">
        <v>0.31705334226164433</v>
      </c>
      <c r="P12" s="8"/>
      <c r="Q12" s="8"/>
      <c r="R12" s="8"/>
      <c r="S12" s="18"/>
      <c r="T12" s="7">
        <v>-0.18692029206952565</v>
      </c>
      <c r="U12" s="8">
        <v>0.21557905258284726</v>
      </c>
      <c r="V12" s="8"/>
      <c r="W12" s="8"/>
      <c r="X12" s="8"/>
      <c r="Y12" s="18"/>
      <c r="Z12" s="7">
        <v>-1.2472175842607709</v>
      </c>
      <c r="AA12" s="8">
        <v>1.5583753601088639</v>
      </c>
      <c r="AB12" s="8"/>
      <c r="AC12" s="8"/>
      <c r="AD12" s="8"/>
      <c r="AE12" s="18"/>
      <c r="AF12" s="7">
        <v>-4.5913967838728089</v>
      </c>
      <c r="AG12" s="8">
        <v>1.083548151225026</v>
      </c>
      <c r="AH12" s="8"/>
      <c r="AI12" s="8"/>
      <c r="AJ12" s="8"/>
      <c r="AK12" s="18"/>
      <c r="AL12" s="7">
        <v>-0.70427313638493638</v>
      </c>
      <c r="AM12" s="8">
        <v>1.0156637018102248</v>
      </c>
      <c r="AN12" s="8"/>
      <c r="AO12" s="8"/>
      <c r="AP12" s="8"/>
      <c r="AQ12" s="18"/>
      <c r="AR12" s="7">
        <v>-0.61710609929201965</v>
      </c>
      <c r="AS12" s="8">
        <v>0.99280419114510143</v>
      </c>
      <c r="AT12" s="8"/>
      <c r="AU12" s="8"/>
      <c r="AV12" s="8"/>
      <c r="AW12" s="18"/>
    </row>
    <row r="13" spans="1:49" x14ac:dyDescent="0.2">
      <c r="A13" s="1" t="s">
        <v>14</v>
      </c>
      <c r="B13" s="7">
        <v>-2.1398840957279295</v>
      </c>
      <c r="C13" s="8">
        <v>2.909194966998381E-2</v>
      </c>
      <c r="D13" s="8"/>
      <c r="E13" s="8"/>
      <c r="F13" s="8"/>
      <c r="G13" s="8"/>
      <c r="H13" s="7">
        <v>-2.1198563898608351</v>
      </c>
      <c r="I13" s="8">
        <v>1.4574846229884917E-2</v>
      </c>
      <c r="J13" s="8"/>
      <c r="K13" s="8"/>
      <c r="L13" s="8"/>
      <c r="M13" s="18"/>
      <c r="N13" s="7">
        <v>-0.75732794454394214</v>
      </c>
      <c r="O13" s="8">
        <v>5.5366628556442192E-2</v>
      </c>
      <c r="P13" s="8"/>
      <c r="Q13" s="8"/>
      <c r="R13" s="8"/>
      <c r="S13" s="18"/>
      <c r="T13" s="7">
        <v>-0.33487832968527359</v>
      </c>
      <c r="U13" s="8">
        <v>5.2182634456026937E-2</v>
      </c>
      <c r="V13" s="8"/>
      <c r="W13" s="8"/>
      <c r="X13" s="8"/>
      <c r="Y13" s="18"/>
      <c r="Z13" s="7">
        <v>-3.0629931533995465</v>
      </c>
      <c r="AA13" s="8">
        <v>1.3607147014184102E-2</v>
      </c>
      <c r="AB13" s="8"/>
      <c r="AC13" s="8"/>
      <c r="AD13" s="8"/>
      <c r="AE13" s="18"/>
      <c r="AF13" s="7">
        <v>-1.7123818832129292</v>
      </c>
      <c r="AG13" s="8">
        <v>3.8313602982629993E-2</v>
      </c>
      <c r="AH13" s="8"/>
      <c r="AI13" s="8"/>
      <c r="AJ13" s="8"/>
      <c r="AK13" s="18"/>
      <c r="AL13" s="7">
        <v>-2.3810135784035911</v>
      </c>
      <c r="AM13" s="8">
        <v>2.6829210902837339E-2</v>
      </c>
      <c r="AN13" s="8"/>
      <c r="AO13" s="8"/>
      <c r="AP13" s="8"/>
      <c r="AQ13" s="18"/>
      <c r="AR13" s="7">
        <v>-2.3325806433587877</v>
      </c>
      <c r="AS13" s="8">
        <v>2.56334268020437E-2</v>
      </c>
      <c r="AT13" s="8"/>
      <c r="AU13" s="8"/>
      <c r="AV13" s="8"/>
      <c r="AW13" s="18"/>
    </row>
    <row r="14" spans="1:49" x14ac:dyDescent="0.2">
      <c r="A14" s="1" t="s">
        <v>15</v>
      </c>
      <c r="B14" s="7">
        <v>-4.2449324654805265</v>
      </c>
      <c r="C14" s="8">
        <v>-0.37221182508913214</v>
      </c>
      <c r="D14" s="8"/>
      <c r="E14" s="8"/>
      <c r="F14" s="8"/>
      <c r="G14" s="8"/>
      <c r="H14" s="7">
        <v>-4.8229682023232554</v>
      </c>
      <c r="I14" s="8">
        <v>-0.54021503896185241</v>
      </c>
      <c r="J14" s="8"/>
      <c r="K14" s="8"/>
      <c r="L14" s="8"/>
      <c r="M14" s="18"/>
      <c r="N14" s="7">
        <v>0.24992017168140018</v>
      </c>
      <c r="O14" s="8">
        <v>-4.8925816571847053E-2</v>
      </c>
      <c r="P14" s="8"/>
      <c r="Q14" s="8"/>
      <c r="R14" s="8"/>
      <c r="S14" s="18"/>
      <c r="T14" s="7">
        <v>-5.8676838475748632</v>
      </c>
      <c r="U14" s="8">
        <v>-0.18462490714353008</v>
      </c>
      <c r="V14" s="8"/>
      <c r="W14" s="8"/>
      <c r="X14" s="8"/>
      <c r="Y14" s="18"/>
      <c r="Z14" s="7">
        <v>-3.0560196296151982</v>
      </c>
      <c r="AA14" s="8">
        <v>-0.49720391644200196</v>
      </c>
      <c r="AB14" s="8"/>
      <c r="AC14" s="8"/>
      <c r="AD14" s="8"/>
      <c r="AE14" s="18"/>
      <c r="AF14" s="7">
        <v>-4.358617951504538</v>
      </c>
      <c r="AG14" s="8">
        <v>-0.39903500730580782</v>
      </c>
      <c r="AH14" s="8"/>
      <c r="AI14" s="8"/>
      <c r="AJ14" s="8"/>
      <c r="AK14" s="18"/>
      <c r="AL14" s="7">
        <v>-4.1672979665621872</v>
      </c>
      <c r="AM14" s="8">
        <v>-0.34107581060309261</v>
      </c>
      <c r="AN14" s="8"/>
      <c r="AO14" s="8"/>
      <c r="AP14" s="8"/>
      <c r="AQ14" s="18"/>
      <c r="AR14" s="7">
        <v>-4.2784558306381486</v>
      </c>
      <c r="AS14" s="8">
        <v>-0.40907371286322963</v>
      </c>
      <c r="AT14" s="8"/>
      <c r="AU14" s="8"/>
      <c r="AV14" s="8"/>
      <c r="AW14" s="18"/>
    </row>
    <row r="15" spans="1:49" ht="17" thickBot="1" x14ac:dyDescent="0.2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ht="17" thickTop="1" x14ac:dyDescent="0.2">
      <c r="A16" s="10" t="s">
        <v>16</v>
      </c>
      <c r="B16" s="11"/>
      <c r="C16" s="12">
        <f>CORREL($B$6:$B$14,C6:C14)*100</f>
        <v>-20.586439942226356</v>
      </c>
      <c r="D16" s="12" t="e">
        <f t="shared" ref="D16:G16" si="0">CORREL($B$6:$B$14,D6:D14)*100</f>
        <v>#DIV/0!</v>
      </c>
      <c r="E16" s="12" t="e">
        <f t="shared" si="0"/>
        <v>#DIV/0!</v>
      </c>
      <c r="F16" s="12" t="e">
        <f t="shared" si="0"/>
        <v>#DIV/0!</v>
      </c>
      <c r="G16" s="12" t="e">
        <f t="shared" si="0"/>
        <v>#DIV/0!</v>
      </c>
      <c r="H16" s="19"/>
      <c r="I16" s="12">
        <f>CORREL($H$6:$H$15,I6:I15)*100</f>
        <v>-10.41889039744232</v>
      </c>
      <c r="J16" s="12" t="e">
        <f>CORREL($H$6:$H$15,J6:J15)*100</f>
        <v>#DIV/0!</v>
      </c>
      <c r="K16" s="12" t="e">
        <f>CORREL($H$6:$H$15,K6:K15)*100</f>
        <v>#DIV/0!</v>
      </c>
      <c r="L16" s="12" t="e">
        <f>CORREL($H$6:$H$15,L6:L15)*100</f>
        <v>#DIV/0!</v>
      </c>
      <c r="M16" s="20" t="e">
        <f>CORREL($H$6:$H15,M6:M15)*100</f>
        <v>#DIV/0!</v>
      </c>
      <c r="N16" s="12"/>
      <c r="O16" s="12">
        <f>CORREL($N$6:$N$15,O6:O15)*100</f>
        <v>54.725852234852383</v>
      </c>
      <c r="P16" s="12" t="e">
        <f t="shared" ref="P16:S16" si="1">CORREL($N$6:$N$15,P6:P15)*100</f>
        <v>#DIV/0!</v>
      </c>
      <c r="Q16" s="12" t="e">
        <f t="shared" si="1"/>
        <v>#DIV/0!</v>
      </c>
      <c r="R16" s="12" t="e">
        <f t="shared" si="1"/>
        <v>#DIV/0!</v>
      </c>
      <c r="S16" s="12" t="e">
        <f t="shared" si="1"/>
        <v>#DIV/0!</v>
      </c>
      <c r="T16" s="19"/>
      <c r="U16" s="12">
        <f>CORREL($T$6:$T$15,U6:U15)*100</f>
        <v>-40.247791345788173</v>
      </c>
      <c r="V16" s="12" t="e">
        <f t="shared" ref="V16:Y16" si="2">CORREL($T$6:$T$15,V6:V15)*100</f>
        <v>#DIV/0!</v>
      </c>
      <c r="W16" s="12" t="e">
        <f t="shared" si="2"/>
        <v>#DIV/0!</v>
      </c>
      <c r="X16" s="12" t="e">
        <f t="shared" si="2"/>
        <v>#DIV/0!</v>
      </c>
      <c r="Y16" s="12" t="e">
        <f t="shared" si="2"/>
        <v>#DIV/0!</v>
      </c>
      <c r="Z16" s="12"/>
      <c r="AA16" s="12">
        <f>CORREL($Z$6:$Z$15,AA6:AA15)*100</f>
        <v>-9.2263881311834215</v>
      </c>
      <c r="AB16" s="12" t="e">
        <f t="shared" ref="AB16:AE16" si="3">CORREL($Z$6:$Z$15,AB6:AB15)*100</f>
        <v>#DIV/0!</v>
      </c>
      <c r="AC16" s="12" t="e">
        <f t="shared" si="3"/>
        <v>#DIV/0!</v>
      </c>
      <c r="AD16" s="12" t="e">
        <f t="shared" si="3"/>
        <v>#DIV/0!</v>
      </c>
      <c r="AE16" s="12" t="e">
        <f t="shared" si="3"/>
        <v>#DIV/0!</v>
      </c>
      <c r="AF16" s="19"/>
      <c r="AG16" s="12">
        <f>CORREL($AF$6:$AF$15,AG6:AG15)*100</f>
        <v>-49.536381832746216</v>
      </c>
      <c r="AH16" s="12" t="e">
        <f t="shared" ref="AH16:AK16" si="4">CORREL($AF$6:$AF$15,AH6:AH15)*100</f>
        <v>#DIV/0!</v>
      </c>
      <c r="AI16" s="12" t="e">
        <f t="shared" si="4"/>
        <v>#DIV/0!</v>
      </c>
      <c r="AJ16" s="12" t="e">
        <f t="shared" si="4"/>
        <v>#DIV/0!</v>
      </c>
      <c r="AK16" s="12" t="e">
        <f t="shared" si="4"/>
        <v>#DIV/0!</v>
      </c>
      <c r="AL16" s="12"/>
      <c r="AM16" s="12">
        <f>CORREL($AL$6:$AL$15,AM6:AM15)*100</f>
        <v>-16.516890313931334</v>
      </c>
      <c r="AN16" s="12" t="e">
        <f t="shared" ref="AN16:AQ16" si="5">CORREL($AL$6:$AL$15,AN6:AN15)*100</f>
        <v>#DIV/0!</v>
      </c>
      <c r="AO16" s="12" t="e">
        <f t="shared" si="5"/>
        <v>#DIV/0!</v>
      </c>
      <c r="AP16" s="12" t="e">
        <f t="shared" si="5"/>
        <v>#DIV/0!</v>
      </c>
      <c r="AQ16" s="12" t="e">
        <f t="shared" si="5"/>
        <v>#DIV/0!</v>
      </c>
      <c r="AR16" s="19"/>
      <c r="AS16" s="12">
        <f>CORREL($AR$6:$AR$15,AS6:AS15)*100</f>
        <v>9.0363515625551365</v>
      </c>
      <c r="AT16" s="12" t="e">
        <f t="shared" ref="AT16:AW16" si="6">CORREL($AR$6:$AR$15,AT6:AT15)*100</f>
        <v>#DIV/0!</v>
      </c>
      <c r="AU16" s="12" t="e">
        <f t="shared" si="6"/>
        <v>#DIV/0!</v>
      </c>
      <c r="AV16" s="12" t="e">
        <f t="shared" si="6"/>
        <v>#DIV/0!</v>
      </c>
      <c r="AW16" s="12" t="e">
        <f t="shared" si="6"/>
        <v>#DIV/0!</v>
      </c>
    </row>
    <row r="17" spans="1:49" x14ac:dyDescent="0.2">
      <c r="A17" s="13" t="s">
        <v>17</v>
      </c>
      <c r="B17" s="14">
        <f>AVERAGE(B22:B30)</f>
        <v>3.041291281712466</v>
      </c>
      <c r="C17" s="14">
        <f t="shared" ref="C17:AW17" si="7">AVERAGE(C22:C30)</f>
        <v>0.50292725487989276</v>
      </c>
      <c r="D17" s="14">
        <f t="shared" si="7"/>
        <v>0</v>
      </c>
      <c r="E17" s="14">
        <f t="shared" si="7"/>
        <v>0</v>
      </c>
      <c r="F17" s="14">
        <f t="shared" si="7"/>
        <v>0</v>
      </c>
      <c r="G17" s="14">
        <f t="shared" si="7"/>
        <v>0</v>
      </c>
      <c r="H17" s="14">
        <f t="shared" si="7"/>
        <v>2.6092863925914727</v>
      </c>
      <c r="I17" s="14">
        <f t="shared" si="7"/>
        <v>0.53734196523942024</v>
      </c>
      <c r="J17" s="14">
        <f t="shared" si="7"/>
        <v>0</v>
      </c>
      <c r="K17" s="14">
        <f t="shared" si="7"/>
        <v>0</v>
      </c>
      <c r="L17" s="14">
        <f t="shared" si="7"/>
        <v>0</v>
      </c>
      <c r="M17" s="14">
        <f t="shared" si="7"/>
        <v>0</v>
      </c>
      <c r="N17" s="14">
        <f t="shared" si="7"/>
        <v>1.0324023873542969</v>
      </c>
      <c r="O17" s="14">
        <f t="shared" si="7"/>
        <v>0.43453682812745276</v>
      </c>
      <c r="P17" s="14">
        <f t="shared" si="7"/>
        <v>0</v>
      </c>
      <c r="Q17" s="14">
        <f t="shared" si="7"/>
        <v>0</v>
      </c>
      <c r="R17" s="14">
        <f t="shared" si="7"/>
        <v>0</v>
      </c>
      <c r="S17" s="14">
        <f t="shared" si="7"/>
        <v>0</v>
      </c>
      <c r="T17" s="14">
        <f t="shared" si="7"/>
        <v>4.3292328467078818</v>
      </c>
      <c r="U17" s="14">
        <f t="shared" si="7"/>
        <v>0.46312735034549996</v>
      </c>
      <c r="V17" s="14">
        <f t="shared" si="7"/>
        <v>0</v>
      </c>
      <c r="W17" s="14">
        <f t="shared" si="7"/>
        <v>0</v>
      </c>
      <c r="X17" s="14">
        <f t="shared" si="7"/>
        <v>0</v>
      </c>
      <c r="Y17" s="14">
        <f t="shared" si="7"/>
        <v>0</v>
      </c>
      <c r="Z17" s="14">
        <f t="shared" si="7"/>
        <v>2.1714543139763927</v>
      </c>
      <c r="AA17" s="14">
        <f t="shared" si="7"/>
        <v>0.52949102320453634</v>
      </c>
      <c r="AB17" s="14">
        <f t="shared" si="7"/>
        <v>0</v>
      </c>
      <c r="AC17" s="14">
        <f t="shared" si="7"/>
        <v>0</v>
      </c>
      <c r="AD17" s="14">
        <f t="shared" si="7"/>
        <v>0</v>
      </c>
      <c r="AE17" s="14">
        <f t="shared" si="7"/>
        <v>0</v>
      </c>
      <c r="AF17" s="14">
        <f t="shared" si="7"/>
        <v>3.9671680946822048</v>
      </c>
      <c r="AG17" s="14">
        <f t="shared" si="7"/>
        <v>0.53203326543596008</v>
      </c>
      <c r="AH17" s="14">
        <f t="shared" si="7"/>
        <v>0</v>
      </c>
      <c r="AI17" s="14">
        <f t="shared" si="7"/>
        <v>0</v>
      </c>
      <c r="AJ17" s="14">
        <f t="shared" si="7"/>
        <v>0</v>
      </c>
      <c r="AK17" s="14">
        <f t="shared" si="7"/>
        <v>0</v>
      </c>
      <c r="AL17" s="14">
        <f t="shared" si="7"/>
        <v>2.862189971736866</v>
      </c>
      <c r="AM17" s="14">
        <f t="shared" si="7"/>
        <v>0.49585935946207882</v>
      </c>
      <c r="AN17" s="14">
        <f t="shared" si="7"/>
        <v>0</v>
      </c>
      <c r="AO17" s="14">
        <f t="shared" si="7"/>
        <v>0</v>
      </c>
      <c r="AP17" s="14">
        <f t="shared" si="7"/>
        <v>0</v>
      </c>
      <c r="AQ17" s="14">
        <f t="shared" si="7"/>
        <v>0</v>
      </c>
      <c r="AR17" s="14">
        <f t="shared" si="7"/>
        <v>2.2885978083014975</v>
      </c>
      <c r="AS17" s="14">
        <f t="shared" si="7"/>
        <v>0.49060580967118672</v>
      </c>
      <c r="AT17" s="14">
        <f t="shared" si="7"/>
        <v>0</v>
      </c>
      <c r="AU17" s="14">
        <f t="shared" si="7"/>
        <v>0</v>
      </c>
      <c r="AV17" s="14">
        <f t="shared" si="7"/>
        <v>0</v>
      </c>
      <c r="AW17" s="14">
        <f t="shared" si="7"/>
        <v>0</v>
      </c>
    </row>
    <row r="18" spans="1:49" x14ac:dyDescent="0.2">
      <c r="A18" s="13" t="s">
        <v>18</v>
      </c>
      <c r="B18" s="14">
        <f>SUM(B6:B8)</f>
        <v>10.05551341330669</v>
      </c>
      <c r="C18" s="14">
        <f t="shared" ref="C18:G18" si="8">SUM(C6:C8)</f>
        <v>0.40086215526511848</v>
      </c>
      <c r="D18" s="14">
        <f t="shared" si="8"/>
        <v>0</v>
      </c>
      <c r="E18" s="14">
        <f t="shared" si="8"/>
        <v>0</v>
      </c>
      <c r="F18" s="14">
        <f t="shared" si="8"/>
        <v>0</v>
      </c>
      <c r="G18" s="14">
        <f t="shared" si="8"/>
        <v>0</v>
      </c>
      <c r="H18" s="14">
        <f>SUM(H6:H8)</f>
        <v>3.7702800209381939</v>
      </c>
      <c r="I18" s="14">
        <f t="shared" ref="I18:S18" si="9">SUM(I6:I8)</f>
        <v>0.44934884858337631</v>
      </c>
      <c r="J18" s="14">
        <f t="shared" si="9"/>
        <v>0</v>
      </c>
      <c r="K18" s="14">
        <f t="shared" si="9"/>
        <v>0</v>
      </c>
      <c r="L18" s="14">
        <f t="shared" si="9"/>
        <v>0</v>
      </c>
      <c r="M18" s="14">
        <f t="shared" si="9"/>
        <v>0</v>
      </c>
      <c r="N18" s="14">
        <f t="shared" si="9"/>
        <v>0.58678602439703442</v>
      </c>
      <c r="O18" s="14">
        <f t="shared" si="9"/>
        <v>0.29872775647811572</v>
      </c>
      <c r="P18" s="14">
        <f t="shared" si="9"/>
        <v>0</v>
      </c>
      <c r="Q18" s="14">
        <f t="shared" si="9"/>
        <v>0</v>
      </c>
      <c r="R18" s="14">
        <f t="shared" si="9"/>
        <v>0</v>
      </c>
      <c r="S18" s="14">
        <f t="shared" si="9"/>
        <v>0</v>
      </c>
      <c r="T18" s="14">
        <f>SUM(T6:T8)</f>
        <v>15.818827865237431</v>
      </c>
      <c r="U18" s="14">
        <f t="shared" ref="U18:AE18" si="10">SUM(U6:U8)</f>
        <v>0.5460239882973168</v>
      </c>
      <c r="V18" s="14">
        <f t="shared" si="10"/>
        <v>0</v>
      </c>
      <c r="W18" s="14">
        <f t="shared" si="10"/>
        <v>0</v>
      </c>
      <c r="X18" s="14">
        <f t="shared" si="10"/>
        <v>0</v>
      </c>
      <c r="Y18" s="14">
        <f t="shared" si="10"/>
        <v>0</v>
      </c>
      <c r="Z18" s="14">
        <f t="shared" si="10"/>
        <v>5.8411832498678447</v>
      </c>
      <c r="AA18" s="14">
        <f t="shared" si="10"/>
        <v>0.30714147027537325</v>
      </c>
      <c r="AB18" s="14">
        <f t="shared" si="10"/>
        <v>0</v>
      </c>
      <c r="AC18" s="14">
        <f t="shared" si="10"/>
        <v>0</v>
      </c>
      <c r="AD18" s="14">
        <f t="shared" si="10"/>
        <v>0</v>
      </c>
      <c r="AE18" s="14">
        <f t="shared" si="10"/>
        <v>0</v>
      </c>
      <c r="AF18" s="14">
        <f>SUM(AF6:AF8)</f>
        <v>9.4132551424423827</v>
      </c>
      <c r="AG18" s="14">
        <f t="shared" ref="AG18:AQ18" si="11">SUM(AG6:AG8)</f>
        <v>0.46366998387303265</v>
      </c>
      <c r="AH18" s="14">
        <f t="shared" si="11"/>
        <v>0</v>
      </c>
      <c r="AI18" s="14">
        <f t="shared" si="11"/>
        <v>0</v>
      </c>
      <c r="AJ18" s="14">
        <f t="shared" si="11"/>
        <v>0</v>
      </c>
      <c r="AK18" s="14">
        <f t="shared" si="11"/>
        <v>0</v>
      </c>
      <c r="AL18" s="14">
        <f t="shared" si="11"/>
        <v>8.7508364984375451</v>
      </c>
      <c r="AM18" s="14">
        <f t="shared" si="11"/>
        <v>0.36674463407164715</v>
      </c>
      <c r="AN18" s="14">
        <f t="shared" si="11"/>
        <v>0</v>
      </c>
      <c r="AO18" s="14">
        <f t="shared" si="11"/>
        <v>0</v>
      </c>
      <c r="AP18" s="14">
        <f t="shared" si="11"/>
        <v>0</v>
      </c>
      <c r="AQ18" s="14">
        <f t="shared" si="11"/>
        <v>0</v>
      </c>
      <c r="AR18" s="14">
        <f>SUM(AR6:AR8)</f>
        <v>10.151919586619853</v>
      </c>
      <c r="AS18" s="14">
        <f t="shared" ref="AS18:AW18" si="12">SUM(AS6:AS8)</f>
        <v>0.40247788789416999</v>
      </c>
      <c r="AT18" s="14">
        <f t="shared" si="12"/>
        <v>0</v>
      </c>
      <c r="AU18" s="14">
        <f t="shared" si="12"/>
        <v>0</v>
      </c>
      <c r="AV18" s="14">
        <f t="shared" si="12"/>
        <v>0</v>
      </c>
      <c r="AW18" s="14">
        <f t="shared" si="12"/>
        <v>0</v>
      </c>
    </row>
    <row r="19" spans="1:49" x14ac:dyDescent="0.2">
      <c r="A19" s="13" t="s">
        <v>19</v>
      </c>
      <c r="B19" s="14">
        <f>SUM(B9:B10,B12:B15)</f>
        <v>-13.576865284606736</v>
      </c>
      <c r="C19" s="14">
        <f t="shared" ref="C19:AW19" si="13">SUM(C9:C10,C12:C15)</f>
        <v>0.16775073863361262</v>
      </c>
      <c r="D19" s="14">
        <f t="shared" si="13"/>
        <v>0</v>
      </c>
      <c r="E19" s="14">
        <f t="shared" si="13"/>
        <v>0</v>
      </c>
      <c r="F19" s="14">
        <f t="shared" si="13"/>
        <v>0</v>
      </c>
      <c r="G19" s="14">
        <f t="shared" si="13"/>
        <v>0</v>
      </c>
      <c r="H19" s="14">
        <f t="shared" si="13"/>
        <v>-10.508607558351589</v>
      </c>
      <c r="I19" s="14">
        <f t="shared" si="13"/>
        <v>0.32981633286035483</v>
      </c>
      <c r="J19" s="14">
        <f t="shared" si="13"/>
        <v>0</v>
      </c>
      <c r="K19" s="14">
        <f t="shared" si="13"/>
        <v>0</v>
      </c>
      <c r="L19" s="14">
        <f t="shared" si="13"/>
        <v>0</v>
      </c>
      <c r="M19" s="14">
        <f t="shared" si="13"/>
        <v>0</v>
      </c>
      <c r="N19" s="14">
        <f t="shared" si="13"/>
        <v>-2.4490402269202067</v>
      </c>
      <c r="O19" s="14">
        <f t="shared" si="13"/>
        <v>-0.14043554562290897</v>
      </c>
      <c r="P19" s="14">
        <f t="shared" si="13"/>
        <v>0</v>
      </c>
      <c r="Q19" s="14">
        <f t="shared" si="13"/>
        <v>0</v>
      </c>
      <c r="R19" s="14">
        <f t="shared" si="13"/>
        <v>0</v>
      </c>
      <c r="S19" s="14">
        <f t="shared" si="13"/>
        <v>0</v>
      </c>
      <c r="T19" s="14">
        <f t="shared" si="13"/>
        <v>-19.481547810185472</v>
      </c>
      <c r="U19" s="14">
        <f t="shared" si="13"/>
        <v>3.779686485957684E-2</v>
      </c>
      <c r="V19" s="14">
        <f t="shared" si="13"/>
        <v>0</v>
      </c>
      <c r="W19" s="14">
        <f t="shared" si="13"/>
        <v>0</v>
      </c>
      <c r="X19" s="14">
        <f t="shared" si="13"/>
        <v>0</v>
      </c>
      <c r="Y19" s="14">
        <f t="shared" si="13"/>
        <v>0</v>
      </c>
      <c r="Z19" s="14">
        <f t="shared" si="13"/>
        <v>-9.0616136750014782</v>
      </c>
      <c r="AA19" s="14">
        <f t="shared" si="13"/>
        <v>0.25211206457473184</v>
      </c>
      <c r="AB19" s="14">
        <f t="shared" si="13"/>
        <v>0</v>
      </c>
      <c r="AC19" s="14">
        <f t="shared" si="13"/>
        <v>0</v>
      </c>
      <c r="AD19" s="14">
        <f t="shared" si="13"/>
        <v>0</v>
      </c>
      <c r="AE19" s="14">
        <f t="shared" si="13"/>
        <v>0</v>
      </c>
      <c r="AF19" s="14">
        <f t="shared" si="13"/>
        <v>-17.610762197597051</v>
      </c>
      <c r="AG19" s="14">
        <f t="shared" si="13"/>
        <v>0.24615559703777184</v>
      </c>
      <c r="AH19" s="14">
        <f t="shared" si="13"/>
        <v>0</v>
      </c>
      <c r="AI19" s="14">
        <f t="shared" si="13"/>
        <v>0</v>
      </c>
      <c r="AJ19" s="14">
        <f t="shared" si="13"/>
        <v>0</v>
      </c>
      <c r="AK19" s="14">
        <f t="shared" si="13"/>
        <v>0</v>
      </c>
      <c r="AL19" s="14">
        <f t="shared" si="13"/>
        <v>-12.59817829493829</v>
      </c>
      <c r="AM19" s="14">
        <f t="shared" si="13"/>
        <v>0.17924449580361762</v>
      </c>
      <c r="AN19" s="14">
        <f t="shared" si="13"/>
        <v>0</v>
      </c>
      <c r="AO19" s="14">
        <f t="shared" si="13"/>
        <v>0</v>
      </c>
      <c r="AP19" s="14">
        <f t="shared" si="13"/>
        <v>0</v>
      </c>
      <c r="AQ19" s="14">
        <f t="shared" si="13"/>
        <v>0</v>
      </c>
      <c r="AR19" s="14">
        <f t="shared" si="13"/>
        <v>-10.298690137356736</v>
      </c>
      <c r="AS19" s="14">
        <f t="shared" si="13"/>
        <v>8.5306433909857093E-2</v>
      </c>
      <c r="AT19" s="14">
        <f t="shared" si="13"/>
        <v>0</v>
      </c>
      <c r="AU19" s="14">
        <f t="shared" si="13"/>
        <v>0</v>
      </c>
      <c r="AV19" s="14">
        <f t="shared" si="13"/>
        <v>0</v>
      </c>
      <c r="AW19" s="14">
        <f t="shared" si="13"/>
        <v>0</v>
      </c>
    </row>
    <row r="20" spans="1:49" ht="17" thickBot="1" x14ac:dyDescent="0.25">
      <c r="A20" s="15" t="s">
        <v>20</v>
      </c>
      <c r="B20" s="16">
        <f>B11</f>
        <v>3.5213518713000242</v>
      </c>
      <c r="C20" s="16">
        <f t="shared" ref="C20:AW20" si="14">C11</f>
        <v>-0.5686128938987286</v>
      </c>
      <c r="D20" s="16">
        <f t="shared" si="14"/>
        <v>0</v>
      </c>
      <c r="E20" s="16">
        <f t="shared" si="14"/>
        <v>0</v>
      </c>
      <c r="F20" s="16">
        <f t="shared" si="14"/>
        <v>0</v>
      </c>
      <c r="G20" s="16">
        <f t="shared" si="14"/>
        <v>0</v>
      </c>
      <c r="H20" s="16">
        <f t="shared" si="14"/>
        <v>6.7383275374133831</v>
      </c>
      <c r="I20" s="16">
        <f t="shared" si="14"/>
        <v>-0.77916518144373426</v>
      </c>
      <c r="J20" s="16">
        <f t="shared" si="14"/>
        <v>0</v>
      </c>
      <c r="K20" s="16">
        <f t="shared" si="14"/>
        <v>0</v>
      </c>
      <c r="L20" s="16">
        <f t="shared" si="14"/>
        <v>0</v>
      </c>
      <c r="M20" s="16">
        <f t="shared" si="14"/>
        <v>0</v>
      </c>
      <c r="N20" s="16">
        <f t="shared" si="14"/>
        <v>1.8622542025231872</v>
      </c>
      <c r="O20" s="16">
        <f t="shared" si="14"/>
        <v>-0.15829221085520628</v>
      </c>
      <c r="P20" s="16">
        <f t="shared" si="14"/>
        <v>0</v>
      </c>
      <c r="Q20" s="16">
        <f t="shared" si="14"/>
        <v>0</v>
      </c>
      <c r="R20" s="16">
        <f t="shared" si="14"/>
        <v>0</v>
      </c>
      <c r="S20" s="16">
        <f t="shared" si="14"/>
        <v>0</v>
      </c>
      <c r="T20" s="16">
        <f t="shared" si="14"/>
        <v>3.6627199449480301</v>
      </c>
      <c r="U20" s="16">
        <f t="shared" si="14"/>
        <v>-0.58382085315689913</v>
      </c>
      <c r="V20" s="16">
        <f t="shared" si="14"/>
        <v>0</v>
      </c>
      <c r="W20" s="16">
        <f t="shared" si="14"/>
        <v>0</v>
      </c>
      <c r="X20" s="16">
        <f t="shared" si="14"/>
        <v>0</v>
      </c>
      <c r="Y20" s="16">
        <f t="shared" si="14"/>
        <v>0</v>
      </c>
      <c r="Z20" s="16">
        <f t="shared" si="14"/>
        <v>3.2204304251336344</v>
      </c>
      <c r="AA20" s="16">
        <f t="shared" si="14"/>
        <v>-0.55925353485010521</v>
      </c>
      <c r="AB20" s="16">
        <f t="shared" si="14"/>
        <v>0</v>
      </c>
      <c r="AC20" s="16">
        <f t="shared" si="14"/>
        <v>0</v>
      </c>
      <c r="AD20" s="16">
        <f t="shared" si="14"/>
        <v>0</v>
      </c>
      <c r="AE20" s="16">
        <f t="shared" si="14"/>
        <v>0</v>
      </c>
      <c r="AF20" s="16">
        <f t="shared" si="14"/>
        <v>8.1975070551546558</v>
      </c>
      <c r="AG20" s="16">
        <f t="shared" si="14"/>
        <v>-0.7098255809108136</v>
      </c>
      <c r="AH20" s="16">
        <f t="shared" si="14"/>
        <v>0</v>
      </c>
      <c r="AI20" s="16">
        <f t="shared" si="14"/>
        <v>0</v>
      </c>
      <c r="AJ20" s="16">
        <f t="shared" si="14"/>
        <v>0</v>
      </c>
      <c r="AK20" s="16">
        <f t="shared" si="14"/>
        <v>0</v>
      </c>
      <c r="AL20" s="16">
        <f t="shared" si="14"/>
        <v>3.8473417965007557</v>
      </c>
      <c r="AM20" s="16">
        <f t="shared" si="14"/>
        <v>-0.54598912987526071</v>
      </c>
      <c r="AN20" s="16">
        <f t="shared" si="14"/>
        <v>0</v>
      </c>
      <c r="AO20" s="16">
        <f t="shared" si="14"/>
        <v>0</v>
      </c>
      <c r="AP20" s="16">
        <f t="shared" si="14"/>
        <v>0</v>
      </c>
      <c r="AQ20" s="16">
        <f t="shared" si="14"/>
        <v>0</v>
      </c>
      <c r="AR20" s="16">
        <f t="shared" si="14"/>
        <v>0.14677055073688688</v>
      </c>
      <c r="AS20" s="16">
        <f t="shared" si="14"/>
        <v>-0.4877843218040358</v>
      </c>
      <c r="AT20" s="16">
        <f t="shared" si="14"/>
        <v>0</v>
      </c>
      <c r="AU20" s="16">
        <f t="shared" si="14"/>
        <v>0</v>
      </c>
      <c r="AV20" s="16">
        <f t="shared" si="14"/>
        <v>0</v>
      </c>
      <c r="AW20" s="16">
        <f t="shared" si="14"/>
        <v>0</v>
      </c>
    </row>
    <row r="21" spans="1:49" ht="17" thickTop="1" x14ac:dyDescent="0.2"/>
    <row r="22" spans="1:49" hidden="1" x14ac:dyDescent="0.2">
      <c r="B22">
        <f>ABS(B6)</f>
        <v>3.9735682096805505</v>
      </c>
      <c r="C22">
        <f t="shared" ref="C22:AW27" si="15">ABS(C6)</f>
        <v>0.45196932447430438</v>
      </c>
      <c r="D22">
        <f t="shared" si="15"/>
        <v>0</v>
      </c>
      <c r="E22">
        <f t="shared" si="15"/>
        <v>0</v>
      </c>
      <c r="F22">
        <f t="shared" si="15"/>
        <v>0</v>
      </c>
      <c r="G22">
        <f t="shared" si="15"/>
        <v>0</v>
      </c>
      <c r="H22">
        <f t="shared" si="15"/>
        <v>1.4194811448136488</v>
      </c>
      <c r="I22">
        <f t="shared" si="15"/>
        <v>0.24992689998585854</v>
      </c>
      <c r="J22">
        <f t="shared" si="15"/>
        <v>0</v>
      </c>
      <c r="K22">
        <f t="shared" si="15"/>
        <v>0</v>
      </c>
      <c r="L22">
        <f t="shared" si="15"/>
        <v>0</v>
      </c>
      <c r="M22">
        <f t="shared" si="15"/>
        <v>0</v>
      </c>
      <c r="N22">
        <f t="shared" si="15"/>
        <v>2.0078994087643407</v>
      </c>
      <c r="O22">
        <f t="shared" si="15"/>
        <v>0.85180699809236304</v>
      </c>
      <c r="P22">
        <f t="shared" si="15"/>
        <v>0</v>
      </c>
      <c r="Q22">
        <f t="shared" si="15"/>
        <v>0</v>
      </c>
      <c r="R22">
        <f t="shared" si="15"/>
        <v>0</v>
      </c>
      <c r="S22">
        <f t="shared" si="15"/>
        <v>0</v>
      </c>
      <c r="T22">
        <f t="shared" si="15"/>
        <v>6.474238274087762</v>
      </c>
      <c r="U22">
        <f t="shared" si="15"/>
        <v>0.49044192146412596</v>
      </c>
      <c r="V22">
        <f t="shared" si="15"/>
        <v>0</v>
      </c>
      <c r="W22">
        <f t="shared" si="15"/>
        <v>0</v>
      </c>
      <c r="X22">
        <f t="shared" si="15"/>
        <v>0</v>
      </c>
      <c r="Y22">
        <f t="shared" si="15"/>
        <v>0</v>
      </c>
      <c r="Z22">
        <f t="shared" si="15"/>
        <v>2.4337107793920563</v>
      </c>
      <c r="AA22">
        <f t="shared" si="15"/>
        <v>0.42599867656630713</v>
      </c>
      <c r="AB22">
        <f t="shared" si="15"/>
        <v>0</v>
      </c>
      <c r="AC22">
        <f t="shared" si="15"/>
        <v>0</v>
      </c>
      <c r="AD22">
        <f t="shared" si="15"/>
        <v>0</v>
      </c>
      <c r="AE22">
        <f t="shared" si="15"/>
        <v>0</v>
      </c>
      <c r="AF22">
        <f t="shared" si="15"/>
        <v>2.0516160788728715</v>
      </c>
      <c r="AG22">
        <f t="shared" si="15"/>
        <v>0.33728215736977835</v>
      </c>
      <c r="AH22">
        <f t="shared" si="15"/>
        <v>0</v>
      </c>
      <c r="AI22">
        <f t="shared" si="15"/>
        <v>0</v>
      </c>
      <c r="AJ22">
        <f t="shared" si="15"/>
        <v>0</v>
      </c>
      <c r="AK22">
        <f t="shared" si="15"/>
        <v>0</v>
      </c>
      <c r="AL22">
        <f t="shared" si="15"/>
        <v>3.3253410173217341</v>
      </c>
      <c r="AM22">
        <f t="shared" si="15"/>
        <v>0.48798694271021298</v>
      </c>
      <c r="AN22">
        <f t="shared" si="15"/>
        <v>0</v>
      </c>
      <c r="AO22">
        <f t="shared" si="15"/>
        <v>0</v>
      </c>
      <c r="AP22">
        <f t="shared" si="15"/>
        <v>0</v>
      </c>
      <c r="AQ22">
        <f t="shared" si="15"/>
        <v>0</v>
      </c>
      <c r="AR22">
        <f t="shared" si="15"/>
        <v>4.1312532890274172</v>
      </c>
      <c r="AS22">
        <f t="shared" si="15"/>
        <v>0.47781791515403849</v>
      </c>
      <c r="AT22">
        <f t="shared" si="15"/>
        <v>0</v>
      </c>
      <c r="AU22">
        <f t="shared" si="15"/>
        <v>0</v>
      </c>
      <c r="AV22">
        <f t="shared" si="15"/>
        <v>0</v>
      </c>
      <c r="AW22">
        <f t="shared" si="15"/>
        <v>0</v>
      </c>
    </row>
    <row r="23" spans="1:49" hidden="1" x14ac:dyDescent="0.2">
      <c r="B23">
        <f t="shared" ref="B23:Q30" si="16">ABS(B7)</f>
        <v>6.1908906867255116</v>
      </c>
      <c r="C23">
        <f t="shared" si="16"/>
        <v>0.40118106155211941</v>
      </c>
      <c r="D23">
        <f t="shared" si="16"/>
        <v>0</v>
      </c>
      <c r="E23">
        <f t="shared" si="16"/>
        <v>0</v>
      </c>
      <c r="F23">
        <f t="shared" si="16"/>
        <v>0</v>
      </c>
      <c r="G23">
        <f t="shared" si="16"/>
        <v>0</v>
      </c>
      <c r="H23">
        <f t="shared" si="16"/>
        <v>1.9932573088538228</v>
      </c>
      <c r="I23">
        <f t="shared" si="16"/>
        <v>0.14181612504304242</v>
      </c>
      <c r="J23">
        <f t="shared" si="16"/>
        <v>0</v>
      </c>
      <c r="K23">
        <f t="shared" si="16"/>
        <v>0</v>
      </c>
      <c r="L23">
        <f t="shared" si="16"/>
        <v>0</v>
      </c>
      <c r="M23">
        <f t="shared" si="16"/>
        <v>0</v>
      </c>
      <c r="N23">
        <f t="shared" si="16"/>
        <v>0.34974745559251952</v>
      </c>
      <c r="O23">
        <f t="shared" si="16"/>
        <v>0.9168258407085863</v>
      </c>
      <c r="P23">
        <f t="shared" si="16"/>
        <v>0</v>
      </c>
      <c r="Q23">
        <f t="shared" si="16"/>
        <v>0</v>
      </c>
      <c r="R23">
        <f t="shared" si="15"/>
        <v>0</v>
      </c>
      <c r="S23">
        <f t="shared" si="15"/>
        <v>0</v>
      </c>
      <c r="T23">
        <f t="shared" si="15"/>
        <v>8.7123088691084174</v>
      </c>
      <c r="U23">
        <f t="shared" si="15"/>
        <v>0.4508061529007571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4.1174032083680787</v>
      </c>
      <c r="AA23">
        <f t="shared" si="15"/>
        <v>0.36592050993195446</v>
      </c>
      <c r="AB23">
        <f t="shared" si="15"/>
        <v>0</v>
      </c>
      <c r="AC23">
        <f t="shared" si="15"/>
        <v>0</v>
      </c>
      <c r="AD23">
        <f t="shared" si="15"/>
        <v>0</v>
      </c>
      <c r="AE23">
        <f t="shared" si="15"/>
        <v>0</v>
      </c>
      <c r="AF23">
        <f t="shared" si="15"/>
        <v>7.6031332920423909</v>
      </c>
      <c r="AG23">
        <f t="shared" si="15"/>
        <v>0.29267291616348196</v>
      </c>
      <c r="AH23">
        <f t="shared" si="15"/>
        <v>0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5.7071720589934118</v>
      </c>
      <c r="AM23">
        <f t="shared" si="15"/>
        <v>0.45861440143052623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5.1556613361207928</v>
      </c>
      <c r="AS23">
        <f t="shared" si="15"/>
        <v>0.38889296760673608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</row>
    <row r="24" spans="1:49" hidden="1" x14ac:dyDescent="0.2">
      <c r="B24">
        <f t="shared" si="16"/>
        <v>0.10894548309937288</v>
      </c>
      <c r="C24">
        <f t="shared" si="15"/>
        <v>0.35007389234293351</v>
      </c>
      <c r="D24">
        <f t="shared" si="15"/>
        <v>0</v>
      </c>
      <c r="E24">
        <f t="shared" si="15"/>
        <v>0</v>
      </c>
      <c r="F24">
        <f t="shared" si="15"/>
        <v>0</v>
      </c>
      <c r="G24">
        <f t="shared" si="15"/>
        <v>0</v>
      </c>
      <c r="H24">
        <f t="shared" si="15"/>
        <v>0.35754156727072217</v>
      </c>
      <c r="I24">
        <f t="shared" si="15"/>
        <v>0.34123807364056019</v>
      </c>
      <c r="J24">
        <f t="shared" si="15"/>
        <v>0</v>
      </c>
      <c r="K24">
        <f t="shared" si="15"/>
        <v>0</v>
      </c>
      <c r="L24">
        <f t="shared" si="15"/>
        <v>0</v>
      </c>
      <c r="M24">
        <f t="shared" si="15"/>
        <v>0</v>
      </c>
      <c r="N24">
        <f t="shared" si="15"/>
        <v>1.0713659287747868</v>
      </c>
      <c r="O24">
        <f t="shared" si="15"/>
        <v>0.36374659909433898</v>
      </c>
      <c r="P24">
        <f t="shared" si="15"/>
        <v>0</v>
      </c>
      <c r="Q24">
        <f t="shared" si="15"/>
        <v>0</v>
      </c>
      <c r="R24">
        <f t="shared" si="15"/>
        <v>0</v>
      </c>
      <c r="S24">
        <f t="shared" si="15"/>
        <v>0</v>
      </c>
      <c r="T24">
        <f t="shared" si="15"/>
        <v>0.63228072204125074</v>
      </c>
      <c r="U24">
        <f t="shared" si="15"/>
        <v>0.50638821973394799</v>
      </c>
      <c r="V24">
        <f t="shared" si="15"/>
        <v>0</v>
      </c>
      <c r="W24">
        <f t="shared" si="15"/>
        <v>0</v>
      </c>
      <c r="X24">
        <f t="shared" si="15"/>
        <v>0</v>
      </c>
      <c r="Y24">
        <f t="shared" si="15"/>
        <v>0</v>
      </c>
      <c r="Z24">
        <f t="shared" si="15"/>
        <v>0.70993073789229055</v>
      </c>
      <c r="AA24">
        <f t="shared" si="15"/>
        <v>0.24706330364102058</v>
      </c>
      <c r="AB24">
        <f t="shared" si="15"/>
        <v>0</v>
      </c>
      <c r="AC24">
        <f t="shared" si="15"/>
        <v>0</v>
      </c>
      <c r="AD24">
        <f t="shared" si="15"/>
        <v>0</v>
      </c>
      <c r="AE24">
        <f t="shared" si="15"/>
        <v>0</v>
      </c>
      <c r="AF24">
        <f t="shared" si="15"/>
        <v>0.24149422847287855</v>
      </c>
      <c r="AG24">
        <f t="shared" si="15"/>
        <v>0.41906074266673626</v>
      </c>
      <c r="AH24">
        <f t="shared" si="15"/>
        <v>0</v>
      </c>
      <c r="AI24">
        <f t="shared" si="15"/>
        <v>0</v>
      </c>
      <c r="AJ24">
        <f t="shared" si="15"/>
        <v>0</v>
      </c>
      <c r="AK24">
        <f t="shared" si="15"/>
        <v>0</v>
      </c>
      <c r="AL24">
        <f t="shared" si="15"/>
        <v>0.28167657787760009</v>
      </c>
      <c r="AM24">
        <f t="shared" si="15"/>
        <v>0.3373720927919604</v>
      </c>
      <c r="AN24">
        <f t="shared" si="15"/>
        <v>0</v>
      </c>
      <c r="AO24">
        <f t="shared" si="15"/>
        <v>0</v>
      </c>
      <c r="AP24">
        <f t="shared" si="15"/>
        <v>0</v>
      </c>
      <c r="AQ24">
        <f t="shared" si="15"/>
        <v>0</v>
      </c>
      <c r="AR24">
        <f t="shared" si="15"/>
        <v>0.86500496147164307</v>
      </c>
      <c r="AS24">
        <f t="shared" si="15"/>
        <v>0.31355294034686759</v>
      </c>
      <c r="AT24">
        <f t="shared" si="15"/>
        <v>0</v>
      </c>
      <c r="AU24">
        <f t="shared" si="15"/>
        <v>0</v>
      </c>
      <c r="AV24">
        <f t="shared" si="15"/>
        <v>0</v>
      </c>
      <c r="AW24">
        <f t="shared" si="15"/>
        <v>0</v>
      </c>
    </row>
    <row r="25" spans="1:49" hidden="1" x14ac:dyDescent="0.2">
      <c r="B25">
        <f t="shared" si="16"/>
        <v>1.1540379860401364</v>
      </c>
      <c r="C25">
        <f t="shared" si="15"/>
        <v>0.92116686641953616</v>
      </c>
      <c r="D25">
        <f t="shared" si="15"/>
        <v>0</v>
      </c>
      <c r="E25">
        <f t="shared" si="15"/>
        <v>0</v>
      </c>
      <c r="F25">
        <f t="shared" si="15"/>
        <v>0</v>
      </c>
      <c r="G25">
        <f t="shared" si="15"/>
        <v>0</v>
      </c>
      <c r="H25">
        <f t="shared" si="15"/>
        <v>0.52465109875150517</v>
      </c>
      <c r="I25">
        <f t="shared" si="15"/>
        <v>0.95684249812876365</v>
      </c>
      <c r="J25">
        <f t="shared" si="15"/>
        <v>0</v>
      </c>
      <c r="K25">
        <f t="shared" si="15"/>
        <v>0</v>
      </c>
      <c r="L25">
        <f t="shared" si="15"/>
        <v>0</v>
      </c>
      <c r="M25">
        <f t="shared" si="15"/>
        <v>0</v>
      </c>
      <c r="N25">
        <f t="shared" si="15"/>
        <v>2.4673694141830809</v>
      </c>
      <c r="O25">
        <f t="shared" si="15"/>
        <v>0.83137185843789774</v>
      </c>
      <c r="P25">
        <f t="shared" si="15"/>
        <v>0</v>
      </c>
      <c r="Q25">
        <f t="shared" si="15"/>
        <v>0</v>
      </c>
      <c r="R25">
        <f t="shared" si="15"/>
        <v>0</v>
      </c>
      <c r="S25">
        <f t="shared" si="15"/>
        <v>0</v>
      </c>
      <c r="T25">
        <f t="shared" si="15"/>
        <v>0.38702662423741735</v>
      </c>
      <c r="U25">
        <f t="shared" si="15"/>
        <v>0.86482116335356629</v>
      </c>
      <c r="V25">
        <f t="shared" si="15"/>
        <v>0</v>
      </c>
      <c r="W25">
        <f t="shared" si="15"/>
        <v>0</v>
      </c>
      <c r="X25">
        <f t="shared" si="15"/>
        <v>0</v>
      </c>
      <c r="Y25">
        <f t="shared" si="15"/>
        <v>0</v>
      </c>
      <c r="Z25">
        <f t="shared" si="15"/>
        <v>1.5545226718614331</v>
      </c>
      <c r="AA25">
        <f t="shared" si="15"/>
        <v>0.96033164319635178</v>
      </c>
      <c r="AB25">
        <f t="shared" si="15"/>
        <v>0</v>
      </c>
      <c r="AC25">
        <f t="shared" si="15"/>
        <v>0</v>
      </c>
      <c r="AD25">
        <f t="shared" si="15"/>
        <v>0</v>
      </c>
      <c r="AE25">
        <f t="shared" si="15"/>
        <v>0</v>
      </c>
      <c r="AF25">
        <f t="shared" si="15"/>
        <v>0.5810642494698135</v>
      </c>
      <c r="AG25">
        <f t="shared" si="15"/>
        <v>0.99261619008172186</v>
      </c>
      <c r="AH25">
        <f t="shared" si="15"/>
        <v>0</v>
      </c>
      <c r="AI25">
        <f t="shared" si="15"/>
        <v>0</v>
      </c>
      <c r="AJ25">
        <f t="shared" si="15"/>
        <v>0</v>
      </c>
      <c r="AK25">
        <f t="shared" si="15"/>
        <v>0</v>
      </c>
      <c r="AL25">
        <f t="shared" si="15"/>
        <v>1.3348375918044497</v>
      </c>
      <c r="AM25">
        <f t="shared" si="15"/>
        <v>0.88568777567047341</v>
      </c>
      <c r="AN25">
        <f t="shared" si="15"/>
        <v>0</v>
      </c>
      <c r="AO25">
        <f t="shared" si="15"/>
        <v>0</v>
      </c>
      <c r="AP25">
        <f t="shared" si="15"/>
        <v>0</v>
      </c>
      <c r="AQ25">
        <f t="shared" si="15"/>
        <v>0</v>
      </c>
      <c r="AR25">
        <f t="shared" si="15"/>
        <v>0.97965891516764581</v>
      </c>
      <c r="AS25">
        <f t="shared" si="15"/>
        <v>0.92197514124634294</v>
      </c>
      <c r="AT25">
        <f t="shared" si="15"/>
        <v>0</v>
      </c>
      <c r="AU25">
        <f t="shared" si="15"/>
        <v>0</v>
      </c>
      <c r="AV25">
        <f t="shared" si="15"/>
        <v>0</v>
      </c>
      <c r="AW25">
        <f t="shared" si="15"/>
        <v>0</v>
      </c>
    </row>
    <row r="26" spans="1:49" hidden="1" x14ac:dyDescent="0.2">
      <c r="B26">
        <f t="shared" si="16"/>
        <v>4.1615476052141416</v>
      </c>
      <c r="C26">
        <f t="shared" si="15"/>
        <v>0.40922900102922011</v>
      </c>
      <c r="D26">
        <f t="shared" si="15"/>
        <v>0</v>
      </c>
      <c r="E26">
        <f t="shared" si="15"/>
        <v>0</v>
      </c>
      <c r="F26">
        <f t="shared" si="15"/>
        <v>0</v>
      </c>
      <c r="G26">
        <f t="shared" si="15"/>
        <v>0</v>
      </c>
      <c r="H26">
        <f t="shared" si="15"/>
        <v>4.2743130757260355</v>
      </c>
      <c r="I26">
        <f t="shared" si="15"/>
        <v>0.4286915737577765</v>
      </c>
      <c r="J26">
        <f t="shared" si="15"/>
        <v>0</v>
      </c>
      <c r="K26">
        <f t="shared" si="15"/>
        <v>0</v>
      </c>
      <c r="L26">
        <f t="shared" si="15"/>
        <v>0</v>
      </c>
      <c r="M26">
        <f t="shared" si="15"/>
        <v>0</v>
      </c>
      <c r="N26">
        <f t="shared" si="15"/>
        <v>0.33435040363620355</v>
      </c>
      <c r="O26">
        <f t="shared" si="15"/>
        <v>0.36744215856874929</v>
      </c>
      <c r="P26">
        <f t="shared" si="15"/>
        <v>0</v>
      </c>
      <c r="Q26">
        <f t="shared" si="15"/>
        <v>0</v>
      </c>
      <c r="R26">
        <f t="shared" si="15"/>
        <v>0</v>
      </c>
      <c r="S26">
        <f t="shared" si="15"/>
        <v>0</v>
      </c>
      <c r="T26">
        <f t="shared" si="15"/>
        <v>12.70503871661839</v>
      </c>
      <c r="U26">
        <f t="shared" si="15"/>
        <v>0.819481248317799</v>
      </c>
      <c r="V26">
        <f t="shared" si="15"/>
        <v>0</v>
      </c>
      <c r="W26">
        <f t="shared" si="15"/>
        <v>0</v>
      </c>
      <c r="X26">
        <f t="shared" si="15"/>
        <v>0</v>
      </c>
      <c r="Y26">
        <f t="shared" si="15"/>
        <v>0</v>
      </c>
      <c r="Z26">
        <f t="shared" si="15"/>
        <v>0.14086063586452868</v>
      </c>
      <c r="AA26">
        <f t="shared" si="15"/>
        <v>0.13766511709003759</v>
      </c>
      <c r="AB26">
        <f t="shared" si="15"/>
        <v>0</v>
      </c>
      <c r="AC26">
        <f t="shared" si="15"/>
        <v>0</v>
      </c>
      <c r="AD26">
        <f t="shared" si="15"/>
        <v>0</v>
      </c>
      <c r="AE26">
        <f t="shared" si="15"/>
        <v>0</v>
      </c>
      <c r="AF26">
        <f t="shared" si="15"/>
        <v>6.3673013295369616</v>
      </c>
      <c r="AG26">
        <f t="shared" si="15"/>
        <v>0.51594504021764553</v>
      </c>
      <c r="AH26">
        <f t="shared" si="15"/>
        <v>0</v>
      </c>
      <c r="AI26">
        <f t="shared" si="15"/>
        <v>0</v>
      </c>
      <c r="AJ26">
        <f t="shared" si="15"/>
        <v>0</v>
      </c>
      <c r="AK26">
        <f t="shared" si="15"/>
        <v>0</v>
      </c>
      <c r="AL26">
        <f t="shared" si="15"/>
        <v>4.0107560217831271</v>
      </c>
      <c r="AM26">
        <f t="shared" si="15"/>
        <v>0.36351516936412154</v>
      </c>
      <c r="AN26">
        <f t="shared" si="15"/>
        <v>0</v>
      </c>
      <c r="AO26">
        <f t="shared" si="15"/>
        <v>0</v>
      </c>
      <c r="AP26">
        <f t="shared" si="15"/>
        <v>0</v>
      </c>
      <c r="AQ26">
        <f t="shared" si="15"/>
        <v>0</v>
      </c>
      <c r="AR26">
        <f t="shared" si="15"/>
        <v>2.0908886489001355</v>
      </c>
      <c r="AS26">
        <f t="shared" si="15"/>
        <v>0.39791767007228451</v>
      </c>
      <c r="AT26">
        <f t="shared" si="15"/>
        <v>0</v>
      </c>
      <c r="AU26">
        <f t="shared" si="15"/>
        <v>0</v>
      </c>
      <c r="AV26">
        <f t="shared" si="15"/>
        <v>0</v>
      </c>
      <c r="AW26">
        <f t="shared" si="15"/>
        <v>0</v>
      </c>
    </row>
    <row r="27" spans="1:49" hidden="1" x14ac:dyDescent="0.2">
      <c r="B27">
        <f t="shared" si="16"/>
        <v>3.5213518713000242</v>
      </c>
      <c r="C27">
        <f t="shared" si="15"/>
        <v>0.5686128938987286</v>
      </c>
      <c r="D27">
        <f t="shared" si="15"/>
        <v>0</v>
      </c>
      <c r="E27">
        <f t="shared" si="15"/>
        <v>0</v>
      </c>
      <c r="F27">
        <f t="shared" si="15"/>
        <v>0</v>
      </c>
      <c r="G27">
        <f t="shared" si="15"/>
        <v>0</v>
      </c>
      <c r="H27">
        <f t="shared" si="15"/>
        <v>6.7383275374133831</v>
      </c>
      <c r="I27">
        <f t="shared" si="15"/>
        <v>0.77916518144373426</v>
      </c>
      <c r="J27">
        <f t="shared" si="15"/>
        <v>0</v>
      </c>
      <c r="K27">
        <f t="shared" si="15"/>
        <v>0</v>
      </c>
      <c r="L27">
        <f t="shared" si="15"/>
        <v>0</v>
      </c>
      <c r="M27">
        <f t="shared" si="15"/>
        <v>0</v>
      </c>
      <c r="N27">
        <f t="shared" si="15"/>
        <v>1.8622542025231872</v>
      </c>
      <c r="O27">
        <f t="shared" si="15"/>
        <v>0.15829221085520628</v>
      </c>
      <c r="P27">
        <f t="shared" si="15"/>
        <v>0</v>
      </c>
      <c r="Q27">
        <f t="shared" si="15"/>
        <v>0</v>
      </c>
      <c r="R27">
        <f t="shared" si="15"/>
        <v>0</v>
      </c>
      <c r="S27">
        <f t="shared" si="15"/>
        <v>0</v>
      </c>
      <c r="T27">
        <f t="shared" si="15"/>
        <v>3.6627199449480301</v>
      </c>
      <c r="U27">
        <f t="shared" si="15"/>
        <v>0.58382085315689913</v>
      </c>
      <c r="V27">
        <f t="shared" si="15"/>
        <v>0</v>
      </c>
      <c r="W27">
        <f t="shared" si="15"/>
        <v>0</v>
      </c>
      <c r="X27">
        <f t="shared" si="15"/>
        <v>0</v>
      </c>
      <c r="Y27">
        <f t="shared" si="15"/>
        <v>0</v>
      </c>
      <c r="Z27">
        <f t="shared" si="15"/>
        <v>3.2204304251336344</v>
      </c>
      <c r="AA27">
        <f t="shared" si="15"/>
        <v>0.55925353485010521</v>
      </c>
      <c r="AB27">
        <f t="shared" si="15"/>
        <v>0</v>
      </c>
      <c r="AC27">
        <f t="shared" si="15"/>
        <v>0</v>
      </c>
      <c r="AD27">
        <f t="shared" si="15"/>
        <v>0</v>
      </c>
      <c r="AE27">
        <f t="shared" si="15"/>
        <v>0</v>
      </c>
      <c r="AF27">
        <f t="shared" si="15"/>
        <v>8.1975070551546558</v>
      </c>
      <c r="AG27">
        <f t="shared" si="15"/>
        <v>0.7098255809108136</v>
      </c>
      <c r="AH27">
        <f t="shared" si="15"/>
        <v>0</v>
      </c>
      <c r="AI27">
        <f t="shared" si="15"/>
        <v>0</v>
      </c>
      <c r="AJ27">
        <f t="shared" si="15"/>
        <v>0</v>
      </c>
      <c r="AK27">
        <f t="shared" si="15"/>
        <v>0</v>
      </c>
      <c r="AL27">
        <f t="shared" ref="AL27:AW27" si="17">ABS(AL11)</f>
        <v>3.8473417965007557</v>
      </c>
      <c r="AM27">
        <f t="shared" si="17"/>
        <v>0.54598912987526071</v>
      </c>
      <c r="AN27">
        <f t="shared" si="17"/>
        <v>0</v>
      </c>
      <c r="AO27">
        <f t="shared" si="17"/>
        <v>0</v>
      </c>
      <c r="AP27">
        <f t="shared" si="17"/>
        <v>0</v>
      </c>
      <c r="AQ27">
        <f t="shared" si="17"/>
        <v>0</v>
      </c>
      <c r="AR27">
        <f t="shared" si="17"/>
        <v>0.14677055073688688</v>
      </c>
      <c r="AS27">
        <f t="shared" si="17"/>
        <v>0.4877843218040358</v>
      </c>
      <c r="AT27">
        <f t="shared" si="17"/>
        <v>0</v>
      </c>
      <c r="AU27">
        <f t="shared" si="17"/>
        <v>0</v>
      </c>
      <c r="AV27">
        <f t="shared" si="17"/>
        <v>0</v>
      </c>
      <c r="AW27">
        <f t="shared" si="17"/>
        <v>0</v>
      </c>
    </row>
    <row r="28" spans="1:49" hidden="1" x14ac:dyDescent="0.2">
      <c r="B28">
        <f t="shared" si="16"/>
        <v>1.8764631321440017</v>
      </c>
      <c r="C28">
        <f t="shared" si="16"/>
        <v>1.022808479443077</v>
      </c>
      <c r="D28">
        <f t="shared" si="16"/>
        <v>0</v>
      </c>
      <c r="E28">
        <f t="shared" si="16"/>
        <v>0</v>
      </c>
      <c r="F28">
        <f t="shared" si="16"/>
        <v>0</v>
      </c>
      <c r="G28">
        <f t="shared" si="16"/>
        <v>0</v>
      </c>
      <c r="H28">
        <f t="shared" si="16"/>
        <v>1.233181208310044</v>
      </c>
      <c r="I28">
        <f t="shared" si="16"/>
        <v>1.3836074499633095</v>
      </c>
      <c r="J28">
        <f t="shared" si="16"/>
        <v>0</v>
      </c>
      <c r="K28">
        <f t="shared" si="16"/>
        <v>0</v>
      </c>
      <c r="L28">
        <f t="shared" si="16"/>
        <v>0</v>
      </c>
      <c r="M28">
        <f t="shared" si="16"/>
        <v>0</v>
      </c>
      <c r="N28">
        <f t="shared" si="16"/>
        <v>0.19138655648921232</v>
      </c>
      <c r="O28">
        <f t="shared" si="16"/>
        <v>0.31705334226164433</v>
      </c>
      <c r="P28">
        <f t="shared" si="16"/>
        <v>0</v>
      </c>
      <c r="Q28">
        <f t="shared" si="16"/>
        <v>0</v>
      </c>
      <c r="R28">
        <f t="shared" ref="C28:AW30" si="18">ABS(R12)</f>
        <v>0</v>
      </c>
      <c r="S28">
        <f t="shared" si="18"/>
        <v>0</v>
      </c>
      <c r="T28">
        <f t="shared" si="18"/>
        <v>0.18692029206952565</v>
      </c>
      <c r="U28">
        <f t="shared" si="18"/>
        <v>0.21557905258284726</v>
      </c>
      <c r="V28">
        <f t="shared" si="18"/>
        <v>0</v>
      </c>
      <c r="W28">
        <f t="shared" si="18"/>
        <v>0</v>
      </c>
      <c r="X28">
        <f t="shared" si="18"/>
        <v>0</v>
      </c>
      <c r="Y28">
        <f t="shared" si="18"/>
        <v>0</v>
      </c>
      <c r="Z28">
        <f t="shared" si="18"/>
        <v>1.2472175842607709</v>
      </c>
      <c r="AA28">
        <f t="shared" si="18"/>
        <v>1.5583753601088639</v>
      </c>
      <c r="AB28">
        <f t="shared" si="18"/>
        <v>0</v>
      </c>
      <c r="AC28">
        <f t="shared" si="18"/>
        <v>0</v>
      </c>
      <c r="AD28">
        <f t="shared" si="18"/>
        <v>0</v>
      </c>
      <c r="AE28">
        <f t="shared" si="18"/>
        <v>0</v>
      </c>
      <c r="AF28">
        <f t="shared" si="18"/>
        <v>4.5913967838728089</v>
      </c>
      <c r="AG28">
        <f t="shared" si="18"/>
        <v>1.083548151225026</v>
      </c>
      <c r="AH28">
        <f t="shared" si="18"/>
        <v>0</v>
      </c>
      <c r="AI28">
        <f t="shared" si="18"/>
        <v>0</v>
      </c>
      <c r="AJ28">
        <f t="shared" si="18"/>
        <v>0</v>
      </c>
      <c r="AK28">
        <f t="shared" si="18"/>
        <v>0</v>
      </c>
      <c r="AL28">
        <f t="shared" si="18"/>
        <v>0.70427313638493638</v>
      </c>
      <c r="AM28">
        <f t="shared" si="18"/>
        <v>1.0156637018102248</v>
      </c>
      <c r="AN28">
        <f t="shared" si="18"/>
        <v>0</v>
      </c>
      <c r="AO28">
        <f t="shared" si="18"/>
        <v>0</v>
      </c>
      <c r="AP28">
        <f t="shared" si="18"/>
        <v>0</v>
      </c>
      <c r="AQ28">
        <f t="shared" si="18"/>
        <v>0</v>
      </c>
      <c r="AR28">
        <f t="shared" si="18"/>
        <v>0.61710609929201965</v>
      </c>
      <c r="AS28">
        <f t="shared" si="18"/>
        <v>0.99280419114510143</v>
      </c>
      <c r="AT28">
        <f t="shared" si="18"/>
        <v>0</v>
      </c>
      <c r="AU28">
        <f t="shared" si="18"/>
        <v>0</v>
      </c>
      <c r="AV28">
        <f t="shared" si="18"/>
        <v>0</v>
      </c>
      <c r="AW28">
        <f t="shared" si="18"/>
        <v>0</v>
      </c>
    </row>
    <row r="29" spans="1:49" hidden="1" x14ac:dyDescent="0.2">
      <c r="B29">
        <f t="shared" si="16"/>
        <v>2.1398840957279295</v>
      </c>
      <c r="C29">
        <f t="shared" si="18"/>
        <v>2.909194966998381E-2</v>
      </c>
      <c r="D29">
        <f t="shared" si="18"/>
        <v>0</v>
      </c>
      <c r="E29">
        <f t="shared" si="18"/>
        <v>0</v>
      </c>
      <c r="F29">
        <f t="shared" si="18"/>
        <v>0</v>
      </c>
      <c r="G29">
        <f t="shared" si="18"/>
        <v>0</v>
      </c>
      <c r="H29">
        <f t="shared" si="18"/>
        <v>2.1198563898608351</v>
      </c>
      <c r="I29">
        <f t="shared" si="18"/>
        <v>1.4574846229884917E-2</v>
      </c>
      <c r="J29">
        <f t="shared" si="18"/>
        <v>0</v>
      </c>
      <c r="K29">
        <f t="shared" si="18"/>
        <v>0</v>
      </c>
      <c r="L29">
        <f t="shared" si="18"/>
        <v>0</v>
      </c>
      <c r="M29">
        <f t="shared" si="18"/>
        <v>0</v>
      </c>
      <c r="N29">
        <f t="shared" si="18"/>
        <v>0.75732794454394214</v>
      </c>
      <c r="O29">
        <f t="shared" si="18"/>
        <v>5.5366628556442192E-2</v>
      </c>
      <c r="P29">
        <f t="shared" si="18"/>
        <v>0</v>
      </c>
      <c r="Q29">
        <f t="shared" si="18"/>
        <v>0</v>
      </c>
      <c r="R29">
        <f t="shared" si="18"/>
        <v>0</v>
      </c>
      <c r="S29">
        <f t="shared" si="18"/>
        <v>0</v>
      </c>
      <c r="T29">
        <f t="shared" si="18"/>
        <v>0.33487832968527359</v>
      </c>
      <c r="U29">
        <f t="shared" si="18"/>
        <v>5.2182634456026937E-2</v>
      </c>
      <c r="V29">
        <f t="shared" si="18"/>
        <v>0</v>
      </c>
      <c r="W29">
        <f t="shared" si="18"/>
        <v>0</v>
      </c>
      <c r="X29">
        <f t="shared" si="18"/>
        <v>0</v>
      </c>
      <c r="Y29">
        <f t="shared" si="18"/>
        <v>0</v>
      </c>
      <c r="Z29">
        <f t="shared" si="18"/>
        <v>3.0629931533995465</v>
      </c>
      <c r="AA29">
        <f t="shared" si="18"/>
        <v>1.3607147014184102E-2</v>
      </c>
      <c r="AB29">
        <f t="shared" si="18"/>
        <v>0</v>
      </c>
      <c r="AC29">
        <f t="shared" si="18"/>
        <v>0</v>
      </c>
      <c r="AD29">
        <f t="shared" si="18"/>
        <v>0</v>
      </c>
      <c r="AE29">
        <f t="shared" si="18"/>
        <v>0</v>
      </c>
      <c r="AF29">
        <f t="shared" si="18"/>
        <v>1.7123818832129292</v>
      </c>
      <c r="AG29">
        <f t="shared" si="18"/>
        <v>3.8313602982629993E-2</v>
      </c>
      <c r="AH29">
        <f t="shared" si="18"/>
        <v>0</v>
      </c>
      <c r="AI29">
        <f t="shared" si="18"/>
        <v>0</v>
      </c>
      <c r="AJ29">
        <f t="shared" si="18"/>
        <v>0</v>
      </c>
      <c r="AK29">
        <f t="shared" si="18"/>
        <v>0</v>
      </c>
      <c r="AL29">
        <f t="shared" si="18"/>
        <v>2.3810135784035911</v>
      </c>
      <c r="AM29">
        <f t="shared" si="18"/>
        <v>2.6829210902837339E-2</v>
      </c>
      <c r="AN29">
        <f t="shared" si="18"/>
        <v>0</v>
      </c>
      <c r="AO29">
        <f t="shared" si="18"/>
        <v>0</v>
      </c>
      <c r="AP29">
        <f t="shared" si="18"/>
        <v>0</v>
      </c>
      <c r="AQ29">
        <f t="shared" si="18"/>
        <v>0</v>
      </c>
      <c r="AR29">
        <f t="shared" si="18"/>
        <v>2.3325806433587877</v>
      </c>
      <c r="AS29">
        <f t="shared" si="18"/>
        <v>2.56334268020437E-2</v>
      </c>
      <c r="AT29">
        <f t="shared" si="18"/>
        <v>0</v>
      </c>
      <c r="AU29">
        <f t="shared" si="18"/>
        <v>0</v>
      </c>
      <c r="AV29">
        <f t="shared" si="18"/>
        <v>0</v>
      </c>
      <c r="AW29">
        <f t="shared" si="18"/>
        <v>0</v>
      </c>
    </row>
    <row r="30" spans="1:49" hidden="1" x14ac:dyDescent="0.2">
      <c r="B30">
        <f t="shared" si="16"/>
        <v>4.2449324654805265</v>
      </c>
      <c r="C30">
        <f t="shared" si="18"/>
        <v>0.37221182508913214</v>
      </c>
      <c r="D30">
        <f t="shared" si="18"/>
        <v>0</v>
      </c>
      <c r="E30">
        <f t="shared" si="18"/>
        <v>0</v>
      </c>
      <c r="F30">
        <f t="shared" si="18"/>
        <v>0</v>
      </c>
      <c r="G30">
        <f t="shared" si="18"/>
        <v>0</v>
      </c>
      <c r="H30">
        <f t="shared" si="18"/>
        <v>4.8229682023232554</v>
      </c>
      <c r="I30">
        <f t="shared" si="18"/>
        <v>0.54021503896185241</v>
      </c>
      <c r="J30">
        <f t="shared" si="18"/>
        <v>0</v>
      </c>
      <c r="K30">
        <f t="shared" si="18"/>
        <v>0</v>
      </c>
      <c r="L30">
        <f t="shared" si="18"/>
        <v>0</v>
      </c>
      <c r="M30">
        <f t="shared" si="18"/>
        <v>0</v>
      </c>
      <c r="N30">
        <f t="shared" si="18"/>
        <v>0.24992017168140018</v>
      </c>
      <c r="O30">
        <f t="shared" si="18"/>
        <v>4.8925816571847053E-2</v>
      </c>
      <c r="P30">
        <f t="shared" si="18"/>
        <v>0</v>
      </c>
      <c r="Q30">
        <f t="shared" si="18"/>
        <v>0</v>
      </c>
      <c r="R30">
        <f t="shared" si="18"/>
        <v>0</v>
      </c>
      <c r="S30">
        <f t="shared" si="18"/>
        <v>0</v>
      </c>
      <c r="T30">
        <f t="shared" si="18"/>
        <v>5.8676838475748632</v>
      </c>
      <c r="U30">
        <f t="shared" si="18"/>
        <v>0.18462490714353008</v>
      </c>
      <c r="V30">
        <f t="shared" si="18"/>
        <v>0</v>
      </c>
      <c r="W30">
        <f t="shared" si="18"/>
        <v>0</v>
      </c>
      <c r="X30">
        <f t="shared" si="18"/>
        <v>0</v>
      </c>
      <c r="Y30">
        <f t="shared" si="18"/>
        <v>0</v>
      </c>
      <c r="Z30">
        <f t="shared" si="18"/>
        <v>3.0560196296151982</v>
      </c>
      <c r="AA30">
        <f t="shared" si="18"/>
        <v>0.49720391644200196</v>
      </c>
      <c r="AB30">
        <f t="shared" si="18"/>
        <v>0</v>
      </c>
      <c r="AC30">
        <f t="shared" si="18"/>
        <v>0</v>
      </c>
      <c r="AD30">
        <f t="shared" si="18"/>
        <v>0</v>
      </c>
      <c r="AE30">
        <f t="shared" si="18"/>
        <v>0</v>
      </c>
      <c r="AF30">
        <f t="shared" si="18"/>
        <v>4.358617951504538</v>
      </c>
      <c r="AG30">
        <f t="shared" si="18"/>
        <v>0.39903500730580782</v>
      </c>
      <c r="AH30">
        <f t="shared" si="18"/>
        <v>0</v>
      </c>
      <c r="AI30">
        <f t="shared" si="18"/>
        <v>0</v>
      </c>
      <c r="AJ30">
        <f t="shared" si="18"/>
        <v>0</v>
      </c>
      <c r="AK30">
        <f t="shared" si="18"/>
        <v>0</v>
      </c>
      <c r="AL30">
        <f t="shared" si="18"/>
        <v>4.1672979665621872</v>
      </c>
      <c r="AM30">
        <f t="shared" si="18"/>
        <v>0.34107581060309261</v>
      </c>
      <c r="AN30">
        <f t="shared" si="18"/>
        <v>0</v>
      </c>
      <c r="AO30">
        <f t="shared" si="18"/>
        <v>0</v>
      </c>
      <c r="AP30">
        <f t="shared" si="18"/>
        <v>0</v>
      </c>
      <c r="AQ30">
        <f t="shared" si="18"/>
        <v>0</v>
      </c>
      <c r="AR30">
        <f t="shared" si="18"/>
        <v>4.2784558306381486</v>
      </c>
      <c r="AS30">
        <f t="shared" si="18"/>
        <v>0.40907371286322963</v>
      </c>
      <c r="AT30">
        <f t="shared" si="18"/>
        <v>0</v>
      </c>
      <c r="AU30">
        <f t="shared" si="18"/>
        <v>0</v>
      </c>
      <c r="AV30">
        <f t="shared" si="18"/>
        <v>0</v>
      </c>
      <c r="AW30">
        <f t="shared" si="18"/>
        <v>0</v>
      </c>
    </row>
    <row r="31" spans="1:49" hidden="1" x14ac:dyDescent="0.2"/>
    <row r="33" spans="1:19" x14ac:dyDescent="0.2">
      <c r="A33" s="74" t="s">
        <v>33</v>
      </c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</row>
    <row r="35" spans="1:19" x14ac:dyDescent="0.2">
      <c r="A35" s="1"/>
      <c r="B35" s="78" t="s">
        <v>27</v>
      </c>
      <c r="C35" s="79"/>
      <c r="D35" s="79"/>
      <c r="E35" s="79"/>
      <c r="F35" s="79"/>
      <c r="G35" s="79"/>
      <c r="K35" s="75" t="s">
        <v>28</v>
      </c>
      <c r="L35" s="76"/>
      <c r="M35" s="76"/>
      <c r="N35" s="76"/>
      <c r="O35" s="76"/>
      <c r="P35" s="77"/>
    </row>
    <row r="36" spans="1:19" ht="17" thickBot="1" x14ac:dyDescent="0.25">
      <c r="A36" s="2"/>
      <c r="B36" s="3" t="s">
        <v>34</v>
      </c>
      <c r="C36" s="4" t="s">
        <v>2</v>
      </c>
      <c r="D36" s="4" t="s">
        <v>3</v>
      </c>
      <c r="E36" s="4" t="s">
        <v>4</v>
      </c>
      <c r="F36" s="4" t="s">
        <v>5</v>
      </c>
      <c r="G36" s="4" t="s">
        <v>6</v>
      </c>
      <c r="K36" s="3" t="s">
        <v>1</v>
      </c>
      <c r="L36" s="4" t="s">
        <v>2</v>
      </c>
      <c r="M36" s="4" t="s">
        <v>3</v>
      </c>
      <c r="N36" s="4" t="s">
        <v>4</v>
      </c>
      <c r="O36" s="4" t="s">
        <v>5</v>
      </c>
      <c r="P36" s="4" t="s">
        <v>6</v>
      </c>
    </row>
    <row r="37" spans="1:19" x14ac:dyDescent="0.2">
      <c r="A37" s="5"/>
      <c r="B37" s="6"/>
      <c r="K37" s="6"/>
      <c r="P37" s="1"/>
    </row>
    <row r="38" spans="1:19" x14ac:dyDescent="0.2">
      <c r="A38" s="1" t="s">
        <v>7</v>
      </c>
      <c r="B38" s="7">
        <v>15.059912794608588</v>
      </c>
      <c r="C38" s="8">
        <v>-0.43301699755458889</v>
      </c>
      <c r="D38" s="8"/>
      <c r="E38" s="8"/>
      <c r="F38" s="8"/>
      <c r="G38" s="8"/>
      <c r="H38" s="8"/>
      <c r="I38" s="8"/>
      <c r="J38" t="s">
        <v>29</v>
      </c>
      <c r="K38" s="7">
        <v>30.584599705529936</v>
      </c>
      <c r="L38" s="8">
        <v>-1.6447106776462799</v>
      </c>
      <c r="M38" s="8"/>
      <c r="N38" s="8"/>
      <c r="O38" s="8"/>
      <c r="P38" s="18"/>
    </row>
    <row r="39" spans="1:19" x14ac:dyDescent="0.2">
      <c r="A39" s="1" t="s">
        <v>8</v>
      </c>
      <c r="B39" s="7">
        <v>17.521675887500756</v>
      </c>
      <c r="C39" s="8">
        <v>-0.70131536289954888</v>
      </c>
      <c r="D39" s="8"/>
      <c r="E39" s="8"/>
      <c r="F39" s="8"/>
      <c r="G39" s="8"/>
      <c r="H39" s="8"/>
      <c r="I39" s="8"/>
      <c r="J39" t="s">
        <v>30</v>
      </c>
      <c r="K39" s="7">
        <v>-28.007634616996381</v>
      </c>
      <c r="L39" s="8">
        <v>1.1750671391967478</v>
      </c>
      <c r="M39" s="8"/>
      <c r="N39" s="8"/>
      <c r="O39" s="8"/>
      <c r="P39" s="18"/>
    </row>
    <row r="40" spans="1:19" x14ac:dyDescent="0.2">
      <c r="A40" s="1" t="s">
        <v>9</v>
      </c>
      <c r="B40" s="7">
        <v>6.5175480401388208</v>
      </c>
      <c r="C40" s="8">
        <v>-0.28711197441647351</v>
      </c>
      <c r="D40" s="8"/>
      <c r="E40" s="8"/>
      <c r="F40" s="8"/>
      <c r="G40" s="8"/>
      <c r="H40" s="8"/>
      <c r="I40" s="8"/>
      <c r="J40" t="s">
        <v>31</v>
      </c>
      <c r="K40" s="7">
        <v>7.9515770342906356</v>
      </c>
      <c r="L40" s="8">
        <v>0.41829623336007704</v>
      </c>
      <c r="M40" s="8"/>
      <c r="N40" s="8"/>
      <c r="O40" s="8"/>
      <c r="P40" s="18"/>
    </row>
    <row r="41" spans="1:19" x14ac:dyDescent="0.2">
      <c r="A41" s="1" t="s">
        <v>10</v>
      </c>
      <c r="B41" s="7">
        <v>7.8775874662083245</v>
      </c>
      <c r="C41" s="8">
        <v>-0.18679657536326</v>
      </c>
      <c r="D41" s="8"/>
      <c r="E41" s="8"/>
      <c r="F41" s="8"/>
      <c r="G41" s="8"/>
      <c r="H41" s="8"/>
      <c r="I41" s="8"/>
      <c r="K41" s="7">
        <v>13.827706397167372</v>
      </c>
      <c r="L41" s="8">
        <v>0.54051741488075622</v>
      </c>
      <c r="M41" s="8"/>
      <c r="N41" s="8"/>
      <c r="O41" s="8"/>
      <c r="P41" s="18"/>
    </row>
    <row r="42" spans="1:19" x14ac:dyDescent="0.2">
      <c r="A42" s="1" t="s">
        <v>11</v>
      </c>
      <c r="B42" s="7">
        <v>13.192057256648992</v>
      </c>
      <c r="C42" s="8">
        <v>-0.25741724409448774</v>
      </c>
      <c r="D42" s="8"/>
      <c r="E42" s="8"/>
      <c r="F42" s="8"/>
      <c r="G42" s="8"/>
      <c r="H42" s="8"/>
      <c r="I42" s="8"/>
      <c r="K42" s="7"/>
      <c r="L42" s="8"/>
      <c r="M42" s="8"/>
      <c r="N42" s="8"/>
      <c r="O42" s="8"/>
      <c r="P42" s="18"/>
    </row>
    <row r="43" spans="1:19" x14ac:dyDescent="0.2">
      <c r="A43" s="1" t="s">
        <v>12</v>
      </c>
      <c r="B43" s="7">
        <v>0</v>
      </c>
      <c r="C43" s="8">
        <v>-1.3877787807814457E-15</v>
      </c>
      <c r="D43" s="8"/>
      <c r="E43" s="8"/>
      <c r="H43" s="8"/>
      <c r="I43" s="8"/>
    </row>
    <row r="44" spans="1:19" x14ac:dyDescent="0.2">
      <c r="A44" s="1" t="s">
        <v>13</v>
      </c>
      <c r="B44" s="7">
        <v>-4.705741632999727</v>
      </c>
      <c r="C44" s="8">
        <v>0.86285023328726007</v>
      </c>
      <c r="D44" s="8"/>
      <c r="E44" s="8"/>
      <c r="F44" s="8"/>
      <c r="G44" s="8"/>
      <c r="H44" s="8"/>
      <c r="I44" s="8"/>
    </row>
    <row r="45" spans="1:19" x14ac:dyDescent="0.2">
      <c r="A45" s="1" t="s">
        <v>14</v>
      </c>
      <c r="B45" s="7">
        <v>-6.4903134130230855</v>
      </c>
      <c r="C45" s="8">
        <v>0.56788526197973643</v>
      </c>
      <c r="D45" s="8"/>
      <c r="E45" s="8"/>
      <c r="F45" s="8"/>
      <c r="G45" s="8"/>
      <c r="H45" s="8"/>
      <c r="I45" s="8"/>
    </row>
    <row r="46" spans="1:19" x14ac:dyDescent="0.2">
      <c r="A46" s="1" t="s">
        <v>15</v>
      </c>
      <c r="B46" s="7">
        <v>3.0905324810792112</v>
      </c>
      <c r="C46" s="8">
        <v>0.43506047692513095</v>
      </c>
      <c r="D46" s="8"/>
      <c r="E46" s="8"/>
      <c r="F46" s="8"/>
      <c r="G46" s="8"/>
      <c r="H46" s="8"/>
      <c r="I46" s="8"/>
    </row>
    <row r="47" spans="1:19" ht="17" thickBot="1" x14ac:dyDescent="0.25">
      <c r="A47" s="21"/>
      <c r="B47" s="23"/>
      <c r="C47" s="22"/>
      <c r="D47" s="22"/>
      <c r="E47" s="22"/>
      <c r="F47" s="22"/>
      <c r="G47" s="22"/>
      <c r="H47" s="8"/>
      <c r="I47" s="8"/>
    </row>
    <row r="48" spans="1:19" ht="17" thickTop="1" x14ac:dyDescent="0.2">
      <c r="A48" s="13" t="s">
        <v>18</v>
      </c>
      <c r="B48" s="14">
        <v>16.252400934879361</v>
      </c>
      <c r="C48" s="14">
        <v>-0.83892360380928843</v>
      </c>
      <c r="D48" s="14"/>
      <c r="E48" s="14"/>
      <c r="F48" s="14"/>
      <c r="G48" s="14"/>
      <c r="H48" s="14"/>
      <c r="I48" s="14"/>
    </row>
    <row r="49" spans="1:9" x14ac:dyDescent="0.2">
      <c r="A49" s="13" t="s">
        <v>19</v>
      </c>
      <c r="B49" s="14">
        <v>4.5034784570365582</v>
      </c>
      <c r="C49" s="14">
        <v>0.14827862507957312</v>
      </c>
      <c r="D49" s="14"/>
      <c r="E49" s="14"/>
      <c r="F49" s="14"/>
      <c r="G49" s="14"/>
      <c r="H49" s="14"/>
      <c r="I49" s="14"/>
    </row>
    <row r="50" spans="1:9" ht="17" thickBot="1" x14ac:dyDescent="0.25">
      <c r="A50" s="15" t="s">
        <v>20</v>
      </c>
      <c r="B50" s="24">
        <v>0</v>
      </c>
      <c r="C50" s="16">
        <v>-1.3877787807814457E-15</v>
      </c>
      <c r="D50" s="16"/>
      <c r="E50" s="16"/>
      <c r="H50" s="14"/>
      <c r="I50" s="14"/>
    </row>
    <row r="51" spans="1:9" ht="17" thickTop="1" x14ac:dyDescent="0.2"/>
    <row r="52" spans="1:9" x14ac:dyDescent="0.2">
      <c r="A52" s="13" t="s">
        <v>18</v>
      </c>
      <c r="B52" s="14">
        <f>AVERAGE(B38:B40)</f>
        <v>13.03304557408272</v>
      </c>
      <c r="C52" s="14">
        <f t="shared" ref="C52:G52" si="19">AVERAGE(C38:C40)</f>
        <v>-0.4738147782902038</v>
      </c>
      <c r="D52" s="14" t="e">
        <f t="shared" si="19"/>
        <v>#DIV/0!</v>
      </c>
      <c r="E52" s="14" t="e">
        <f t="shared" si="19"/>
        <v>#DIV/0!</v>
      </c>
      <c r="F52" s="14" t="e">
        <f t="shared" si="19"/>
        <v>#DIV/0!</v>
      </c>
      <c r="G52" s="14" t="e">
        <f t="shared" si="19"/>
        <v>#DIV/0!</v>
      </c>
    </row>
    <row r="53" spans="1:9" x14ac:dyDescent="0.2">
      <c r="A53" s="13" t="s">
        <v>19</v>
      </c>
      <c r="B53" s="14">
        <f>AVERAGE(B41,B42,B44,B45,B46)</f>
        <v>2.5928244315827427</v>
      </c>
      <c r="C53" s="14">
        <f t="shared" ref="C53:G53" si="20">AVERAGE(C41,C42,C44,C45,C46)</f>
        <v>0.28431643054687594</v>
      </c>
      <c r="D53" s="14" t="e">
        <f t="shared" si="20"/>
        <v>#DIV/0!</v>
      </c>
      <c r="E53" s="14" t="e">
        <f t="shared" si="20"/>
        <v>#DIV/0!</v>
      </c>
      <c r="F53" s="14" t="e">
        <f t="shared" si="20"/>
        <v>#DIV/0!</v>
      </c>
      <c r="G53" s="14" t="e">
        <f t="shared" si="20"/>
        <v>#DIV/0!</v>
      </c>
    </row>
    <row r="54" spans="1:9" ht="17" thickBot="1" x14ac:dyDescent="0.25">
      <c r="A54" s="15" t="s">
        <v>20</v>
      </c>
      <c r="B54" s="16"/>
      <c r="C54" s="16"/>
      <c r="D54" s="16"/>
      <c r="E54" s="16"/>
      <c r="F54" s="16"/>
      <c r="G54" s="16"/>
    </row>
    <row r="55" spans="1:9" ht="17" thickTop="1" x14ac:dyDescent="0.2"/>
  </sheetData>
  <mergeCells count="12">
    <mergeCell ref="AL3:AQ3"/>
    <mergeCell ref="AR3:AW3"/>
    <mergeCell ref="A33:S33"/>
    <mergeCell ref="B35:G35"/>
    <mergeCell ref="K35:P35"/>
    <mergeCell ref="Z3:AE3"/>
    <mergeCell ref="AF3:AK3"/>
    <mergeCell ref="A1:S1"/>
    <mergeCell ref="B3:G3"/>
    <mergeCell ref="H3:M3"/>
    <mergeCell ref="N3:S3"/>
    <mergeCell ref="T3:Y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264F8-BDC0-6545-B26F-95F0C759C0EB}">
  <dimension ref="A1:AW55"/>
  <sheetViews>
    <sheetView workbookViewId="0">
      <selection sqref="A1:S1"/>
    </sheetView>
  </sheetViews>
  <sheetFormatPr baseColWidth="10" defaultRowHeight="16" x14ac:dyDescent="0.2"/>
  <cols>
    <col min="2" max="2" width="6.5" bestFit="1" customWidth="1"/>
    <col min="3" max="3" width="5.33203125" bestFit="1" customWidth="1"/>
    <col min="4" max="4" width="6.5" bestFit="1" customWidth="1"/>
    <col min="5" max="5" width="6" bestFit="1" customWidth="1"/>
    <col min="6" max="6" width="7.1640625" bestFit="1" customWidth="1"/>
    <col min="7" max="7" width="5.33203125" bestFit="1" customWidth="1"/>
    <col min="8" max="8" width="6" customWidth="1"/>
    <col min="9" max="9" width="7.1640625" customWidth="1"/>
    <col min="10" max="10" width="6" customWidth="1"/>
    <col min="11" max="13" width="5.33203125" bestFit="1" customWidth="1"/>
    <col min="14" max="15" width="6" bestFit="1" customWidth="1"/>
    <col min="16" max="16" width="5.33203125" bestFit="1" customWidth="1"/>
    <col min="17" max="19" width="6" customWidth="1"/>
    <col min="20" max="21" width="7.1640625" customWidth="1"/>
    <col min="22" max="22" width="6" bestFit="1" customWidth="1"/>
    <col min="23" max="32" width="6" customWidth="1"/>
    <col min="33" max="33" width="7.1640625" customWidth="1"/>
    <col min="34" max="38" width="6" customWidth="1"/>
    <col min="39" max="39" width="7.1640625" customWidth="1"/>
    <col min="40" max="44" width="6" customWidth="1"/>
    <col min="45" max="45" width="7.1640625" customWidth="1"/>
    <col min="46" max="49" width="6" customWidth="1"/>
    <col min="50" max="50" width="16.33203125" customWidth="1"/>
    <col min="51" max="51" width="14.5" customWidth="1"/>
    <col min="52" max="52" width="15.1640625" customWidth="1"/>
    <col min="53" max="53" width="14.5" customWidth="1"/>
    <col min="54" max="54" width="15.1640625" customWidth="1"/>
    <col min="55" max="55" width="14.5" customWidth="1"/>
    <col min="56" max="56" width="15.1640625" customWidth="1"/>
    <col min="57" max="57" width="14.5" customWidth="1"/>
    <col min="58" max="58" width="15.1640625" customWidth="1"/>
    <col min="59" max="59" width="14.5" customWidth="1"/>
    <col min="60" max="60" width="15.1640625" customWidth="1"/>
    <col min="61" max="61" width="14.5" customWidth="1"/>
    <col min="62" max="62" width="15.1640625" customWidth="1"/>
  </cols>
  <sheetData>
    <row r="1" spans="1:49" x14ac:dyDescent="0.2">
      <c r="A1" s="74" t="s">
        <v>32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3" spans="1:49" x14ac:dyDescent="0.2">
      <c r="A3" s="1"/>
      <c r="B3" s="78" t="s">
        <v>0</v>
      </c>
      <c r="C3" s="79"/>
      <c r="D3" s="79"/>
      <c r="E3" s="79"/>
      <c r="F3" s="79"/>
      <c r="G3" s="79"/>
      <c r="H3" s="75" t="s">
        <v>21</v>
      </c>
      <c r="I3" s="76"/>
      <c r="J3" s="76"/>
      <c r="K3" s="76"/>
      <c r="L3" s="76"/>
      <c r="M3" s="77"/>
      <c r="N3" s="78" t="s">
        <v>22</v>
      </c>
      <c r="O3" s="79"/>
      <c r="P3" s="79"/>
      <c r="Q3" s="79"/>
      <c r="R3" s="79"/>
      <c r="S3" s="80"/>
      <c r="T3" s="75" t="s">
        <v>23</v>
      </c>
      <c r="U3" s="76"/>
      <c r="V3" s="76"/>
      <c r="W3" s="76"/>
      <c r="X3" s="76"/>
      <c r="Y3" s="77"/>
      <c r="Z3" s="78" t="s">
        <v>24</v>
      </c>
      <c r="AA3" s="79"/>
      <c r="AB3" s="79"/>
      <c r="AC3" s="79"/>
      <c r="AD3" s="79"/>
      <c r="AE3" s="80"/>
      <c r="AF3" s="75" t="s">
        <v>25</v>
      </c>
      <c r="AG3" s="76"/>
      <c r="AH3" s="76"/>
      <c r="AI3" s="76"/>
      <c r="AJ3" s="76"/>
      <c r="AK3" s="77"/>
      <c r="AL3" s="78" t="s">
        <v>19</v>
      </c>
      <c r="AM3" s="79"/>
      <c r="AN3" s="79"/>
      <c r="AO3" s="79"/>
      <c r="AP3" s="79"/>
      <c r="AQ3" s="80"/>
      <c r="AR3" s="75" t="s">
        <v>26</v>
      </c>
      <c r="AS3" s="76"/>
      <c r="AT3" s="76"/>
      <c r="AU3" s="76"/>
      <c r="AV3" s="76"/>
      <c r="AW3" s="77"/>
    </row>
    <row r="4" spans="1:49" ht="17" thickBot="1" x14ac:dyDescent="0.25">
      <c r="A4" s="2"/>
      <c r="B4" s="3" t="s">
        <v>1</v>
      </c>
      <c r="C4" s="4" t="s">
        <v>2</v>
      </c>
      <c r="D4" s="4" t="s">
        <v>3</v>
      </c>
      <c r="E4" s="4" t="s">
        <v>4</v>
      </c>
      <c r="F4" s="4" t="s">
        <v>6</v>
      </c>
      <c r="G4" s="4" t="s">
        <v>5</v>
      </c>
      <c r="H4" s="3" t="s">
        <v>1</v>
      </c>
      <c r="I4" s="4" t="s">
        <v>2</v>
      </c>
      <c r="J4" s="4" t="s">
        <v>3</v>
      </c>
      <c r="K4" s="4" t="s">
        <v>4</v>
      </c>
      <c r="L4" s="4" t="s">
        <v>6</v>
      </c>
      <c r="M4" s="4" t="s">
        <v>5</v>
      </c>
      <c r="N4" s="3" t="s">
        <v>1</v>
      </c>
      <c r="O4" s="4" t="s">
        <v>2</v>
      </c>
      <c r="P4" s="4" t="s">
        <v>3</v>
      </c>
      <c r="Q4" s="4" t="s">
        <v>4</v>
      </c>
      <c r="R4" s="4" t="s">
        <v>6</v>
      </c>
      <c r="S4" s="4" t="s">
        <v>5</v>
      </c>
      <c r="T4" s="3" t="s">
        <v>1</v>
      </c>
      <c r="U4" s="4" t="s">
        <v>2</v>
      </c>
      <c r="V4" s="4" t="s">
        <v>3</v>
      </c>
      <c r="W4" s="4" t="s">
        <v>4</v>
      </c>
      <c r="X4" s="4" t="s">
        <v>6</v>
      </c>
      <c r="Y4" s="4" t="s">
        <v>5</v>
      </c>
      <c r="Z4" s="3" t="s">
        <v>1</v>
      </c>
      <c r="AA4" s="4" t="s">
        <v>2</v>
      </c>
      <c r="AB4" s="4" t="s">
        <v>3</v>
      </c>
      <c r="AC4" s="4" t="s">
        <v>4</v>
      </c>
      <c r="AD4" s="4" t="s">
        <v>6</v>
      </c>
      <c r="AE4" s="4" t="s">
        <v>5</v>
      </c>
      <c r="AF4" s="3" t="s">
        <v>1</v>
      </c>
      <c r="AG4" s="4" t="s">
        <v>2</v>
      </c>
      <c r="AH4" s="4" t="s">
        <v>3</v>
      </c>
      <c r="AI4" s="4" t="s">
        <v>4</v>
      </c>
      <c r="AJ4" s="4" t="s">
        <v>6</v>
      </c>
      <c r="AK4" s="4" t="s">
        <v>5</v>
      </c>
      <c r="AL4" s="3" t="s">
        <v>1</v>
      </c>
      <c r="AM4" s="4" t="s">
        <v>2</v>
      </c>
      <c r="AN4" s="4" t="s">
        <v>3</v>
      </c>
      <c r="AO4" s="4" t="s">
        <v>4</v>
      </c>
      <c r="AP4" s="4" t="s">
        <v>6</v>
      </c>
      <c r="AQ4" s="4" t="s">
        <v>5</v>
      </c>
      <c r="AR4" s="3" t="s">
        <v>1</v>
      </c>
      <c r="AS4" s="4" t="s">
        <v>2</v>
      </c>
      <c r="AT4" s="4" t="s">
        <v>3</v>
      </c>
      <c r="AU4" s="4" t="s">
        <v>4</v>
      </c>
      <c r="AV4" s="4" t="s">
        <v>6</v>
      </c>
      <c r="AW4" s="4" t="s">
        <v>5</v>
      </c>
    </row>
    <row r="5" spans="1:49" x14ac:dyDescent="0.2">
      <c r="A5" s="5"/>
      <c r="B5" s="6"/>
      <c r="H5" s="6"/>
      <c r="M5" s="1"/>
      <c r="N5" s="17"/>
      <c r="S5" s="1"/>
      <c r="T5" s="6"/>
      <c r="Y5" s="1"/>
      <c r="Z5" s="17"/>
      <c r="AE5" s="1"/>
      <c r="AF5" s="6"/>
      <c r="AK5" s="1"/>
      <c r="AL5" s="17"/>
      <c r="AQ5" s="1"/>
      <c r="AR5" s="6"/>
      <c r="AW5" s="1"/>
    </row>
    <row r="6" spans="1:49" x14ac:dyDescent="0.2">
      <c r="A6" s="1" t="s">
        <v>7</v>
      </c>
      <c r="B6" s="7">
        <v>3.9735682096805505</v>
      </c>
      <c r="C6" s="8">
        <v>3.1621230588638514</v>
      </c>
      <c r="D6" s="8"/>
      <c r="E6" s="8"/>
      <c r="F6" s="8"/>
      <c r="G6" s="8"/>
      <c r="H6" s="7">
        <v>1.4194811448136488</v>
      </c>
      <c r="I6" s="8">
        <v>2.9261292252371778</v>
      </c>
      <c r="J6" s="8"/>
      <c r="K6" s="8"/>
      <c r="L6" s="8"/>
      <c r="M6" s="18"/>
      <c r="N6" s="7">
        <v>2.0078994087643407</v>
      </c>
      <c r="O6" s="8">
        <v>3.5307567826266513</v>
      </c>
      <c r="P6" s="8"/>
      <c r="Q6" s="8"/>
      <c r="R6" s="8"/>
      <c r="S6" s="18"/>
      <c r="T6" s="7">
        <v>6.474238274087762</v>
      </c>
      <c r="U6" s="8">
        <v>5.0321633730846322</v>
      </c>
      <c r="V6" s="8"/>
      <c r="W6" s="8"/>
      <c r="X6" s="8"/>
      <c r="Y6" s="18"/>
      <c r="Z6" s="7">
        <v>2.4337107793920563</v>
      </c>
      <c r="AA6" s="8">
        <v>1.9212359782344792</v>
      </c>
      <c r="AB6" s="8"/>
      <c r="AC6" s="8"/>
      <c r="AD6" s="8"/>
      <c r="AE6" s="18"/>
      <c r="AF6" s="7">
        <v>2.0516160788728715</v>
      </c>
      <c r="AG6" s="8">
        <v>2.3661565185046753</v>
      </c>
      <c r="AH6" s="8"/>
      <c r="AI6" s="8"/>
      <c r="AJ6" s="8"/>
      <c r="AK6" s="18"/>
      <c r="AL6" s="7">
        <v>3.3253410173217341</v>
      </c>
      <c r="AM6" s="8">
        <v>3.1889987653008558</v>
      </c>
      <c r="AN6" s="8"/>
      <c r="AO6" s="8"/>
      <c r="AP6" s="8"/>
      <c r="AQ6" s="18"/>
      <c r="AR6" s="7">
        <v>4.1312532890274172</v>
      </c>
      <c r="AS6" s="8">
        <v>3.8100605645648939</v>
      </c>
      <c r="AT6" s="8"/>
      <c r="AU6" s="8"/>
      <c r="AV6" s="8"/>
      <c r="AW6" s="18"/>
    </row>
    <row r="7" spans="1:49" x14ac:dyDescent="0.2">
      <c r="A7" s="1" t="s">
        <v>8</v>
      </c>
      <c r="B7" s="7">
        <v>6.1908906867255116</v>
      </c>
      <c r="C7" s="8">
        <v>2.4023075208325211</v>
      </c>
      <c r="D7" s="8"/>
      <c r="E7" s="8"/>
      <c r="F7" s="8"/>
      <c r="G7" s="8"/>
      <c r="H7" s="7">
        <v>1.9932573088538228</v>
      </c>
      <c r="I7" s="8">
        <v>1.5171717148545871</v>
      </c>
      <c r="J7" s="8"/>
      <c r="K7" s="8"/>
      <c r="L7" s="8"/>
      <c r="M7" s="18"/>
      <c r="N7" s="7">
        <v>-0.34974745559251952</v>
      </c>
      <c r="O7" s="8">
        <v>4.0355767102240225</v>
      </c>
      <c r="P7" s="8"/>
      <c r="Q7" s="8"/>
      <c r="R7" s="8"/>
      <c r="S7" s="18"/>
      <c r="T7" s="7">
        <v>8.7123088691084174</v>
      </c>
      <c r="U7" s="8">
        <v>4.1472881619612076</v>
      </c>
      <c r="V7" s="8"/>
      <c r="W7" s="8"/>
      <c r="X7" s="8"/>
      <c r="Y7" s="18"/>
      <c r="Z7" s="7">
        <v>4.1174032083680787</v>
      </c>
      <c r="AA7" s="8">
        <v>1.2341024302406185</v>
      </c>
      <c r="AB7" s="8"/>
      <c r="AC7" s="8"/>
      <c r="AD7" s="8"/>
      <c r="AE7" s="18"/>
      <c r="AF7" s="7">
        <v>7.6031332920423909</v>
      </c>
      <c r="AG7" s="8">
        <v>2.3983120950238379</v>
      </c>
      <c r="AH7" s="8"/>
      <c r="AI7" s="8"/>
      <c r="AJ7" s="8"/>
      <c r="AK7" s="18"/>
      <c r="AL7" s="7">
        <v>5.7071720589934118</v>
      </c>
      <c r="AM7" s="8">
        <v>2.4015761818424264</v>
      </c>
      <c r="AN7" s="8"/>
      <c r="AO7" s="8"/>
      <c r="AP7" s="8"/>
      <c r="AQ7" s="18"/>
      <c r="AR7" s="7">
        <v>5.1556613361207928</v>
      </c>
      <c r="AS7" s="8">
        <v>2.4132241524919009</v>
      </c>
      <c r="AT7" s="8"/>
      <c r="AU7" s="8"/>
      <c r="AV7" s="8"/>
      <c r="AW7" s="18"/>
    </row>
    <row r="8" spans="1:49" x14ac:dyDescent="0.2">
      <c r="A8" s="1" t="s">
        <v>9</v>
      </c>
      <c r="B8" s="7">
        <v>-0.10894548309937288</v>
      </c>
      <c r="C8" s="8">
        <v>1.8534495077733883</v>
      </c>
      <c r="D8" s="8"/>
      <c r="E8" s="8"/>
      <c r="F8" s="8"/>
      <c r="G8" s="8"/>
      <c r="H8" s="7">
        <v>0.35754156727072217</v>
      </c>
      <c r="I8" s="8">
        <v>2.1525095116264414</v>
      </c>
      <c r="J8" s="8"/>
      <c r="K8" s="8"/>
      <c r="L8" s="8"/>
      <c r="M8" s="18"/>
      <c r="N8" s="7">
        <v>-1.0713659287747868</v>
      </c>
      <c r="O8" s="8">
        <v>1.2413193004506253</v>
      </c>
      <c r="P8" s="8"/>
      <c r="Q8" s="8"/>
      <c r="R8" s="8"/>
      <c r="S8" s="18"/>
      <c r="T8" s="7">
        <v>0.63228072204125074</v>
      </c>
      <c r="U8" s="8">
        <v>3.2342575209526006</v>
      </c>
      <c r="V8" s="8"/>
      <c r="W8" s="8"/>
      <c r="X8" s="8"/>
      <c r="Y8" s="18"/>
      <c r="Z8" s="7">
        <v>-0.70993073789229055</v>
      </c>
      <c r="AA8" s="8">
        <v>0.94311454997527788</v>
      </c>
      <c r="AB8" s="8"/>
      <c r="AC8" s="8"/>
      <c r="AD8" s="8"/>
      <c r="AE8" s="18"/>
      <c r="AF8" s="7">
        <v>-0.24149422847287855</v>
      </c>
      <c r="AG8" s="8">
        <v>2.1067245608188743</v>
      </c>
      <c r="AH8" s="8"/>
      <c r="AI8" s="8"/>
      <c r="AJ8" s="8"/>
      <c r="AK8" s="18"/>
      <c r="AL8" s="7">
        <v>-0.28167657787760009</v>
      </c>
      <c r="AM8" s="8">
        <v>1.7457901171829073</v>
      </c>
      <c r="AN8" s="8"/>
      <c r="AO8" s="8"/>
      <c r="AP8" s="8"/>
      <c r="AQ8" s="18"/>
      <c r="AR8" s="7">
        <v>0.86500496147164307</v>
      </c>
      <c r="AS8" s="8">
        <v>1.8303631811510672</v>
      </c>
      <c r="AT8" s="8"/>
      <c r="AU8" s="8"/>
      <c r="AV8" s="8"/>
      <c r="AW8" s="18"/>
    </row>
    <row r="9" spans="1:49" x14ac:dyDescent="0.2">
      <c r="A9" s="1" t="s">
        <v>10</v>
      </c>
      <c r="B9" s="7">
        <v>-1.1540379860401364</v>
      </c>
      <c r="C9" s="8">
        <v>0.13801730653566491</v>
      </c>
      <c r="D9" s="8"/>
      <c r="E9" s="8"/>
      <c r="F9" s="8"/>
      <c r="G9" s="8"/>
      <c r="H9" s="7">
        <v>-0.52465109875150517</v>
      </c>
      <c r="I9" s="8">
        <v>0.62468139340067008</v>
      </c>
      <c r="J9" s="8"/>
      <c r="K9" s="8"/>
      <c r="L9" s="8"/>
      <c r="M9" s="18"/>
      <c r="N9" s="7">
        <v>-2.4673694141830809</v>
      </c>
      <c r="O9" s="8">
        <v>-0.82581077927776014</v>
      </c>
      <c r="P9" s="8"/>
      <c r="Q9" s="8"/>
      <c r="R9" s="8"/>
      <c r="S9" s="18"/>
      <c r="T9" s="7">
        <v>-0.38702662423741735</v>
      </c>
      <c r="U9" s="8">
        <v>1.7868133121776382</v>
      </c>
      <c r="V9" s="8"/>
      <c r="W9" s="8"/>
      <c r="X9" s="8"/>
      <c r="Y9" s="18"/>
      <c r="Z9" s="7">
        <v>-1.5545226718614331</v>
      </c>
      <c r="AA9" s="8">
        <v>-0.95065093647048271</v>
      </c>
      <c r="AB9" s="8"/>
      <c r="AC9" s="8"/>
      <c r="AD9" s="8"/>
      <c r="AE9" s="18"/>
      <c r="AF9" s="7">
        <v>-0.5810642494698135</v>
      </c>
      <c r="AG9" s="8">
        <v>0.55155749208807037</v>
      </c>
      <c r="AH9" s="8"/>
      <c r="AI9" s="8"/>
      <c r="AJ9" s="8"/>
      <c r="AK9" s="18"/>
      <c r="AL9" s="7">
        <v>-1.3348375918044497</v>
      </c>
      <c r="AM9" s="8">
        <v>-8.9825207523518136E-2</v>
      </c>
      <c r="AN9" s="8"/>
      <c r="AO9" s="8"/>
      <c r="AP9" s="8"/>
      <c r="AQ9" s="18"/>
      <c r="AR9" s="7">
        <v>-0.97965891516764581</v>
      </c>
      <c r="AS9" s="8">
        <v>0.1909873768503394</v>
      </c>
      <c r="AT9" s="8"/>
      <c r="AU9" s="8"/>
      <c r="AV9" s="8"/>
      <c r="AW9" s="18"/>
    </row>
    <row r="10" spans="1:49" x14ac:dyDescent="0.2">
      <c r="A10" s="1" t="s">
        <v>11</v>
      </c>
      <c r="B10" s="7">
        <v>-4.1615476052141416</v>
      </c>
      <c r="C10" s="8">
        <v>-10.878813298946323</v>
      </c>
      <c r="D10" s="8"/>
      <c r="E10" s="8"/>
      <c r="F10" s="8"/>
      <c r="G10" s="8"/>
      <c r="H10" s="7">
        <v>-4.2743130757260355</v>
      </c>
      <c r="I10" s="8">
        <v>-12.500352591150033</v>
      </c>
      <c r="J10" s="8"/>
      <c r="K10" s="8"/>
      <c r="L10" s="8"/>
      <c r="M10" s="18"/>
      <c r="N10" s="7">
        <v>0.33435040363620355</v>
      </c>
      <c r="O10" s="8">
        <v>-7.5343741319866302</v>
      </c>
      <c r="P10" s="8"/>
      <c r="Q10" s="8"/>
      <c r="R10" s="8"/>
      <c r="S10" s="18"/>
      <c r="T10" s="7">
        <v>-12.70503871661839</v>
      </c>
      <c r="U10" s="8">
        <v>-18.581767971927928</v>
      </c>
      <c r="V10" s="8"/>
      <c r="W10" s="8"/>
      <c r="X10" s="8"/>
      <c r="Y10" s="18"/>
      <c r="Z10" s="7">
        <v>-0.14086063586452868</v>
      </c>
      <c r="AA10" s="8">
        <v>-5.7676562058986782</v>
      </c>
      <c r="AB10" s="8"/>
      <c r="AC10" s="8"/>
      <c r="AD10" s="8"/>
      <c r="AE10" s="18"/>
      <c r="AF10" s="7">
        <v>-6.3673013295369616</v>
      </c>
      <c r="AG10" s="8">
        <v>-11.836247552801346</v>
      </c>
      <c r="AH10" s="8"/>
      <c r="AI10" s="8"/>
      <c r="AJ10" s="8"/>
      <c r="AK10" s="18"/>
      <c r="AL10" s="7">
        <v>-4.0107560217831271</v>
      </c>
      <c r="AM10" s="8">
        <v>-10.058394002431342</v>
      </c>
      <c r="AN10" s="8"/>
      <c r="AO10" s="8"/>
      <c r="AP10" s="8"/>
      <c r="AQ10" s="18"/>
      <c r="AR10" s="7">
        <v>-2.0908886489001355</v>
      </c>
      <c r="AS10" s="8">
        <v>-11.540285819369094</v>
      </c>
      <c r="AT10" s="8"/>
      <c r="AU10" s="8"/>
      <c r="AV10" s="8"/>
      <c r="AW10" s="18"/>
    </row>
    <row r="11" spans="1:49" x14ac:dyDescent="0.2">
      <c r="A11" s="1" t="s">
        <v>12</v>
      </c>
      <c r="B11" s="7">
        <v>3.5213518713000242</v>
      </c>
      <c r="C11" s="8">
        <v>0.3749458010283398</v>
      </c>
      <c r="D11" s="8"/>
      <c r="E11" s="8"/>
      <c r="F11" s="8"/>
      <c r="G11" s="8"/>
      <c r="H11" s="7">
        <v>6.7383275374133831</v>
      </c>
      <c r="I11" s="8">
        <v>0.79432779815767174</v>
      </c>
      <c r="J11" s="8"/>
      <c r="K11" s="8"/>
      <c r="L11" s="8"/>
      <c r="M11" s="18"/>
      <c r="N11" s="7">
        <v>1.8622542025231872</v>
      </c>
      <c r="O11" s="8">
        <v>-0.42493871342755729</v>
      </c>
      <c r="P11" s="8"/>
      <c r="Q11" s="8"/>
      <c r="R11" s="8"/>
      <c r="S11" s="18"/>
      <c r="T11" s="7">
        <v>3.6627199449480301</v>
      </c>
      <c r="U11" s="8">
        <v>2.4829854605765389</v>
      </c>
      <c r="V11" s="8"/>
      <c r="W11" s="8"/>
      <c r="X11" s="8"/>
      <c r="Y11" s="18"/>
      <c r="Z11" s="7">
        <v>3.2204304251336344</v>
      </c>
      <c r="AA11" s="8">
        <v>-1.0210463076350751</v>
      </c>
      <c r="AB11" s="8"/>
      <c r="AC11" s="8"/>
      <c r="AD11" s="8"/>
      <c r="AE11" s="18"/>
      <c r="AF11" s="7">
        <v>8.1975070551546558</v>
      </c>
      <c r="AG11" s="8">
        <v>0.69949621257936045</v>
      </c>
      <c r="AH11" s="8"/>
      <c r="AI11" s="8"/>
      <c r="AJ11" s="8"/>
      <c r="AK11" s="18"/>
      <c r="AL11" s="7">
        <v>3.8473417965007557</v>
      </c>
      <c r="AM11" s="8">
        <v>0.16543920604180554</v>
      </c>
      <c r="AN11" s="8"/>
      <c r="AO11" s="8"/>
      <c r="AP11" s="8"/>
      <c r="AQ11" s="18"/>
      <c r="AR11" s="7">
        <v>0.14677055073688688</v>
      </c>
      <c r="AS11" s="8">
        <v>0.45888213564767838</v>
      </c>
      <c r="AT11" s="8"/>
      <c r="AU11" s="8"/>
      <c r="AV11" s="8"/>
      <c r="AW11" s="18"/>
    </row>
    <row r="12" spans="1:49" x14ac:dyDescent="0.2">
      <c r="A12" s="1" t="s">
        <v>13</v>
      </c>
      <c r="B12" s="7">
        <v>-1.8764631321440017</v>
      </c>
      <c r="C12" s="8">
        <v>5.3648124822748393</v>
      </c>
      <c r="D12" s="8"/>
      <c r="E12" s="8"/>
      <c r="F12" s="8"/>
      <c r="G12" s="8"/>
      <c r="H12" s="7">
        <v>1.233181208310044</v>
      </c>
      <c r="I12" s="8">
        <v>7.6432627841634764</v>
      </c>
      <c r="J12" s="8"/>
      <c r="K12" s="8"/>
      <c r="L12" s="8"/>
      <c r="M12" s="18"/>
      <c r="N12" s="7">
        <v>0.19138655648921232</v>
      </c>
      <c r="O12" s="8">
        <v>0.94587811550655654</v>
      </c>
      <c r="P12" s="8"/>
      <c r="Q12" s="8"/>
      <c r="R12" s="8"/>
      <c r="S12" s="18"/>
      <c r="T12" s="7">
        <v>-0.18692029206952565</v>
      </c>
      <c r="U12" s="8">
        <v>1.8195517464576962</v>
      </c>
      <c r="V12" s="8"/>
      <c r="W12" s="8"/>
      <c r="X12" s="8"/>
      <c r="Y12" s="18"/>
      <c r="Z12" s="7">
        <v>-1.2472175842607709</v>
      </c>
      <c r="AA12" s="8">
        <v>7.7191241413966303</v>
      </c>
      <c r="AB12" s="8"/>
      <c r="AC12" s="8"/>
      <c r="AD12" s="8"/>
      <c r="AE12" s="18"/>
      <c r="AF12" s="7">
        <v>-4.5913967838728089</v>
      </c>
      <c r="AG12" s="8">
        <v>5.8110762429162879</v>
      </c>
      <c r="AH12" s="8"/>
      <c r="AI12" s="8"/>
      <c r="AJ12" s="8"/>
      <c r="AK12" s="18"/>
      <c r="AL12" s="7">
        <v>-0.70427313638493638</v>
      </c>
      <c r="AM12" s="8">
        <v>5.1531574189800713</v>
      </c>
      <c r="AN12" s="8"/>
      <c r="AO12" s="8"/>
      <c r="AP12" s="8"/>
      <c r="AQ12" s="18"/>
      <c r="AR12" s="7">
        <v>-0.61710609929201965</v>
      </c>
      <c r="AS12" s="8">
        <v>5.4099000486321565</v>
      </c>
      <c r="AT12" s="8"/>
      <c r="AU12" s="8"/>
      <c r="AV12" s="8"/>
      <c r="AW12" s="18"/>
    </row>
    <row r="13" spans="1:49" x14ac:dyDescent="0.2">
      <c r="A13" s="1" t="s">
        <v>14</v>
      </c>
      <c r="B13" s="7">
        <v>-2.1398840957279295</v>
      </c>
      <c r="C13" s="8">
        <v>-2.6011934232717602</v>
      </c>
      <c r="D13" s="8"/>
      <c r="E13" s="8"/>
      <c r="F13" s="8"/>
      <c r="G13" s="8"/>
      <c r="H13" s="7">
        <v>-2.1198563898608351</v>
      </c>
      <c r="I13" s="8">
        <v>-3.4891080117467372</v>
      </c>
      <c r="J13" s="8"/>
      <c r="K13" s="8"/>
      <c r="L13" s="8"/>
      <c r="M13" s="18"/>
      <c r="N13" s="7">
        <v>-0.75732794454394214</v>
      </c>
      <c r="O13" s="8">
        <v>-0.87431135659281689</v>
      </c>
      <c r="P13" s="8"/>
      <c r="Q13" s="8"/>
      <c r="R13" s="8"/>
      <c r="S13" s="18"/>
      <c r="T13" s="7">
        <v>-0.33487832968527359</v>
      </c>
      <c r="U13" s="8">
        <v>-1.2162201283844378</v>
      </c>
      <c r="V13" s="8"/>
      <c r="W13" s="8"/>
      <c r="X13" s="8"/>
      <c r="Y13" s="18"/>
      <c r="Z13" s="7">
        <v>-3.0629931533995465</v>
      </c>
      <c r="AA13" s="8">
        <v>-3.5236741038982</v>
      </c>
      <c r="AB13" s="8"/>
      <c r="AC13" s="8"/>
      <c r="AD13" s="8"/>
      <c r="AE13" s="18"/>
      <c r="AF13" s="7">
        <v>-1.7123818832129292</v>
      </c>
      <c r="AG13" s="8">
        <v>-2.3598268015493149</v>
      </c>
      <c r="AH13" s="8"/>
      <c r="AI13" s="8"/>
      <c r="AJ13" s="8"/>
      <c r="AK13" s="18"/>
      <c r="AL13" s="7">
        <v>-2.3810135784035911</v>
      </c>
      <c r="AM13" s="8">
        <v>-2.5318490841982118</v>
      </c>
      <c r="AN13" s="8"/>
      <c r="AO13" s="8"/>
      <c r="AP13" s="8"/>
      <c r="AQ13" s="18"/>
      <c r="AR13" s="7">
        <v>-2.3325806433587877</v>
      </c>
      <c r="AS13" s="8">
        <v>-2.9730318745187012</v>
      </c>
      <c r="AT13" s="8"/>
      <c r="AU13" s="8"/>
      <c r="AV13" s="8"/>
      <c r="AW13" s="18"/>
    </row>
    <row r="14" spans="1:49" x14ac:dyDescent="0.2">
      <c r="A14" s="1" t="s">
        <v>15</v>
      </c>
      <c r="B14" s="7">
        <v>-4.2449324654805265</v>
      </c>
      <c r="C14" s="8">
        <v>0.18435104490947488</v>
      </c>
      <c r="D14" s="8"/>
      <c r="E14" s="8"/>
      <c r="F14" s="8"/>
      <c r="G14" s="8"/>
      <c r="H14" s="7">
        <v>-4.8229682023232554</v>
      </c>
      <c r="I14" s="8">
        <v>0.33137817545674197</v>
      </c>
      <c r="J14" s="8"/>
      <c r="K14" s="8"/>
      <c r="L14" s="8"/>
      <c r="M14" s="18"/>
      <c r="N14" s="7">
        <v>0.24992017168140018</v>
      </c>
      <c r="O14" s="8">
        <v>-9.4095927523096742E-2</v>
      </c>
      <c r="P14" s="8"/>
      <c r="Q14" s="8"/>
      <c r="R14" s="8"/>
      <c r="S14" s="18"/>
      <c r="T14" s="7">
        <v>-5.8676838475748632</v>
      </c>
      <c r="U14" s="8">
        <v>1.2949285251020459</v>
      </c>
      <c r="V14" s="8"/>
      <c r="W14" s="8"/>
      <c r="X14" s="8"/>
      <c r="Y14" s="18"/>
      <c r="Z14" s="7">
        <v>-3.0560196296151982</v>
      </c>
      <c r="AA14" s="8">
        <v>-0.5545495459445724</v>
      </c>
      <c r="AB14" s="8"/>
      <c r="AC14" s="8"/>
      <c r="AD14" s="8"/>
      <c r="AE14" s="18"/>
      <c r="AF14" s="7">
        <v>-4.358617951504538</v>
      </c>
      <c r="AG14" s="8">
        <v>0.26275123241955683</v>
      </c>
      <c r="AH14" s="8"/>
      <c r="AI14" s="8"/>
      <c r="AJ14" s="8"/>
      <c r="AK14" s="18"/>
      <c r="AL14" s="7">
        <v>-4.1672979665621872</v>
      </c>
      <c r="AM14" s="8">
        <v>2.5106604805006337E-2</v>
      </c>
      <c r="AN14" s="8"/>
      <c r="AO14" s="8"/>
      <c r="AP14" s="8"/>
      <c r="AQ14" s="18"/>
      <c r="AR14" s="7">
        <v>-4.2784558306381486</v>
      </c>
      <c r="AS14" s="8">
        <v>0.39990023454975376</v>
      </c>
      <c r="AT14" s="8"/>
      <c r="AU14" s="8"/>
      <c r="AV14" s="8"/>
      <c r="AW14" s="18"/>
    </row>
    <row r="15" spans="1:49" ht="17" thickBot="1" x14ac:dyDescent="0.2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ht="17" thickTop="1" x14ac:dyDescent="0.2">
      <c r="A16" s="10" t="s">
        <v>16</v>
      </c>
      <c r="B16" s="11"/>
      <c r="C16" s="12">
        <f>CORREL($B$6:$B$14,C6:C14)*100</f>
        <v>49.241367256857757</v>
      </c>
      <c r="D16" s="12" t="e">
        <f t="shared" ref="D16:G16" si="0">CORREL($B$6:$B$14,D6:D14)*100</f>
        <v>#DIV/0!</v>
      </c>
      <c r="E16" s="12" t="e">
        <f t="shared" si="0"/>
        <v>#DIV/0!</v>
      </c>
      <c r="F16" s="12" t="e">
        <f t="shared" si="0"/>
        <v>#DIV/0!</v>
      </c>
      <c r="G16" s="12" t="e">
        <f t="shared" si="0"/>
        <v>#DIV/0!</v>
      </c>
      <c r="H16" s="19"/>
      <c r="I16" s="12">
        <f>CORREL($H$6:$H$15,I6:I15)*100</f>
        <v>52.484604046573523</v>
      </c>
      <c r="J16" s="12" t="e">
        <f>CORREL($H$6:$H$15,J6:J15)*100</f>
        <v>#DIV/0!</v>
      </c>
      <c r="K16" s="12" t="e">
        <f>CORREL($H$6:$H$15,K6:K15)*100</f>
        <v>#DIV/0!</v>
      </c>
      <c r="L16" s="12" t="e">
        <f>CORREL($H$6:$H$15,L6:L15)*100</f>
        <v>#DIV/0!</v>
      </c>
      <c r="M16" s="20" t="e">
        <f>CORREL($H$6:$H15,M6:M15)*100</f>
        <v>#DIV/0!</v>
      </c>
      <c r="N16" s="12"/>
      <c r="O16" s="12">
        <f>CORREL($N$6:$N$15,O6:O15)*100</f>
        <v>10.404237732157059</v>
      </c>
      <c r="P16" s="12" t="e">
        <f t="shared" ref="P16:S16" si="1">CORREL($N$6:$N$15,P6:P15)*100</f>
        <v>#DIV/0!</v>
      </c>
      <c r="Q16" s="12" t="e">
        <f t="shared" si="1"/>
        <v>#DIV/0!</v>
      </c>
      <c r="R16" s="12" t="e">
        <f t="shared" si="1"/>
        <v>#DIV/0!</v>
      </c>
      <c r="S16" s="12" t="e">
        <f t="shared" si="1"/>
        <v>#DIV/0!</v>
      </c>
      <c r="T16" s="19"/>
      <c r="U16" s="12">
        <f>CORREL($T$6:$T$15,U6:U15)*100</f>
        <v>83.52263838213176</v>
      </c>
      <c r="V16" s="12" t="e">
        <f t="shared" ref="V16:Y16" si="2">CORREL($T$6:$T$15,V6:V15)*100</f>
        <v>#DIV/0!</v>
      </c>
      <c r="W16" s="12" t="e">
        <f t="shared" si="2"/>
        <v>#DIV/0!</v>
      </c>
      <c r="X16" s="12" t="e">
        <f t="shared" si="2"/>
        <v>#DIV/0!</v>
      </c>
      <c r="Y16" s="12" t="e">
        <f t="shared" si="2"/>
        <v>#DIV/0!</v>
      </c>
      <c r="Z16" s="12"/>
      <c r="AA16" s="12">
        <f>CORREL($Z$6:$Z$15,AA6:AA15)*100</f>
        <v>13.670468289893925</v>
      </c>
      <c r="AB16" s="12" t="e">
        <f t="shared" ref="AB16:AE16" si="3">CORREL($Z$6:$Z$15,AB6:AB15)*100</f>
        <v>#DIV/0!</v>
      </c>
      <c r="AC16" s="12" t="e">
        <f t="shared" si="3"/>
        <v>#DIV/0!</v>
      </c>
      <c r="AD16" s="12" t="e">
        <f t="shared" si="3"/>
        <v>#DIV/0!</v>
      </c>
      <c r="AE16" s="12" t="e">
        <f t="shared" si="3"/>
        <v>#DIV/0!</v>
      </c>
      <c r="AF16" s="19"/>
      <c r="AG16" s="12">
        <f>CORREL($AF$6:$AF$15,AG6:AG15)*100</f>
        <v>38.921417519542771</v>
      </c>
      <c r="AH16" s="12" t="e">
        <f t="shared" ref="AH16:AK16" si="4">CORREL($AF$6:$AF$15,AH6:AH15)*100</f>
        <v>#DIV/0!</v>
      </c>
      <c r="AI16" s="12" t="e">
        <f t="shared" si="4"/>
        <v>#DIV/0!</v>
      </c>
      <c r="AJ16" s="12" t="e">
        <f t="shared" si="4"/>
        <v>#DIV/0!</v>
      </c>
      <c r="AK16" s="12" t="e">
        <f t="shared" si="4"/>
        <v>#DIV/0!</v>
      </c>
      <c r="AL16" s="12"/>
      <c r="AM16" s="12">
        <f>CORREL($AL$6:$AL$15,AM6:AM15)*100</f>
        <v>54.333692843518719</v>
      </c>
      <c r="AN16" s="12" t="e">
        <f t="shared" ref="AN16:AQ16" si="5">CORREL($AL$6:$AL$15,AN6:AN15)*100</f>
        <v>#DIV/0!</v>
      </c>
      <c r="AO16" s="12" t="e">
        <f t="shared" si="5"/>
        <v>#DIV/0!</v>
      </c>
      <c r="AP16" s="12" t="e">
        <f t="shared" si="5"/>
        <v>#DIV/0!</v>
      </c>
      <c r="AQ16" s="12" t="e">
        <f t="shared" si="5"/>
        <v>#DIV/0!</v>
      </c>
      <c r="AR16" s="19"/>
      <c r="AS16" s="12">
        <f>CORREL($AR$6:$AR$15,AS6:AS15)*100</f>
        <v>46.328935456790219</v>
      </c>
      <c r="AT16" s="12" t="e">
        <f t="shared" ref="AT16:AW16" si="6">CORREL($AR$6:$AR$15,AT6:AT15)*100</f>
        <v>#DIV/0!</v>
      </c>
      <c r="AU16" s="12" t="e">
        <f t="shared" si="6"/>
        <v>#DIV/0!</v>
      </c>
      <c r="AV16" s="12" t="e">
        <f t="shared" si="6"/>
        <v>#DIV/0!</v>
      </c>
      <c r="AW16" s="12" t="e">
        <f t="shared" si="6"/>
        <v>#DIV/0!</v>
      </c>
    </row>
    <row r="17" spans="1:49" x14ac:dyDescent="0.2">
      <c r="A17" s="13" t="s">
        <v>17</v>
      </c>
      <c r="B17" s="14">
        <f>AVERAGE(B22:B30)</f>
        <v>3.041291281712466</v>
      </c>
      <c r="C17" s="14">
        <f t="shared" ref="C17:AW17" si="7">AVERAGE(C22:C30)</f>
        <v>2.9955570493817958</v>
      </c>
      <c r="D17" s="14">
        <f t="shared" si="7"/>
        <v>0</v>
      </c>
      <c r="E17" s="14">
        <f t="shared" si="7"/>
        <v>0</v>
      </c>
      <c r="F17" s="14">
        <f t="shared" si="7"/>
        <v>0</v>
      </c>
      <c r="G17" s="14">
        <f t="shared" si="7"/>
        <v>0</v>
      </c>
      <c r="H17" s="14">
        <f t="shared" si="7"/>
        <v>2.6092863925914727</v>
      </c>
      <c r="I17" s="14">
        <f t="shared" si="7"/>
        <v>3.5532134673103926</v>
      </c>
      <c r="J17" s="14">
        <f t="shared" si="7"/>
        <v>0</v>
      </c>
      <c r="K17" s="14">
        <f t="shared" si="7"/>
        <v>0</v>
      </c>
      <c r="L17" s="14">
        <f t="shared" si="7"/>
        <v>0</v>
      </c>
      <c r="M17" s="14">
        <f t="shared" si="7"/>
        <v>0</v>
      </c>
      <c r="N17" s="14">
        <f t="shared" si="7"/>
        <v>1.0324023873542969</v>
      </c>
      <c r="O17" s="14">
        <f t="shared" si="7"/>
        <v>2.1674513130684128</v>
      </c>
      <c r="P17" s="14">
        <f t="shared" si="7"/>
        <v>0</v>
      </c>
      <c r="Q17" s="14">
        <f t="shared" si="7"/>
        <v>0</v>
      </c>
      <c r="R17" s="14">
        <f t="shared" si="7"/>
        <v>0</v>
      </c>
      <c r="S17" s="14">
        <f t="shared" si="7"/>
        <v>0</v>
      </c>
      <c r="T17" s="14">
        <f t="shared" si="7"/>
        <v>4.3292328467078818</v>
      </c>
      <c r="U17" s="14">
        <f t="shared" si="7"/>
        <v>4.3995529111805247</v>
      </c>
      <c r="V17" s="14">
        <f t="shared" si="7"/>
        <v>0</v>
      </c>
      <c r="W17" s="14">
        <f t="shared" si="7"/>
        <v>0</v>
      </c>
      <c r="X17" s="14">
        <f t="shared" si="7"/>
        <v>0</v>
      </c>
      <c r="Y17" s="14">
        <f t="shared" si="7"/>
        <v>0</v>
      </c>
      <c r="Z17" s="14">
        <f t="shared" si="7"/>
        <v>2.1714543139763927</v>
      </c>
      <c r="AA17" s="14">
        <f t="shared" si="7"/>
        <v>2.6261282444104457</v>
      </c>
      <c r="AB17" s="14">
        <f t="shared" si="7"/>
        <v>0</v>
      </c>
      <c r="AC17" s="14">
        <f t="shared" si="7"/>
        <v>0</v>
      </c>
      <c r="AD17" s="14">
        <f t="shared" si="7"/>
        <v>0</v>
      </c>
      <c r="AE17" s="14">
        <f t="shared" si="7"/>
        <v>0</v>
      </c>
      <c r="AF17" s="14">
        <f t="shared" si="7"/>
        <v>3.9671680946822048</v>
      </c>
      <c r="AG17" s="14">
        <f t="shared" si="7"/>
        <v>3.1546831898557031</v>
      </c>
      <c r="AH17" s="14">
        <f t="shared" si="7"/>
        <v>0</v>
      </c>
      <c r="AI17" s="14">
        <f t="shared" si="7"/>
        <v>0</v>
      </c>
      <c r="AJ17" s="14">
        <f t="shared" si="7"/>
        <v>0</v>
      </c>
      <c r="AK17" s="14">
        <f t="shared" si="7"/>
        <v>0</v>
      </c>
      <c r="AL17" s="14">
        <f t="shared" si="7"/>
        <v>2.862189971736866</v>
      </c>
      <c r="AM17" s="14">
        <f t="shared" si="7"/>
        <v>2.8177929542562383</v>
      </c>
      <c r="AN17" s="14">
        <f t="shared" si="7"/>
        <v>0</v>
      </c>
      <c r="AO17" s="14">
        <f t="shared" si="7"/>
        <v>0</v>
      </c>
      <c r="AP17" s="14">
        <f t="shared" si="7"/>
        <v>0</v>
      </c>
      <c r="AQ17" s="14">
        <f t="shared" si="7"/>
        <v>0</v>
      </c>
      <c r="AR17" s="14">
        <f t="shared" si="7"/>
        <v>2.2885978083014975</v>
      </c>
      <c r="AS17" s="14">
        <f t="shared" si="7"/>
        <v>3.2251817097528428</v>
      </c>
      <c r="AT17" s="14">
        <f t="shared" si="7"/>
        <v>0</v>
      </c>
      <c r="AU17" s="14">
        <f t="shared" si="7"/>
        <v>0</v>
      </c>
      <c r="AV17" s="14">
        <f t="shared" si="7"/>
        <v>0</v>
      </c>
      <c r="AW17" s="14">
        <f t="shared" si="7"/>
        <v>0</v>
      </c>
    </row>
    <row r="18" spans="1:49" x14ac:dyDescent="0.2">
      <c r="A18" s="13" t="s">
        <v>18</v>
      </c>
      <c r="B18" s="14">
        <f>SUM(B6:B8)</f>
        <v>10.05551341330669</v>
      </c>
      <c r="C18" s="14">
        <f t="shared" ref="C18:G18" si="8">SUM(C6:C8)</f>
        <v>7.4178800874697606</v>
      </c>
      <c r="D18" s="14">
        <f t="shared" si="8"/>
        <v>0</v>
      </c>
      <c r="E18" s="14">
        <f t="shared" si="8"/>
        <v>0</v>
      </c>
      <c r="F18" s="14">
        <f t="shared" si="8"/>
        <v>0</v>
      </c>
      <c r="G18" s="14">
        <f t="shared" si="8"/>
        <v>0</v>
      </c>
      <c r="H18" s="14">
        <f>SUM(H6:H8)</f>
        <v>3.7702800209381939</v>
      </c>
      <c r="I18" s="14">
        <f t="shared" ref="I18:S18" si="9">SUM(I6:I8)</f>
        <v>6.5958104517182061</v>
      </c>
      <c r="J18" s="14">
        <f t="shared" si="9"/>
        <v>0</v>
      </c>
      <c r="K18" s="14">
        <f t="shared" si="9"/>
        <v>0</v>
      </c>
      <c r="L18" s="14">
        <f t="shared" si="9"/>
        <v>0</v>
      </c>
      <c r="M18" s="14">
        <f t="shared" si="9"/>
        <v>0</v>
      </c>
      <c r="N18" s="14">
        <f t="shared" si="9"/>
        <v>0.58678602439703442</v>
      </c>
      <c r="O18" s="14">
        <f t="shared" si="9"/>
        <v>8.8076527933012994</v>
      </c>
      <c r="P18" s="14">
        <f t="shared" si="9"/>
        <v>0</v>
      </c>
      <c r="Q18" s="14">
        <f t="shared" si="9"/>
        <v>0</v>
      </c>
      <c r="R18" s="14">
        <f t="shared" si="9"/>
        <v>0</v>
      </c>
      <c r="S18" s="14">
        <f t="shared" si="9"/>
        <v>0</v>
      </c>
      <c r="T18" s="14">
        <f>SUM(T6:T8)</f>
        <v>15.818827865237431</v>
      </c>
      <c r="U18" s="14">
        <f t="shared" ref="U18:AE18" si="10">SUM(U6:U8)</f>
        <v>12.413709055998439</v>
      </c>
      <c r="V18" s="14">
        <f t="shared" si="10"/>
        <v>0</v>
      </c>
      <c r="W18" s="14">
        <f t="shared" si="10"/>
        <v>0</v>
      </c>
      <c r="X18" s="14">
        <f t="shared" si="10"/>
        <v>0</v>
      </c>
      <c r="Y18" s="14">
        <f t="shared" si="10"/>
        <v>0</v>
      </c>
      <c r="Z18" s="14">
        <f t="shared" si="10"/>
        <v>5.8411832498678447</v>
      </c>
      <c r="AA18" s="14">
        <f t="shared" si="10"/>
        <v>4.0984529584503759</v>
      </c>
      <c r="AB18" s="14">
        <f t="shared" si="10"/>
        <v>0</v>
      </c>
      <c r="AC18" s="14">
        <f t="shared" si="10"/>
        <v>0</v>
      </c>
      <c r="AD18" s="14">
        <f t="shared" si="10"/>
        <v>0</v>
      </c>
      <c r="AE18" s="14">
        <f t="shared" si="10"/>
        <v>0</v>
      </c>
      <c r="AF18" s="14">
        <f>SUM(AF6:AF8)</f>
        <v>9.4132551424423827</v>
      </c>
      <c r="AG18" s="14">
        <f t="shared" ref="AG18:AQ18" si="11">SUM(AG6:AG8)</f>
        <v>6.871193174347388</v>
      </c>
      <c r="AH18" s="14">
        <f t="shared" si="11"/>
        <v>0</v>
      </c>
      <c r="AI18" s="14">
        <f t="shared" si="11"/>
        <v>0</v>
      </c>
      <c r="AJ18" s="14">
        <f t="shared" si="11"/>
        <v>0</v>
      </c>
      <c r="AK18" s="14">
        <f t="shared" si="11"/>
        <v>0</v>
      </c>
      <c r="AL18" s="14">
        <f t="shared" si="11"/>
        <v>8.7508364984375451</v>
      </c>
      <c r="AM18" s="14">
        <f t="shared" si="11"/>
        <v>7.3363650643261895</v>
      </c>
      <c r="AN18" s="14">
        <f t="shared" si="11"/>
        <v>0</v>
      </c>
      <c r="AO18" s="14">
        <f t="shared" si="11"/>
        <v>0</v>
      </c>
      <c r="AP18" s="14">
        <f t="shared" si="11"/>
        <v>0</v>
      </c>
      <c r="AQ18" s="14">
        <f t="shared" si="11"/>
        <v>0</v>
      </c>
      <c r="AR18" s="14">
        <f>SUM(AR6:AR8)</f>
        <v>10.151919586619853</v>
      </c>
      <c r="AS18" s="14">
        <f t="shared" ref="AS18:AW18" si="12">SUM(AS6:AS8)</f>
        <v>8.0536478982078616</v>
      </c>
      <c r="AT18" s="14">
        <f t="shared" si="12"/>
        <v>0</v>
      </c>
      <c r="AU18" s="14">
        <f t="shared" si="12"/>
        <v>0</v>
      </c>
      <c r="AV18" s="14">
        <f t="shared" si="12"/>
        <v>0</v>
      </c>
      <c r="AW18" s="14">
        <f t="shared" si="12"/>
        <v>0</v>
      </c>
    </row>
    <row r="19" spans="1:49" x14ac:dyDescent="0.2">
      <c r="A19" s="13" t="s">
        <v>19</v>
      </c>
      <c r="B19" s="14">
        <f>SUM(B9:B10,B12:B15)</f>
        <v>-13.576865284606736</v>
      </c>
      <c r="C19" s="14">
        <f t="shared" ref="C19:AW19" si="13">SUM(C9:C10,C12:C15)</f>
        <v>-7.7928258884981032</v>
      </c>
      <c r="D19" s="14">
        <f t="shared" si="13"/>
        <v>0</v>
      </c>
      <c r="E19" s="14">
        <f t="shared" si="13"/>
        <v>0</v>
      </c>
      <c r="F19" s="14">
        <f t="shared" si="13"/>
        <v>0</v>
      </c>
      <c r="G19" s="14">
        <f t="shared" si="13"/>
        <v>0</v>
      </c>
      <c r="H19" s="14">
        <f t="shared" si="13"/>
        <v>-10.508607558351589</v>
      </c>
      <c r="I19" s="14">
        <f t="shared" si="13"/>
        <v>-7.3901382498758821</v>
      </c>
      <c r="J19" s="14">
        <f t="shared" si="13"/>
        <v>0</v>
      </c>
      <c r="K19" s="14">
        <f t="shared" si="13"/>
        <v>0</v>
      </c>
      <c r="L19" s="14">
        <f t="shared" si="13"/>
        <v>0</v>
      </c>
      <c r="M19" s="14">
        <f t="shared" si="13"/>
        <v>0</v>
      </c>
      <c r="N19" s="14">
        <f t="shared" si="13"/>
        <v>-2.4490402269202067</v>
      </c>
      <c r="O19" s="14">
        <f t="shared" si="13"/>
        <v>-8.3827140798737467</v>
      </c>
      <c r="P19" s="14">
        <f t="shared" si="13"/>
        <v>0</v>
      </c>
      <c r="Q19" s="14">
        <f t="shared" si="13"/>
        <v>0</v>
      </c>
      <c r="R19" s="14">
        <f t="shared" si="13"/>
        <v>0</v>
      </c>
      <c r="S19" s="14">
        <f t="shared" si="13"/>
        <v>0</v>
      </c>
      <c r="T19" s="14">
        <f t="shared" si="13"/>
        <v>-19.481547810185472</v>
      </c>
      <c r="U19" s="14">
        <f t="shared" si="13"/>
        <v>-14.896694516574984</v>
      </c>
      <c r="V19" s="14">
        <f t="shared" si="13"/>
        <v>0</v>
      </c>
      <c r="W19" s="14">
        <f t="shared" si="13"/>
        <v>0</v>
      </c>
      <c r="X19" s="14">
        <f t="shared" si="13"/>
        <v>0</v>
      </c>
      <c r="Y19" s="14">
        <f t="shared" si="13"/>
        <v>0</v>
      </c>
      <c r="Z19" s="14">
        <f t="shared" si="13"/>
        <v>-9.0616136750014782</v>
      </c>
      <c r="AA19" s="14">
        <f t="shared" si="13"/>
        <v>-3.0774066508153033</v>
      </c>
      <c r="AB19" s="14">
        <f t="shared" si="13"/>
        <v>0</v>
      </c>
      <c r="AC19" s="14">
        <f t="shared" si="13"/>
        <v>0</v>
      </c>
      <c r="AD19" s="14">
        <f t="shared" si="13"/>
        <v>0</v>
      </c>
      <c r="AE19" s="14">
        <f t="shared" si="13"/>
        <v>0</v>
      </c>
      <c r="AF19" s="14">
        <f t="shared" si="13"/>
        <v>-17.610762197597051</v>
      </c>
      <c r="AG19" s="14">
        <f t="shared" si="13"/>
        <v>-7.5706893869267455</v>
      </c>
      <c r="AH19" s="14">
        <f t="shared" si="13"/>
        <v>0</v>
      </c>
      <c r="AI19" s="14">
        <f t="shared" si="13"/>
        <v>0</v>
      </c>
      <c r="AJ19" s="14">
        <f t="shared" si="13"/>
        <v>0</v>
      </c>
      <c r="AK19" s="14">
        <f t="shared" si="13"/>
        <v>0</v>
      </c>
      <c r="AL19" s="14">
        <f t="shared" si="13"/>
        <v>-12.59817829493829</v>
      </c>
      <c r="AM19" s="14">
        <f t="shared" si="13"/>
        <v>-7.5018042703679937</v>
      </c>
      <c r="AN19" s="14">
        <f t="shared" si="13"/>
        <v>0</v>
      </c>
      <c r="AO19" s="14">
        <f t="shared" si="13"/>
        <v>0</v>
      </c>
      <c r="AP19" s="14">
        <f t="shared" si="13"/>
        <v>0</v>
      </c>
      <c r="AQ19" s="14">
        <f t="shared" si="13"/>
        <v>0</v>
      </c>
      <c r="AR19" s="14">
        <f t="shared" si="13"/>
        <v>-10.298690137356736</v>
      </c>
      <c r="AS19" s="14">
        <f t="shared" si="13"/>
        <v>-8.5125300338555459</v>
      </c>
      <c r="AT19" s="14">
        <f t="shared" si="13"/>
        <v>0</v>
      </c>
      <c r="AU19" s="14">
        <f t="shared" si="13"/>
        <v>0</v>
      </c>
      <c r="AV19" s="14">
        <f t="shared" si="13"/>
        <v>0</v>
      </c>
      <c r="AW19" s="14">
        <f t="shared" si="13"/>
        <v>0</v>
      </c>
    </row>
    <row r="20" spans="1:49" ht="17" thickBot="1" x14ac:dyDescent="0.25">
      <c r="A20" s="15" t="s">
        <v>20</v>
      </c>
      <c r="B20" s="16">
        <f>B11</f>
        <v>3.5213518713000242</v>
      </c>
      <c r="C20" s="16">
        <f t="shared" ref="C20:AW20" si="14">C11</f>
        <v>0.3749458010283398</v>
      </c>
      <c r="D20" s="16">
        <f t="shared" si="14"/>
        <v>0</v>
      </c>
      <c r="E20" s="16">
        <f t="shared" si="14"/>
        <v>0</v>
      </c>
      <c r="F20" s="16">
        <f t="shared" si="14"/>
        <v>0</v>
      </c>
      <c r="G20" s="16">
        <f t="shared" si="14"/>
        <v>0</v>
      </c>
      <c r="H20" s="16">
        <f t="shared" si="14"/>
        <v>6.7383275374133831</v>
      </c>
      <c r="I20" s="16">
        <f t="shared" si="14"/>
        <v>0.79432779815767174</v>
      </c>
      <c r="J20" s="16">
        <f t="shared" si="14"/>
        <v>0</v>
      </c>
      <c r="K20" s="16">
        <f t="shared" si="14"/>
        <v>0</v>
      </c>
      <c r="L20" s="16">
        <f t="shared" si="14"/>
        <v>0</v>
      </c>
      <c r="M20" s="16">
        <f t="shared" si="14"/>
        <v>0</v>
      </c>
      <c r="N20" s="16">
        <f t="shared" si="14"/>
        <v>1.8622542025231872</v>
      </c>
      <c r="O20" s="16">
        <f t="shared" si="14"/>
        <v>-0.42493871342755729</v>
      </c>
      <c r="P20" s="16">
        <f t="shared" si="14"/>
        <v>0</v>
      </c>
      <c r="Q20" s="16">
        <f t="shared" si="14"/>
        <v>0</v>
      </c>
      <c r="R20" s="16">
        <f t="shared" si="14"/>
        <v>0</v>
      </c>
      <c r="S20" s="16">
        <f t="shared" si="14"/>
        <v>0</v>
      </c>
      <c r="T20" s="16">
        <f t="shared" si="14"/>
        <v>3.6627199449480301</v>
      </c>
      <c r="U20" s="16">
        <f t="shared" si="14"/>
        <v>2.4829854605765389</v>
      </c>
      <c r="V20" s="16">
        <f t="shared" si="14"/>
        <v>0</v>
      </c>
      <c r="W20" s="16">
        <f t="shared" si="14"/>
        <v>0</v>
      </c>
      <c r="X20" s="16">
        <f t="shared" si="14"/>
        <v>0</v>
      </c>
      <c r="Y20" s="16">
        <f t="shared" si="14"/>
        <v>0</v>
      </c>
      <c r="Z20" s="16">
        <f t="shared" si="14"/>
        <v>3.2204304251336344</v>
      </c>
      <c r="AA20" s="16">
        <f t="shared" si="14"/>
        <v>-1.0210463076350751</v>
      </c>
      <c r="AB20" s="16">
        <f t="shared" si="14"/>
        <v>0</v>
      </c>
      <c r="AC20" s="16">
        <f t="shared" si="14"/>
        <v>0</v>
      </c>
      <c r="AD20" s="16">
        <f t="shared" si="14"/>
        <v>0</v>
      </c>
      <c r="AE20" s="16">
        <f t="shared" si="14"/>
        <v>0</v>
      </c>
      <c r="AF20" s="16">
        <f t="shared" si="14"/>
        <v>8.1975070551546558</v>
      </c>
      <c r="AG20" s="16">
        <f t="shared" si="14"/>
        <v>0.69949621257936045</v>
      </c>
      <c r="AH20" s="16">
        <f t="shared" si="14"/>
        <v>0</v>
      </c>
      <c r="AI20" s="16">
        <f t="shared" si="14"/>
        <v>0</v>
      </c>
      <c r="AJ20" s="16">
        <f t="shared" si="14"/>
        <v>0</v>
      </c>
      <c r="AK20" s="16">
        <f t="shared" si="14"/>
        <v>0</v>
      </c>
      <c r="AL20" s="16">
        <f t="shared" si="14"/>
        <v>3.8473417965007557</v>
      </c>
      <c r="AM20" s="16">
        <f t="shared" si="14"/>
        <v>0.16543920604180554</v>
      </c>
      <c r="AN20" s="16">
        <f t="shared" si="14"/>
        <v>0</v>
      </c>
      <c r="AO20" s="16">
        <f t="shared" si="14"/>
        <v>0</v>
      </c>
      <c r="AP20" s="16">
        <f t="shared" si="14"/>
        <v>0</v>
      </c>
      <c r="AQ20" s="16">
        <f t="shared" si="14"/>
        <v>0</v>
      </c>
      <c r="AR20" s="16">
        <f t="shared" si="14"/>
        <v>0.14677055073688688</v>
      </c>
      <c r="AS20" s="16">
        <f t="shared" si="14"/>
        <v>0.45888213564767838</v>
      </c>
      <c r="AT20" s="16">
        <f t="shared" si="14"/>
        <v>0</v>
      </c>
      <c r="AU20" s="16">
        <f t="shared" si="14"/>
        <v>0</v>
      </c>
      <c r="AV20" s="16">
        <f t="shared" si="14"/>
        <v>0</v>
      </c>
      <c r="AW20" s="16">
        <f t="shared" si="14"/>
        <v>0</v>
      </c>
    </row>
    <row r="21" spans="1:49" ht="17" thickTop="1" x14ac:dyDescent="0.2"/>
    <row r="22" spans="1:49" hidden="1" x14ac:dyDescent="0.2">
      <c r="B22">
        <f>ABS(B6)</f>
        <v>3.9735682096805505</v>
      </c>
      <c r="C22">
        <f t="shared" ref="C22:AW27" si="15">ABS(C6)</f>
        <v>3.1621230588638514</v>
      </c>
      <c r="D22">
        <f t="shared" si="15"/>
        <v>0</v>
      </c>
      <c r="E22">
        <f t="shared" si="15"/>
        <v>0</v>
      </c>
      <c r="F22">
        <f t="shared" si="15"/>
        <v>0</v>
      </c>
      <c r="G22">
        <f t="shared" si="15"/>
        <v>0</v>
      </c>
      <c r="H22">
        <f t="shared" si="15"/>
        <v>1.4194811448136488</v>
      </c>
      <c r="I22">
        <f t="shared" si="15"/>
        <v>2.9261292252371778</v>
      </c>
      <c r="J22">
        <f t="shared" si="15"/>
        <v>0</v>
      </c>
      <c r="K22">
        <f t="shared" si="15"/>
        <v>0</v>
      </c>
      <c r="L22">
        <f t="shared" si="15"/>
        <v>0</v>
      </c>
      <c r="M22">
        <f t="shared" si="15"/>
        <v>0</v>
      </c>
      <c r="N22">
        <f t="shared" si="15"/>
        <v>2.0078994087643407</v>
      </c>
      <c r="O22">
        <f t="shared" si="15"/>
        <v>3.5307567826266513</v>
      </c>
      <c r="P22">
        <f t="shared" si="15"/>
        <v>0</v>
      </c>
      <c r="Q22">
        <f t="shared" si="15"/>
        <v>0</v>
      </c>
      <c r="R22">
        <f t="shared" si="15"/>
        <v>0</v>
      </c>
      <c r="S22">
        <f t="shared" si="15"/>
        <v>0</v>
      </c>
      <c r="T22">
        <f t="shared" si="15"/>
        <v>6.474238274087762</v>
      </c>
      <c r="U22">
        <f t="shared" si="15"/>
        <v>5.0321633730846322</v>
      </c>
      <c r="V22">
        <f t="shared" si="15"/>
        <v>0</v>
      </c>
      <c r="W22">
        <f t="shared" si="15"/>
        <v>0</v>
      </c>
      <c r="X22">
        <f t="shared" si="15"/>
        <v>0</v>
      </c>
      <c r="Y22">
        <f t="shared" si="15"/>
        <v>0</v>
      </c>
      <c r="Z22">
        <f t="shared" si="15"/>
        <v>2.4337107793920563</v>
      </c>
      <c r="AA22">
        <f t="shared" si="15"/>
        <v>1.9212359782344792</v>
      </c>
      <c r="AB22">
        <f t="shared" si="15"/>
        <v>0</v>
      </c>
      <c r="AC22">
        <f t="shared" si="15"/>
        <v>0</v>
      </c>
      <c r="AD22">
        <f t="shared" si="15"/>
        <v>0</v>
      </c>
      <c r="AE22">
        <f t="shared" si="15"/>
        <v>0</v>
      </c>
      <c r="AF22">
        <f t="shared" si="15"/>
        <v>2.0516160788728715</v>
      </c>
      <c r="AG22">
        <f t="shared" si="15"/>
        <v>2.3661565185046753</v>
      </c>
      <c r="AH22">
        <f t="shared" si="15"/>
        <v>0</v>
      </c>
      <c r="AI22">
        <f t="shared" si="15"/>
        <v>0</v>
      </c>
      <c r="AJ22">
        <f t="shared" si="15"/>
        <v>0</v>
      </c>
      <c r="AK22">
        <f t="shared" si="15"/>
        <v>0</v>
      </c>
      <c r="AL22">
        <f t="shared" si="15"/>
        <v>3.3253410173217341</v>
      </c>
      <c r="AM22">
        <f t="shared" si="15"/>
        <v>3.1889987653008558</v>
      </c>
      <c r="AN22">
        <f t="shared" si="15"/>
        <v>0</v>
      </c>
      <c r="AO22">
        <f t="shared" si="15"/>
        <v>0</v>
      </c>
      <c r="AP22">
        <f t="shared" si="15"/>
        <v>0</v>
      </c>
      <c r="AQ22">
        <f t="shared" si="15"/>
        <v>0</v>
      </c>
      <c r="AR22">
        <f t="shared" si="15"/>
        <v>4.1312532890274172</v>
      </c>
      <c r="AS22">
        <f t="shared" si="15"/>
        <v>3.8100605645648939</v>
      </c>
      <c r="AT22">
        <f t="shared" si="15"/>
        <v>0</v>
      </c>
      <c r="AU22">
        <f t="shared" si="15"/>
        <v>0</v>
      </c>
      <c r="AV22">
        <f t="shared" si="15"/>
        <v>0</v>
      </c>
      <c r="AW22">
        <f t="shared" si="15"/>
        <v>0</v>
      </c>
    </row>
    <row r="23" spans="1:49" hidden="1" x14ac:dyDescent="0.2">
      <c r="B23">
        <f t="shared" ref="B23:Q30" si="16">ABS(B7)</f>
        <v>6.1908906867255116</v>
      </c>
      <c r="C23">
        <f t="shared" si="16"/>
        <v>2.4023075208325211</v>
      </c>
      <c r="D23">
        <f t="shared" si="16"/>
        <v>0</v>
      </c>
      <c r="E23">
        <f t="shared" si="16"/>
        <v>0</v>
      </c>
      <c r="F23">
        <f t="shared" si="16"/>
        <v>0</v>
      </c>
      <c r="G23">
        <f t="shared" si="16"/>
        <v>0</v>
      </c>
      <c r="H23">
        <f t="shared" si="16"/>
        <v>1.9932573088538228</v>
      </c>
      <c r="I23">
        <f t="shared" si="16"/>
        <v>1.5171717148545871</v>
      </c>
      <c r="J23">
        <f t="shared" si="16"/>
        <v>0</v>
      </c>
      <c r="K23">
        <f t="shared" si="16"/>
        <v>0</v>
      </c>
      <c r="L23">
        <f t="shared" si="16"/>
        <v>0</v>
      </c>
      <c r="M23">
        <f t="shared" si="16"/>
        <v>0</v>
      </c>
      <c r="N23">
        <f t="shared" si="16"/>
        <v>0.34974745559251952</v>
      </c>
      <c r="O23">
        <f t="shared" si="16"/>
        <v>4.0355767102240225</v>
      </c>
      <c r="P23">
        <f t="shared" si="16"/>
        <v>0</v>
      </c>
      <c r="Q23">
        <f t="shared" si="16"/>
        <v>0</v>
      </c>
      <c r="R23">
        <f t="shared" si="15"/>
        <v>0</v>
      </c>
      <c r="S23">
        <f t="shared" si="15"/>
        <v>0</v>
      </c>
      <c r="T23">
        <f t="shared" si="15"/>
        <v>8.7123088691084174</v>
      </c>
      <c r="U23">
        <f t="shared" si="15"/>
        <v>4.1472881619612076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4.1174032083680787</v>
      </c>
      <c r="AA23">
        <f t="shared" si="15"/>
        <v>1.2341024302406185</v>
      </c>
      <c r="AB23">
        <f t="shared" si="15"/>
        <v>0</v>
      </c>
      <c r="AC23">
        <f t="shared" si="15"/>
        <v>0</v>
      </c>
      <c r="AD23">
        <f t="shared" si="15"/>
        <v>0</v>
      </c>
      <c r="AE23">
        <f t="shared" si="15"/>
        <v>0</v>
      </c>
      <c r="AF23">
        <f t="shared" si="15"/>
        <v>7.6031332920423909</v>
      </c>
      <c r="AG23">
        <f t="shared" si="15"/>
        <v>2.3983120950238379</v>
      </c>
      <c r="AH23">
        <f t="shared" si="15"/>
        <v>0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5.7071720589934118</v>
      </c>
      <c r="AM23">
        <f t="shared" si="15"/>
        <v>2.4015761818424264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5.1556613361207928</v>
      </c>
      <c r="AS23">
        <f t="shared" si="15"/>
        <v>2.4132241524919009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</row>
    <row r="24" spans="1:49" hidden="1" x14ac:dyDescent="0.2">
      <c r="B24">
        <f t="shared" si="16"/>
        <v>0.10894548309937288</v>
      </c>
      <c r="C24">
        <f t="shared" si="15"/>
        <v>1.8534495077733883</v>
      </c>
      <c r="D24">
        <f t="shared" si="15"/>
        <v>0</v>
      </c>
      <c r="E24">
        <f t="shared" si="15"/>
        <v>0</v>
      </c>
      <c r="F24">
        <f t="shared" si="15"/>
        <v>0</v>
      </c>
      <c r="G24">
        <f t="shared" si="15"/>
        <v>0</v>
      </c>
      <c r="H24">
        <f t="shared" si="15"/>
        <v>0.35754156727072217</v>
      </c>
      <c r="I24">
        <f t="shared" si="15"/>
        <v>2.1525095116264414</v>
      </c>
      <c r="J24">
        <f t="shared" si="15"/>
        <v>0</v>
      </c>
      <c r="K24">
        <f t="shared" si="15"/>
        <v>0</v>
      </c>
      <c r="L24">
        <f t="shared" si="15"/>
        <v>0</v>
      </c>
      <c r="M24">
        <f t="shared" si="15"/>
        <v>0</v>
      </c>
      <c r="N24">
        <f t="shared" si="15"/>
        <v>1.0713659287747868</v>
      </c>
      <c r="O24">
        <f t="shared" si="15"/>
        <v>1.2413193004506253</v>
      </c>
      <c r="P24">
        <f t="shared" si="15"/>
        <v>0</v>
      </c>
      <c r="Q24">
        <f t="shared" si="15"/>
        <v>0</v>
      </c>
      <c r="R24">
        <f t="shared" si="15"/>
        <v>0</v>
      </c>
      <c r="S24">
        <f t="shared" si="15"/>
        <v>0</v>
      </c>
      <c r="T24">
        <f t="shared" si="15"/>
        <v>0.63228072204125074</v>
      </c>
      <c r="U24">
        <f t="shared" si="15"/>
        <v>3.2342575209526006</v>
      </c>
      <c r="V24">
        <f t="shared" si="15"/>
        <v>0</v>
      </c>
      <c r="W24">
        <f t="shared" si="15"/>
        <v>0</v>
      </c>
      <c r="X24">
        <f t="shared" si="15"/>
        <v>0</v>
      </c>
      <c r="Y24">
        <f t="shared" si="15"/>
        <v>0</v>
      </c>
      <c r="Z24">
        <f t="shared" si="15"/>
        <v>0.70993073789229055</v>
      </c>
      <c r="AA24">
        <f t="shared" si="15"/>
        <v>0.94311454997527788</v>
      </c>
      <c r="AB24">
        <f t="shared" si="15"/>
        <v>0</v>
      </c>
      <c r="AC24">
        <f t="shared" si="15"/>
        <v>0</v>
      </c>
      <c r="AD24">
        <f t="shared" si="15"/>
        <v>0</v>
      </c>
      <c r="AE24">
        <f t="shared" si="15"/>
        <v>0</v>
      </c>
      <c r="AF24">
        <f t="shared" si="15"/>
        <v>0.24149422847287855</v>
      </c>
      <c r="AG24">
        <f t="shared" si="15"/>
        <v>2.1067245608188743</v>
      </c>
      <c r="AH24">
        <f t="shared" si="15"/>
        <v>0</v>
      </c>
      <c r="AI24">
        <f t="shared" si="15"/>
        <v>0</v>
      </c>
      <c r="AJ24">
        <f t="shared" si="15"/>
        <v>0</v>
      </c>
      <c r="AK24">
        <f t="shared" si="15"/>
        <v>0</v>
      </c>
      <c r="AL24">
        <f t="shared" si="15"/>
        <v>0.28167657787760009</v>
      </c>
      <c r="AM24">
        <f t="shared" si="15"/>
        <v>1.7457901171829073</v>
      </c>
      <c r="AN24">
        <f t="shared" si="15"/>
        <v>0</v>
      </c>
      <c r="AO24">
        <f t="shared" si="15"/>
        <v>0</v>
      </c>
      <c r="AP24">
        <f t="shared" si="15"/>
        <v>0</v>
      </c>
      <c r="AQ24">
        <f t="shared" si="15"/>
        <v>0</v>
      </c>
      <c r="AR24">
        <f t="shared" si="15"/>
        <v>0.86500496147164307</v>
      </c>
      <c r="AS24">
        <f t="shared" si="15"/>
        <v>1.8303631811510672</v>
      </c>
      <c r="AT24">
        <f t="shared" si="15"/>
        <v>0</v>
      </c>
      <c r="AU24">
        <f t="shared" si="15"/>
        <v>0</v>
      </c>
      <c r="AV24">
        <f t="shared" si="15"/>
        <v>0</v>
      </c>
      <c r="AW24">
        <f t="shared" si="15"/>
        <v>0</v>
      </c>
    </row>
    <row r="25" spans="1:49" hidden="1" x14ac:dyDescent="0.2">
      <c r="B25">
        <f t="shared" si="16"/>
        <v>1.1540379860401364</v>
      </c>
      <c r="C25">
        <f t="shared" si="15"/>
        <v>0.13801730653566491</v>
      </c>
      <c r="D25">
        <f t="shared" si="15"/>
        <v>0</v>
      </c>
      <c r="E25">
        <f t="shared" si="15"/>
        <v>0</v>
      </c>
      <c r="F25">
        <f t="shared" si="15"/>
        <v>0</v>
      </c>
      <c r="G25">
        <f t="shared" si="15"/>
        <v>0</v>
      </c>
      <c r="H25">
        <f t="shared" si="15"/>
        <v>0.52465109875150517</v>
      </c>
      <c r="I25">
        <f t="shared" si="15"/>
        <v>0.62468139340067008</v>
      </c>
      <c r="J25">
        <f t="shared" si="15"/>
        <v>0</v>
      </c>
      <c r="K25">
        <f t="shared" si="15"/>
        <v>0</v>
      </c>
      <c r="L25">
        <f t="shared" si="15"/>
        <v>0</v>
      </c>
      <c r="M25">
        <f t="shared" si="15"/>
        <v>0</v>
      </c>
      <c r="N25">
        <f t="shared" si="15"/>
        <v>2.4673694141830809</v>
      </c>
      <c r="O25">
        <f t="shared" si="15"/>
        <v>0.82581077927776014</v>
      </c>
      <c r="P25">
        <f t="shared" si="15"/>
        <v>0</v>
      </c>
      <c r="Q25">
        <f t="shared" si="15"/>
        <v>0</v>
      </c>
      <c r="R25">
        <f t="shared" si="15"/>
        <v>0</v>
      </c>
      <c r="S25">
        <f t="shared" si="15"/>
        <v>0</v>
      </c>
      <c r="T25">
        <f t="shared" si="15"/>
        <v>0.38702662423741735</v>
      </c>
      <c r="U25">
        <f t="shared" si="15"/>
        <v>1.7868133121776382</v>
      </c>
      <c r="V25">
        <f t="shared" si="15"/>
        <v>0</v>
      </c>
      <c r="W25">
        <f t="shared" si="15"/>
        <v>0</v>
      </c>
      <c r="X25">
        <f t="shared" si="15"/>
        <v>0</v>
      </c>
      <c r="Y25">
        <f t="shared" si="15"/>
        <v>0</v>
      </c>
      <c r="Z25">
        <f t="shared" si="15"/>
        <v>1.5545226718614331</v>
      </c>
      <c r="AA25">
        <f t="shared" si="15"/>
        <v>0.95065093647048271</v>
      </c>
      <c r="AB25">
        <f t="shared" si="15"/>
        <v>0</v>
      </c>
      <c r="AC25">
        <f t="shared" si="15"/>
        <v>0</v>
      </c>
      <c r="AD25">
        <f t="shared" si="15"/>
        <v>0</v>
      </c>
      <c r="AE25">
        <f t="shared" si="15"/>
        <v>0</v>
      </c>
      <c r="AF25">
        <f t="shared" si="15"/>
        <v>0.5810642494698135</v>
      </c>
      <c r="AG25">
        <f t="shared" si="15"/>
        <v>0.55155749208807037</v>
      </c>
      <c r="AH25">
        <f t="shared" si="15"/>
        <v>0</v>
      </c>
      <c r="AI25">
        <f t="shared" si="15"/>
        <v>0</v>
      </c>
      <c r="AJ25">
        <f t="shared" si="15"/>
        <v>0</v>
      </c>
      <c r="AK25">
        <f t="shared" si="15"/>
        <v>0</v>
      </c>
      <c r="AL25">
        <f t="shared" si="15"/>
        <v>1.3348375918044497</v>
      </c>
      <c r="AM25">
        <f t="shared" si="15"/>
        <v>8.9825207523518136E-2</v>
      </c>
      <c r="AN25">
        <f t="shared" si="15"/>
        <v>0</v>
      </c>
      <c r="AO25">
        <f t="shared" si="15"/>
        <v>0</v>
      </c>
      <c r="AP25">
        <f t="shared" si="15"/>
        <v>0</v>
      </c>
      <c r="AQ25">
        <f t="shared" si="15"/>
        <v>0</v>
      </c>
      <c r="AR25">
        <f t="shared" si="15"/>
        <v>0.97965891516764581</v>
      </c>
      <c r="AS25">
        <f t="shared" si="15"/>
        <v>0.1909873768503394</v>
      </c>
      <c r="AT25">
        <f t="shared" si="15"/>
        <v>0</v>
      </c>
      <c r="AU25">
        <f t="shared" si="15"/>
        <v>0</v>
      </c>
      <c r="AV25">
        <f t="shared" si="15"/>
        <v>0</v>
      </c>
      <c r="AW25">
        <f t="shared" si="15"/>
        <v>0</v>
      </c>
    </row>
    <row r="26" spans="1:49" hidden="1" x14ac:dyDescent="0.2">
      <c r="B26">
        <f t="shared" si="16"/>
        <v>4.1615476052141416</v>
      </c>
      <c r="C26">
        <f t="shared" si="15"/>
        <v>10.878813298946323</v>
      </c>
      <c r="D26">
        <f t="shared" si="15"/>
        <v>0</v>
      </c>
      <c r="E26">
        <f t="shared" si="15"/>
        <v>0</v>
      </c>
      <c r="F26">
        <f t="shared" si="15"/>
        <v>0</v>
      </c>
      <c r="G26">
        <f t="shared" si="15"/>
        <v>0</v>
      </c>
      <c r="H26">
        <f t="shared" si="15"/>
        <v>4.2743130757260355</v>
      </c>
      <c r="I26">
        <f t="shared" si="15"/>
        <v>12.500352591150033</v>
      </c>
      <c r="J26">
        <f t="shared" si="15"/>
        <v>0</v>
      </c>
      <c r="K26">
        <f t="shared" si="15"/>
        <v>0</v>
      </c>
      <c r="L26">
        <f t="shared" si="15"/>
        <v>0</v>
      </c>
      <c r="M26">
        <f t="shared" si="15"/>
        <v>0</v>
      </c>
      <c r="N26">
        <f t="shared" si="15"/>
        <v>0.33435040363620355</v>
      </c>
      <c r="O26">
        <f t="shared" si="15"/>
        <v>7.5343741319866302</v>
      </c>
      <c r="P26">
        <f t="shared" si="15"/>
        <v>0</v>
      </c>
      <c r="Q26">
        <f t="shared" si="15"/>
        <v>0</v>
      </c>
      <c r="R26">
        <f t="shared" si="15"/>
        <v>0</v>
      </c>
      <c r="S26">
        <f t="shared" si="15"/>
        <v>0</v>
      </c>
      <c r="T26">
        <f t="shared" si="15"/>
        <v>12.70503871661839</v>
      </c>
      <c r="U26">
        <f t="shared" si="15"/>
        <v>18.581767971927928</v>
      </c>
      <c r="V26">
        <f t="shared" si="15"/>
        <v>0</v>
      </c>
      <c r="W26">
        <f t="shared" si="15"/>
        <v>0</v>
      </c>
      <c r="X26">
        <f t="shared" si="15"/>
        <v>0</v>
      </c>
      <c r="Y26">
        <f t="shared" si="15"/>
        <v>0</v>
      </c>
      <c r="Z26">
        <f t="shared" si="15"/>
        <v>0.14086063586452868</v>
      </c>
      <c r="AA26">
        <f t="shared" si="15"/>
        <v>5.7676562058986782</v>
      </c>
      <c r="AB26">
        <f t="shared" si="15"/>
        <v>0</v>
      </c>
      <c r="AC26">
        <f t="shared" si="15"/>
        <v>0</v>
      </c>
      <c r="AD26">
        <f t="shared" si="15"/>
        <v>0</v>
      </c>
      <c r="AE26">
        <f t="shared" si="15"/>
        <v>0</v>
      </c>
      <c r="AF26">
        <f t="shared" si="15"/>
        <v>6.3673013295369616</v>
      </c>
      <c r="AG26">
        <f t="shared" si="15"/>
        <v>11.836247552801346</v>
      </c>
      <c r="AH26">
        <f t="shared" si="15"/>
        <v>0</v>
      </c>
      <c r="AI26">
        <f t="shared" si="15"/>
        <v>0</v>
      </c>
      <c r="AJ26">
        <f t="shared" si="15"/>
        <v>0</v>
      </c>
      <c r="AK26">
        <f t="shared" si="15"/>
        <v>0</v>
      </c>
      <c r="AL26">
        <f t="shared" si="15"/>
        <v>4.0107560217831271</v>
      </c>
      <c r="AM26">
        <f t="shared" si="15"/>
        <v>10.058394002431342</v>
      </c>
      <c r="AN26">
        <f t="shared" si="15"/>
        <v>0</v>
      </c>
      <c r="AO26">
        <f t="shared" si="15"/>
        <v>0</v>
      </c>
      <c r="AP26">
        <f t="shared" si="15"/>
        <v>0</v>
      </c>
      <c r="AQ26">
        <f t="shared" si="15"/>
        <v>0</v>
      </c>
      <c r="AR26">
        <f t="shared" si="15"/>
        <v>2.0908886489001355</v>
      </c>
      <c r="AS26">
        <f t="shared" si="15"/>
        <v>11.540285819369094</v>
      </c>
      <c r="AT26">
        <f t="shared" si="15"/>
        <v>0</v>
      </c>
      <c r="AU26">
        <f t="shared" si="15"/>
        <v>0</v>
      </c>
      <c r="AV26">
        <f t="shared" si="15"/>
        <v>0</v>
      </c>
      <c r="AW26">
        <f t="shared" si="15"/>
        <v>0</v>
      </c>
    </row>
    <row r="27" spans="1:49" hidden="1" x14ac:dyDescent="0.2">
      <c r="B27">
        <f t="shared" si="16"/>
        <v>3.5213518713000242</v>
      </c>
      <c r="C27">
        <f t="shared" si="15"/>
        <v>0.3749458010283398</v>
      </c>
      <c r="D27">
        <f t="shared" si="15"/>
        <v>0</v>
      </c>
      <c r="E27">
        <f t="shared" si="15"/>
        <v>0</v>
      </c>
      <c r="F27">
        <f t="shared" si="15"/>
        <v>0</v>
      </c>
      <c r="G27">
        <f t="shared" si="15"/>
        <v>0</v>
      </c>
      <c r="H27">
        <f t="shared" si="15"/>
        <v>6.7383275374133831</v>
      </c>
      <c r="I27">
        <f t="shared" si="15"/>
        <v>0.79432779815767174</v>
      </c>
      <c r="J27">
        <f t="shared" si="15"/>
        <v>0</v>
      </c>
      <c r="K27">
        <f t="shared" si="15"/>
        <v>0</v>
      </c>
      <c r="L27">
        <f t="shared" si="15"/>
        <v>0</v>
      </c>
      <c r="M27">
        <f t="shared" si="15"/>
        <v>0</v>
      </c>
      <c r="N27">
        <f t="shared" si="15"/>
        <v>1.8622542025231872</v>
      </c>
      <c r="O27">
        <f t="shared" si="15"/>
        <v>0.42493871342755729</v>
      </c>
      <c r="P27">
        <f t="shared" si="15"/>
        <v>0</v>
      </c>
      <c r="Q27">
        <f t="shared" si="15"/>
        <v>0</v>
      </c>
      <c r="R27">
        <f t="shared" si="15"/>
        <v>0</v>
      </c>
      <c r="S27">
        <f t="shared" si="15"/>
        <v>0</v>
      </c>
      <c r="T27">
        <f t="shared" si="15"/>
        <v>3.6627199449480301</v>
      </c>
      <c r="U27">
        <f t="shared" si="15"/>
        <v>2.4829854605765389</v>
      </c>
      <c r="V27">
        <f t="shared" si="15"/>
        <v>0</v>
      </c>
      <c r="W27">
        <f t="shared" si="15"/>
        <v>0</v>
      </c>
      <c r="X27">
        <f t="shared" si="15"/>
        <v>0</v>
      </c>
      <c r="Y27">
        <f t="shared" si="15"/>
        <v>0</v>
      </c>
      <c r="Z27">
        <f t="shared" si="15"/>
        <v>3.2204304251336344</v>
      </c>
      <c r="AA27">
        <f t="shared" si="15"/>
        <v>1.0210463076350751</v>
      </c>
      <c r="AB27">
        <f t="shared" si="15"/>
        <v>0</v>
      </c>
      <c r="AC27">
        <f t="shared" si="15"/>
        <v>0</v>
      </c>
      <c r="AD27">
        <f t="shared" si="15"/>
        <v>0</v>
      </c>
      <c r="AE27">
        <f t="shared" si="15"/>
        <v>0</v>
      </c>
      <c r="AF27">
        <f t="shared" si="15"/>
        <v>8.1975070551546558</v>
      </c>
      <c r="AG27">
        <f t="shared" si="15"/>
        <v>0.69949621257936045</v>
      </c>
      <c r="AH27">
        <f t="shared" si="15"/>
        <v>0</v>
      </c>
      <c r="AI27">
        <f t="shared" si="15"/>
        <v>0</v>
      </c>
      <c r="AJ27">
        <f t="shared" si="15"/>
        <v>0</v>
      </c>
      <c r="AK27">
        <f t="shared" si="15"/>
        <v>0</v>
      </c>
      <c r="AL27">
        <f t="shared" ref="AL27:AW27" si="17">ABS(AL11)</f>
        <v>3.8473417965007557</v>
      </c>
      <c r="AM27">
        <f t="shared" si="17"/>
        <v>0.16543920604180554</v>
      </c>
      <c r="AN27">
        <f t="shared" si="17"/>
        <v>0</v>
      </c>
      <c r="AO27">
        <f t="shared" si="17"/>
        <v>0</v>
      </c>
      <c r="AP27">
        <f t="shared" si="17"/>
        <v>0</v>
      </c>
      <c r="AQ27">
        <f t="shared" si="17"/>
        <v>0</v>
      </c>
      <c r="AR27">
        <f t="shared" si="17"/>
        <v>0.14677055073688688</v>
      </c>
      <c r="AS27">
        <f t="shared" si="17"/>
        <v>0.45888213564767838</v>
      </c>
      <c r="AT27">
        <f t="shared" si="17"/>
        <v>0</v>
      </c>
      <c r="AU27">
        <f t="shared" si="17"/>
        <v>0</v>
      </c>
      <c r="AV27">
        <f t="shared" si="17"/>
        <v>0</v>
      </c>
      <c r="AW27">
        <f t="shared" si="17"/>
        <v>0</v>
      </c>
    </row>
    <row r="28" spans="1:49" hidden="1" x14ac:dyDescent="0.2">
      <c r="B28">
        <f t="shared" si="16"/>
        <v>1.8764631321440017</v>
      </c>
      <c r="C28">
        <f t="shared" si="16"/>
        <v>5.3648124822748393</v>
      </c>
      <c r="D28">
        <f t="shared" si="16"/>
        <v>0</v>
      </c>
      <c r="E28">
        <f t="shared" si="16"/>
        <v>0</v>
      </c>
      <c r="F28">
        <f t="shared" si="16"/>
        <v>0</v>
      </c>
      <c r="G28">
        <f t="shared" si="16"/>
        <v>0</v>
      </c>
      <c r="H28">
        <f t="shared" si="16"/>
        <v>1.233181208310044</v>
      </c>
      <c r="I28">
        <f t="shared" si="16"/>
        <v>7.6432627841634764</v>
      </c>
      <c r="J28">
        <f t="shared" si="16"/>
        <v>0</v>
      </c>
      <c r="K28">
        <f t="shared" si="16"/>
        <v>0</v>
      </c>
      <c r="L28">
        <f t="shared" si="16"/>
        <v>0</v>
      </c>
      <c r="M28">
        <f t="shared" si="16"/>
        <v>0</v>
      </c>
      <c r="N28">
        <f t="shared" si="16"/>
        <v>0.19138655648921232</v>
      </c>
      <c r="O28">
        <f t="shared" si="16"/>
        <v>0.94587811550655654</v>
      </c>
      <c r="P28">
        <f t="shared" si="16"/>
        <v>0</v>
      </c>
      <c r="Q28">
        <f t="shared" si="16"/>
        <v>0</v>
      </c>
      <c r="R28">
        <f t="shared" ref="C28:AW30" si="18">ABS(R12)</f>
        <v>0</v>
      </c>
      <c r="S28">
        <f t="shared" si="18"/>
        <v>0</v>
      </c>
      <c r="T28">
        <f t="shared" si="18"/>
        <v>0.18692029206952565</v>
      </c>
      <c r="U28">
        <f t="shared" si="18"/>
        <v>1.8195517464576962</v>
      </c>
      <c r="V28">
        <f t="shared" si="18"/>
        <v>0</v>
      </c>
      <c r="W28">
        <f t="shared" si="18"/>
        <v>0</v>
      </c>
      <c r="X28">
        <f t="shared" si="18"/>
        <v>0</v>
      </c>
      <c r="Y28">
        <f t="shared" si="18"/>
        <v>0</v>
      </c>
      <c r="Z28">
        <f t="shared" si="18"/>
        <v>1.2472175842607709</v>
      </c>
      <c r="AA28">
        <f t="shared" si="18"/>
        <v>7.7191241413966303</v>
      </c>
      <c r="AB28">
        <f t="shared" si="18"/>
        <v>0</v>
      </c>
      <c r="AC28">
        <f t="shared" si="18"/>
        <v>0</v>
      </c>
      <c r="AD28">
        <f t="shared" si="18"/>
        <v>0</v>
      </c>
      <c r="AE28">
        <f t="shared" si="18"/>
        <v>0</v>
      </c>
      <c r="AF28">
        <f t="shared" si="18"/>
        <v>4.5913967838728089</v>
      </c>
      <c r="AG28">
        <f t="shared" si="18"/>
        <v>5.8110762429162879</v>
      </c>
      <c r="AH28">
        <f t="shared" si="18"/>
        <v>0</v>
      </c>
      <c r="AI28">
        <f t="shared" si="18"/>
        <v>0</v>
      </c>
      <c r="AJ28">
        <f t="shared" si="18"/>
        <v>0</v>
      </c>
      <c r="AK28">
        <f t="shared" si="18"/>
        <v>0</v>
      </c>
      <c r="AL28">
        <f t="shared" si="18"/>
        <v>0.70427313638493638</v>
      </c>
      <c r="AM28">
        <f t="shared" si="18"/>
        <v>5.1531574189800713</v>
      </c>
      <c r="AN28">
        <f t="shared" si="18"/>
        <v>0</v>
      </c>
      <c r="AO28">
        <f t="shared" si="18"/>
        <v>0</v>
      </c>
      <c r="AP28">
        <f t="shared" si="18"/>
        <v>0</v>
      </c>
      <c r="AQ28">
        <f t="shared" si="18"/>
        <v>0</v>
      </c>
      <c r="AR28">
        <f t="shared" si="18"/>
        <v>0.61710609929201965</v>
      </c>
      <c r="AS28">
        <f t="shared" si="18"/>
        <v>5.4099000486321565</v>
      </c>
      <c r="AT28">
        <f t="shared" si="18"/>
        <v>0</v>
      </c>
      <c r="AU28">
        <f t="shared" si="18"/>
        <v>0</v>
      </c>
      <c r="AV28">
        <f t="shared" si="18"/>
        <v>0</v>
      </c>
      <c r="AW28">
        <f t="shared" si="18"/>
        <v>0</v>
      </c>
    </row>
    <row r="29" spans="1:49" hidden="1" x14ac:dyDescent="0.2">
      <c r="B29">
        <f t="shared" si="16"/>
        <v>2.1398840957279295</v>
      </c>
      <c r="C29">
        <f t="shared" si="18"/>
        <v>2.6011934232717602</v>
      </c>
      <c r="D29">
        <f t="shared" si="18"/>
        <v>0</v>
      </c>
      <c r="E29">
        <f t="shared" si="18"/>
        <v>0</v>
      </c>
      <c r="F29">
        <f t="shared" si="18"/>
        <v>0</v>
      </c>
      <c r="G29">
        <f t="shared" si="18"/>
        <v>0</v>
      </c>
      <c r="H29">
        <f t="shared" si="18"/>
        <v>2.1198563898608351</v>
      </c>
      <c r="I29">
        <f t="shared" si="18"/>
        <v>3.4891080117467372</v>
      </c>
      <c r="J29">
        <f t="shared" si="18"/>
        <v>0</v>
      </c>
      <c r="K29">
        <f t="shared" si="18"/>
        <v>0</v>
      </c>
      <c r="L29">
        <f t="shared" si="18"/>
        <v>0</v>
      </c>
      <c r="M29">
        <f t="shared" si="18"/>
        <v>0</v>
      </c>
      <c r="N29">
        <f t="shared" si="18"/>
        <v>0.75732794454394214</v>
      </c>
      <c r="O29">
        <f t="shared" si="18"/>
        <v>0.87431135659281689</v>
      </c>
      <c r="P29">
        <f t="shared" si="18"/>
        <v>0</v>
      </c>
      <c r="Q29">
        <f t="shared" si="18"/>
        <v>0</v>
      </c>
      <c r="R29">
        <f t="shared" si="18"/>
        <v>0</v>
      </c>
      <c r="S29">
        <f t="shared" si="18"/>
        <v>0</v>
      </c>
      <c r="T29">
        <f t="shared" si="18"/>
        <v>0.33487832968527359</v>
      </c>
      <c r="U29">
        <f t="shared" si="18"/>
        <v>1.2162201283844378</v>
      </c>
      <c r="V29">
        <f t="shared" si="18"/>
        <v>0</v>
      </c>
      <c r="W29">
        <f t="shared" si="18"/>
        <v>0</v>
      </c>
      <c r="X29">
        <f t="shared" si="18"/>
        <v>0</v>
      </c>
      <c r="Y29">
        <f t="shared" si="18"/>
        <v>0</v>
      </c>
      <c r="Z29">
        <f t="shared" si="18"/>
        <v>3.0629931533995465</v>
      </c>
      <c r="AA29">
        <f t="shared" si="18"/>
        <v>3.5236741038982</v>
      </c>
      <c r="AB29">
        <f t="shared" si="18"/>
        <v>0</v>
      </c>
      <c r="AC29">
        <f t="shared" si="18"/>
        <v>0</v>
      </c>
      <c r="AD29">
        <f t="shared" si="18"/>
        <v>0</v>
      </c>
      <c r="AE29">
        <f t="shared" si="18"/>
        <v>0</v>
      </c>
      <c r="AF29">
        <f t="shared" si="18"/>
        <v>1.7123818832129292</v>
      </c>
      <c r="AG29">
        <f t="shared" si="18"/>
        <v>2.3598268015493149</v>
      </c>
      <c r="AH29">
        <f t="shared" si="18"/>
        <v>0</v>
      </c>
      <c r="AI29">
        <f t="shared" si="18"/>
        <v>0</v>
      </c>
      <c r="AJ29">
        <f t="shared" si="18"/>
        <v>0</v>
      </c>
      <c r="AK29">
        <f t="shared" si="18"/>
        <v>0</v>
      </c>
      <c r="AL29">
        <f t="shared" si="18"/>
        <v>2.3810135784035911</v>
      </c>
      <c r="AM29">
        <f t="shared" si="18"/>
        <v>2.5318490841982118</v>
      </c>
      <c r="AN29">
        <f t="shared" si="18"/>
        <v>0</v>
      </c>
      <c r="AO29">
        <f t="shared" si="18"/>
        <v>0</v>
      </c>
      <c r="AP29">
        <f t="shared" si="18"/>
        <v>0</v>
      </c>
      <c r="AQ29">
        <f t="shared" si="18"/>
        <v>0</v>
      </c>
      <c r="AR29">
        <f t="shared" si="18"/>
        <v>2.3325806433587877</v>
      </c>
      <c r="AS29">
        <f t="shared" si="18"/>
        <v>2.9730318745187012</v>
      </c>
      <c r="AT29">
        <f t="shared" si="18"/>
        <v>0</v>
      </c>
      <c r="AU29">
        <f t="shared" si="18"/>
        <v>0</v>
      </c>
      <c r="AV29">
        <f t="shared" si="18"/>
        <v>0</v>
      </c>
      <c r="AW29">
        <f t="shared" si="18"/>
        <v>0</v>
      </c>
    </row>
    <row r="30" spans="1:49" hidden="1" x14ac:dyDescent="0.2">
      <c r="B30">
        <f t="shared" si="16"/>
        <v>4.2449324654805265</v>
      </c>
      <c r="C30">
        <f t="shared" si="18"/>
        <v>0.18435104490947488</v>
      </c>
      <c r="D30">
        <f t="shared" si="18"/>
        <v>0</v>
      </c>
      <c r="E30">
        <f t="shared" si="18"/>
        <v>0</v>
      </c>
      <c r="F30">
        <f t="shared" si="18"/>
        <v>0</v>
      </c>
      <c r="G30">
        <f t="shared" si="18"/>
        <v>0</v>
      </c>
      <c r="H30">
        <f t="shared" si="18"/>
        <v>4.8229682023232554</v>
      </c>
      <c r="I30">
        <f t="shared" si="18"/>
        <v>0.33137817545674197</v>
      </c>
      <c r="J30">
        <f t="shared" si="18"/>
        <v>0</v>
      </c>
      <c r="K30">
        <f t="shared" si="18"/>
        <v>0</v>
      </c>
      <c r="L30">
        <f t="shared" si="18"/>
        <v>0</v>
      </c>
      <c r="M30">
        <f t="shared" si="18"/>
        <v>0</v>
      </c>
      <c r="N30">
        <f t="shared" si="18"/>
        <v>0.24992017168140018</v>
      </c>
      <c r="O30">
        <f t="shared" si="18"/>
        <v>9.4095927523096742E-2</v>
      </c>
      <c r="P30">
        <f t="shared" si="18"/>
        <v>0</v>
      </c>
      <c r="Q30">
        <f t="shared" si="18"/>
        <v>0</v>
      </c>
      <c r="R30">
        <f t="shared" si="18"/>
        <v>0</v>
      </c>
      <c r="S30">
        <f t="shared" si="18"/>
        <v>0</v>
      </c>
      <c r="T30">
        <f t="shared" si="18"/>
        <v>5.8676838475748632</v>
      </c>
      <c r="U30">
        <f t="shared" si="18"/>
        <v>1.2949285251020459</v>
      </c>
      <c r="V30">
        <f t="shared" si="18"/>
        <v>0</v>
      </c>
      <c r="W30">
        <f t="shared" si="18"/>
        <v>0</v>
      </c>
      <c r="X30">
        <f t="shared" si="18"/>
        <v>0</v>
      </c>
      <c r="Y30">
        <f t="shared" si="18"/>
        <v>0</v>
      </c>
      <c r="Z30">
        <f t="shared" si="18"/>
        <v>3.0560196296151982</v>
      </c>
      <c r="AA30">
        <f t="shared" si="18"/>
        <v>0.5545495459445724</v>
      </c>
      <c r="AB30">
        <f t="shared" si="18"/>
        <v>0</v>
      </c>
      <c r="AC30">
        <f t="shared" si="18"/>
        <v>0</v>
      </c>
      <c r="AD30">
        <f t="shared" si="18"/>
        <v>0</v>
      </c>
      <c r="AE30">
        <f t="shared" si="18"/>
        <v>0</v>
      </c>
      <c r="AF30">
        <f t="shared" si="18"/>
        <v>4.358617951504538</v>
      </c>
      <c r="AG30">
        <f t="shared" si="18"/>
        <v>0.26275123241955683</v>
      </c>
      <c r="AH30">
        <f t="shared" si="18"/>
        <v>0</v>
      </c>
      <c r="AI30">
        <f t="shared" si="18"/>
        <v>0</v>
      </c>
      <c r="AJ30">
        <f t="shared" si="18"/>
        <v>0</v>
      </c>
      <c r="AK30">
        <f t="shared" si="18"/>
        <v>0</v>
      </c>
      <c r="AL30">
        <f t="shared" si="18"/>
        <v>4.1672979665621872</v>
      </c>
      <c r="AM30">
        <f t="shared" si="18"/>
        <v>2.5106604805006337E-2</v>
      </c>
      <c r="AN30">
        <f t="shared" si="18"/>
        <v>0</v>
      </c>
      <c r="AO30">
        <f t="shared" si="18"/>
        <v>0</v>
      </c>
      <c r="AP30">
        <f t="shared" si="18"/>
        <v>0</v>
      </c>
      <c r="AQ30">
        <f t="shared" si="18"/>
        <v>0</v>
      </c>
      <c r="AR30">
        <f t="shared" si="18"/>
        <v>4.2784558306381486</v>
      </c>
      <c r="AS30">
        <f t="shared" si="18"/>
        <v>0.39990023454975376</v>
      </c>
      <c r="AT30">
        <f t="shared" si="18"/>
        <v>0</v>
      </c>
      <c r="AU30">
        <f t="shared" si="18"/>
        <v>0</v>
      </c>
      <c r="AV30">
        <f t="shared" si="18"/>
        <v>0</v>
      </c>
      <c r="AW30">
        <f t="shared" si="18"/>
        <v>0</v>
      </c>
    </row>
    <row r="31" spans="1:49" hidden="1" x14ac:dyDescent="0.2"/>
    <row r="33" spans="1:19" x14ac:dyDescent="0.2">
      <c r="A33" s="74" t="s">
        <v>33</v>
      </c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</row>
    <row r="35" spans="1:19" x14ac:dyDescent="0.2">
      <c r="A35" s="1"/>
      <c r="B35" s="78" t="s">
        <v>27</v>
      </c>
      <c r="C35" s="79"/>
      <c r="D35" s="79"/>
      <c r="E35" s="79"/>
      <c r="F35" s="79"/>
      <c r="G35" s="79"/>
      <c r="K35" s="75" t="s">
        <v>28</v>
      </c>
      <c r="L35" s="76"/>
      <c r="M35" s="76"/>
      <c r="N35" s="76"/>
      <c r="O35" s="76"/>
      <c r="P35" s="77"/>
    </row>
    <row r="36" spans="1:19" ht="17" thickBot="1" x14ac:dyDescent="0.25">
      <c r="A36" s="2"/>
      <c r="B36" s="3" t="s">
        <v>34</v>
      </c>
      <c r="C36" s="4" t="s">
        <v>2</v>
      </c>
      <c r="D36" s="4" t="s">
        <v>3</v>
      </c>
      <c r="E36" s="4" t="s">
        <v>4</v>
      </c>
      <c r="F36" s="4" t="s">
        <v>5</v>
      </c>
      <c r="G36" s="4" t="s">
        <v>6</v>
      </c>
      <c r="K36" s="3" t="s">
        <v>1</v>
      </c>
      <c r="L36" s="4" t="s">
        <v>2</v>
      </c>
      <c r="M36" s="4" t="s">
        <v>3</v>
      </c>
      <c r="N36" s="4" t="s">
        <v>4</v>
      </c>
      <c r="O36" s="4" t="s">
        <v>5</v>
      </c>
      <c r="P36" s="4" t="s">
        <v>6</v>
      </c>
    </row>
    <row r="37" spans="1:19" x14ac:dyDescent="0.2">
      <c r="A37" s="5"/>
      <c r="B37" s="6"/>
      <c r="K37" s="6"/>
      <c r="P37" s="1"/>
    </row>
    <row r="38" spans="1:19" x14ac:dyDescent="0.2">
      <c r="A38" s="1" t="s">
        <v>7</v>
      </c>
      <c r="B38" s="7">
        <v>15.059912794608433</v>
      </c>
      <c r="C38" s="8">
        <v>7.938903124667207</v>
      </c>
      <c r="D38" s="8"/>
      <c r="E38" s="8"/>
      <c r="F38" s="8"/>
      <c r="G38" s="8"/>
      <c r="H38" s="8"/>
      <c r="I38" s="8"/>
      <c r="J38" t="s">
        <v>29</v>
      </c>
      <c r="K38" s="7">
        <v>30.584599705529804</v>
      </c>
      <c r="L38" s="8">
        <v>13.224254681580923</v>
      </c>
      <c r="M38" s="8">
        <v>51.524170510426202</v>
      </c>
      <c r="N38" s="8">
        <v>-7.9800136703840145</v>
      </c>
      <c r="O38" s="8">
        <v>-32.879258122964913</v>
      </c>
      <c r="P38" s="18">
        <v>16.406162896777431</v>
      </c>
    </row>
    <row r="39" spans="1:19" x14ac:dyDescent="0.2">
      <c r="A39" s="1" t="s">
        <v>8</v>
      </c>
      <c r="B39" s="7">
        <v>17.521675887500642</v>
      </c>
      <c r="C39" s="8">
        <v>10.677448296655829</v>
      </c>
      <c r="D39" s="8"/>
      <c r="E39" s="8"/>
      <c r="F39" s="8"/>
      <c r="G39" s="8"/>
      <c r="H39" s="8"/>
      <c r="I39" s="8"/>
      <c r="J39" t="s">
        <v>30</v>
      </c>
      <c r="K39" s="7">
        <v>-28.007634616996491</v>
      </c>
      <c r="L39" s="8">
        <v>21.036759431788859</v>
      </c>
      <c r="M39" s="8">
        <v>-12.061284427010602</v>
      </c>
      <c r="N39" s="8">
        <v>-10.36414936738883</v>
      </c>
      <c r="O39" s="8">
        <v>-1.9858456408756693</v>
      </c>
      <c r="P39" s="18">
        <v>-0.25697865958766997</v>
      </c>
    </row>
    <row r="40" spans="1:19" x14ac:dyDescent="0.2">
      <c r="A40" s="1" t="s">
        <v>9</v>
      </c>
      <c r="B40" s="7">
        <v>6.5175480401387764</v>
      </c>
      <c r="C40" s="8">
        <v>0.37024758868067775</v>
      </c>
      <c r="D40" s="8"/>
      <c r="E40" s="8"/>
      <c r="F40" s="8"/>
      <c r="G40" s="8"/>
      <c r="H40" s="8"/>
      <c r="I40" s="8"/>
      <c r="J40" t="s">
        <v>31</v>
      </c>
      <c r="K40" s="7">
        <v>7.9515770342906134</v>
      </c>
      <c r="L40" s="8">
        <v>5.9840054905922093</v>
      </c>
      <c r="M40" s="8">
        <v>5.4205698813197198</v>
      </c>
      <c r="N40" s="8">
        <v>5.5883457768154177</v>
      </c>
      <c r="O40" s="8">
        <v>-6.026904257569063</v>
      </c>
      <c r="P40" s="18">
        <v>4.4393736246112425</v>
      </c>
    </row>
    <row r="41" spans="1:19" x14ac:dyDescent="0.2">
      <c r="A41" s="1" t="s">
        <v>10</v>
      </c>
      <c r="B41" s="7">
        <v>7.8775874662082357</v>
      </c>
      <c r="C41" s="8">
        <v>3.7368343795946837</v>
      </c>
      <c r="D41" s="8"/>
      <c r="E41" s="8"/>
      <c r="F41" s="8"/>
      <c r="G41" s="8"/>
      <c r="H41" s="8"/>
      <c r="I41" s="8"/>
      <c r="K41" s="7">
        <v>13.827706397167262</v>
      </c>
      <c r="L41" s="8">
        <v>3.9486555233419067</v>
      </c>
      <c r="M41" s="8">
        <v>-1.8686211392317409</v>
      </c>
      <c r="N41" s="8">
        <v>14.106317359935552</v>
      </c>
      <c r="O41" s="8">
        <v>-3.8479787546379041</v>
      </c>
      <c r="P41" s="18">
        <v>10.014607426155742</v>
      </c>
    </row>
    <row r="42" spans="1:19" x14ac:dyDescent="0.2">
      <c r="A42" s="1" t="s">
        <v>11</v>
      </c>
      <c r="B42" s="7">
        <v>13.192057256648937</v>
      </c>
      <c r="C42" s="8">
        <v>-49.625140469835905</v>
      </c>
      <c r="D42" s="8"/>
      <c r="E42" s="8"/>
      <c r="F42" s="8"/>
      <c r="G42" s="8"/>
      <c r="H42" s="8"/>
      <c r="I42" s="8"/>
      <c r="K42" s="7"/>
      <c r="L42" s="8"/>
      <c r="M42" s="8"/>
      <c r="N42" s="8"/>
      <c r="O42" s="8"/>
      <c r="P42" s="18"/>
    </row>
    <row r="43" spans="1:19" x14ac:dyDescent="0.2">
      <c r="A43" s="1" t="s">
        <v>12</v>
      </c>
      <c r="B43" s="7">
        <v>0</v>
      </c>
      <c r="C43" s="8">
        <v>1.3877787807814457E-15</v>
      </c>
      <c r="D43" s="8"/>
      <c r="E43" s="8"/>
      <c r="H43" s="8"/>
      <c r="I43" s="8"/>
    </row>
    <row r="44" spans="1:19" x14ac:dyDescent="0.2">
      <c r="A44" s="1" t="s">
        <v>13</v>
      </c>
      <c r="B44" s="7">
        <v>-4.7057416329997714</v>
      </c>
      <c r="C44" s="8">
        <v>10.510470062407887</v>
      </c>
      <c r="D44" s="8"/>
      <c r="E44" s="8"/>
      <c r="F44" s="8"/>
      <c r="G44" s="8"/>
      <c r="H44" s="8"/>
      <c r="I44" s="8"/>
    </row>
    <row r="45" spans="1:19" x14ac:dyDescent="0.2">
      <c r="A45" s="1" t="s">
        <v>14</v>
      </c>
      <c r="B45" s="7">
        <v>-6.4903134130231521</v>
      </c>
      <c r="C45" s="8">
        <v>-54.213911349873513</v>
      </c>
      <c r="D45" s="8"/>
      <c r="E45" s="8"/>
      <c r="F45" s="8"/>
      <c r="G45" s="8"/>
      <c r="H45" s="8"/>
      <c r="I45" s="8"/>
    </row>
    <row r="46" spans="1:19" x14ac:dyDescent="0.2">
      <c r="A46" s="1" t="s">
        <v>15</v>
      </c>
      <c r="B46" s="7">
        <v>3.0905324810791779</v>
      </c>
      <c r="C46" s="8">
        <v>4.2448750437185518</v>
      </c>
      <c r="D46" s="8"/>
      <c r="E46" s="8"/>
      <c r="F46" s="8"/>
      <c r="G46" s="8"/>
      <c r="H46" s="8"/>
      <c r="I46" s="8"/>
    </row>
    <row r="47" spans="1:19" ht="17" thickBot="1" x14ac:dyDescent="0.25">
      <c r="A47" s="21"/>
      <c r="B47" s="23"/>
      <c r="C47" s="22"/>
      <c r="D47" s="22"/>
      <c r="E47" s="22"/>
      <c r="F47" s="22"/>
      <c r="G47" s="22"/>
      <c r="H47" s="8"/>
      <c r="I47" s="8"/>
    </row>
    <row r="48" spans="1:19" ht="17" thickTop="1" x14ac:dyDescent="0.2">
      <c r="A48" s="13" t="s">
        <v>18</v>
      </c>
      <c r="B48" s="14">
        <v>16.252400934879251</v>
      </c>
      <c r="C48" s="14">
        <v>7.3725120069297656</v>
      </c>
      <c r="D48" s="14"/>
      <c r="E48" s="14"/>
      <c r="F48" s="14"/>
      <c r="G48" s="14"/>
      <c r="H48" s="14"/>
      <c r="I48" s="14"/>
    </row>
    <row r="49" spans="1:9" x14ac:dyDescent="0.2">
      <c r="A49" s="13" t="s">
        <v>19</v>
      </c>
      <c r="B49" s="14">
        <v>4.5034784570364916</v>
      </c>
      <c r="C49" s="14">
        <v>8.917871044574694</v>
      </c>
      <c r="D49" s="14"/>
      <c r="E49" s="14"/>
      <c r="F49" s="14"/>
      <c r="G49" s="14"/>
      <c r="H49" s="14"/>
      <c r="I49" s="14"/>
    </row>
    <row r="50" spans="1:9" ht="17" thickBot="1" x14ac:dyDescent="0.25">
      <c r="A50" s="15" t="s">
        <v>20</v>
      </c>
      <c r="B50" s="24">
        <v>0</v>
      </c>
      <c r="C50" s="16">
        <v>0</v>
      </c>
      <c r="D50" s="16"/>
      <c r="E50" s="16"/>
      <c r="H50" s="14"/>
      <c r="I50" s="14"/>
    </row>
    <row r="51" spans="1:9" ht="17" thickTop="1" x14ac:dyDescent="0.2"/>
    <row r="52" spans="1:9" x14ac:dyDescent="0.2">
      <c r="A52" s="13" t="s">
        <v>18</v>
      </c>
      <c r="B52" s="14">
        <f>AVERAGE(B38:B40)</f>
        <v>13.033045574082616</v>
      </c>
      <c r="C52" s="14">
        <f t="shared" ref="C52:G52" si="19">AVERAGE(C38:C40)</f>
        <v>6.3288663366679039</v>
      </c>
      <c r="D52" s="14" t="e">
        <f t="shared" si="19"/>
        <v>#DIV/0!</v>
      </c>
      <c r="E52" s="14" t="e">
        <f t="shared" si="19"/>
        <v>#DIV/0!</v>
      </c>
      <c r="F52" s="14" t="e">
        <f t="shared" si="19"/>
        <v>#DIV/0!</v>
      </c>
      <c r="G52" s="14" t="e">
        <f t="shared" si="19"/>
        <v>#DIV/0!</v>
      </c>
    </row>
    <row r="53" spans="1:9" x14ac:dyDescent="0.2">
      <c r="A53" s="13" t="s">
        <v>19</v>
      </c>
      <c r="B53" s="14">
        <f>AVERAGE(B41,B42,B44,B45,B46)</f>
        <v>2.5928244315826854</v>
      </c>
      <c r="C53" s="14">
        <f t="shared" ref="C53:G53" si="20">AVERAGE(C41,C42,C44,C45,C46)</f>
        <v>-17.069374466797662</v>
      </c>
      <c r="D53" s="14" t="e">
        <f t="shared" si="20"/>
        <v>#DIV/0!</v>
      </c>
      <c r="E53" s="14" t="e">
        <f t="shared" si="20"/>
        <v>#DIV/0!</v>
      </c>
      <c r="F53" s="14" t="e">
        <f t="shared" si="20"/>
        <v>#DIV/0!</v>
      </c>
      <c r="G53" s="14" t="e">
        <f t="shared" si="20"/>
        <v>#DIV/0!</v>
      </c>
    </row>
    <row r="54" spans="1:9" ht="17" thickBot="1" x14ac:dyDescent="0.25">
      <c r="A54" s="15" t="s">
        <v>20</v>
      </c>
      <c r="B54" s="16"/>
      <c r="C54" s="16"/>
      <c r="D54" s="16"/>
      <c r="E54" s="16"/>
      <c r="F54" s="16"/>
      <c r="G54" s="16"/>
    </row>
    <row r="55" spans="1:9" ht="17" thickTop="1" x14ac:dyDescent="0.2"/>
  </sheetData>
  <mergeCells count="12">
    <mergeCell ref="AL3:AQ3"/>
    <mergeCell ref="AR3:AW3"/>
    <mergeCell ref="A33:S33"/>
    <mergeCell ref="B35:G35"/>
    <mergeCell ref="K35:P35"/>
    <mergeCell ref="Z3:AE3"/>
    <mergeCell ref="AF3:AK3"/>
    <mergeCell ref="A1:S1"/>
    <mergeCell ref="B3:G3"/>
    <mergeCell ref="H3:M3"/>
    <mergeCell ref="N3:S3"/>
    <mergeCell ref="T3:Y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Tables_paper</vt:lpstr>
      <vt:lpstr>model_fit</vt:lpstr>
      <vt:lpstr>baseline</vt:lpstr>
      <vt:lpstr>baseline_computer</vt:lpstr>
      <vt:lpstr>baseline_communication</vt:lpstr>
      <vt:lpstr>baseline_software</vt:lpstr>
      <vt:lpstr>ae_elast</vt:lpstr>
      <vt:lpstr>ae_pk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Elisa Keller</cp:lastModifiedBy>
  <dcterms:created xsi:type="dcterms:W3CDTF">2022-08-31T10:31:14Z</dcterms:created>
  <dcterms:modified xsi:type="dcterms:W3CDTF">2023-03-19T18:06:52Z</dcterms:modified>
</cp:coreProperties>
</file>