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HIKESH.GIRI\Desktop\Requirement and Analysis\"/>
    </mc:Choice>
  </mc:AlternateContent>
  <bookViews>
    <workbookView xWindow="0" yWindow="0" windowWidth="28800" windowHeight="12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F9" i="1"/>
  <c r="H12" i="1" l="1"/>
  <c r="D8" i="1"/>
  <c r="L9" i="1"/>
</calcChain>
</file>

<file path=xl/sharedStrings.xml><?xml version="1.0" encoding="utf-8"?>
<sst xmlns="http://schemas.openxmlformats.org/spreadsheetml/2006/main" count="21" uniqueCount="17">
  <si>
    <t>Single Limit</t>
  </si>
  <si>
    <t>Aggregate Limit</t>
  </si>
  <si>
    <t>Active Bond (Contract)</t>
  </si>
  <si>
    <t>Bond Number</t>
  </si>
  <si>
    <t>Bond Type</t>
  </si>
  <si>
    <t>Bond Amount</t>
  </si>
  <si>
    <t>Bid Bond</t>
  </si>
  <si>
    <t>Performance Bond</t>
  </si>
  <si>
    <t>Payment Bond</t>
  </si>
  <si>
    <t>Maintenance Bond</t>
  </si>
  <si>
    <t>Supply Bond</t>
  </si>
  <si>
    <t>Small Contract :: Facility Terms</t>
  </si>
  <si>
    <t>Request a Contract Bond</t>
  </si>
  <si>
    <t>Contract Amount</t>
  </si>
  <si>
    <t>Bond %</t>
  </si>
  <si>
    <t>Description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</si>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</sst>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44">
    <xf numFmtId="0" fontId="0" fillId="0" borderId="0" xfId="0"/>
    <xf numFmtId="0" fontId="2" fillId="6" borderId="0" xfId="0" applyFont="1" applyFill="1" applyProtection="1">
      <protection locked="0"/>
    </xf>
    <xf numFmtId="0" fontId="2" fillId="6" borderId="0" xfId="0" applyFont="1" applyFill="1" applyAlignment="1" applyProtection="1">
      <alignment horizontal="center"/>
      <protection locked="0"/>
    </xf>
    <xf numFmtId="164" fontId="2" fillId="6" borderId="0" xfId="0" applyNumberFormat="1" applyFont="1" applyFill="1" applyProtection="1">
      <protection locked="0"/>
    </xf>
    <xf numFmtId="0" fontId="2" fillId="4" borderId="3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5" xfId="0" applyFont="1" applyFill="1" applyBorder="1" applyProtection="1">
      <protection locked="0"/>
    </xf>
    <xf numFmtId="0" fontId="3" fillId="4" borderId="6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4" borderId="7" xfId="0" applyFont="1" applyFill="1" applyBorder="1" applyProtection="1">
      <protection locked="0"/>
    </xf>
    <xf numFmtId="164" fontId="2" fillId="4" borderId="2" xfId="1" applyNumberFormat="1" applyFont="1" applyFill="1" applyBorder="1" applyProtection="1">
      <protection locked="0"/>
    </xf>
    <xf numFmtId="164" fontId="2" fillId="4" borderId="2" xfId="0" applyNumberFormat="1" applyFont="1" applyFill="1" applyBorder="1" applyProtection="1">
      <protection locked="0"/>
    </xf>
    <xf numFmtId="0" fontId="6" fillId="6" borderId="2" xfId="0" applyFont="1" applyFill="1" applyBorder="1" applyAlignment="1" applyProtection="1">
      <alignment horizontal="center"/>
      <protection locked="0"/>
    </xf>
    <xf numFmtId="0" fontId="2" fillId="6" borderId="2" xfId="0" applyFont="1" applyFill="1" applyBorder="1" applyAlignment="1" applyProtection="1">
      <alignment horizontal="center"/>
      <protection locked="0"/>
    </xf>
    <xf numFmtId="0" fontId="2" fillId="4" borderId="6" xfId="0" applyFont="1" applyFill="1" applyBorder="1" applyProtection="1">
      <protection locked="0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2" xfId="0" applyFont="1" applyFill="1" applyBorder="1" applyProtection="1">
      <protection locked="0"/>
    </xf>
    <xf numFmtId="0" fontId="2" fillId="4" borderId="0" xfId="0" applyFont="1" applyFill="1" applyBorder="1" applyAlignment="1" applyProtection="1">
      <alignment horizontal="center"/>
      <protection locked="0"/>
    </xf>
    <xf numFmtId="164" fontId="2" fillId="4" borderId="0" xfId="0" applyNumberFormat="1" applyFont="1" applyFill="1" applyBorder="1" applyProtection="1">
      <protection locked="0"/>
    </xf>
    <xf numFmtId="0" fontId="2" fillId="4" borderId="8" xfId="0" applyFont="1" applyFill="1" applyBorder="1" applyProtection="1">
      <protection locked="0"/>
    </xf>
    <xf numFmtId="0" fontId="2" fillId="4" borderId="9" xfId="0" applyFont="1" applyFill="1" applyBorder="1" applyAlignment="1" applyProtection="1">
      <alignment horizontal="center"/>
      <protection locked="0"/>
    </xf>
    <xf numFmtId="0" fontId="2" fillId="4" borderId="9" xfId="0" applyFont="1" applyFill="1" applyBorder="1" applyProtection="1">
      <protection locked="0"/>
    </xf>
    <xf numFmtId="164" fontId="2" fillId="4" borderId="9" xfId="0" applyNumberFormat="1" applyFont="1" applyFill="1" applyBorder="1" applyProtection="1">
      <protection locked="0"/>
    </xf>
    <xf numFmtId="0" fontId="2" fillId="4" borderId="10" xfId="0" applyFont="1" applyFill="1" applyBorder="1" applyProtection="1">
      <protection locked="0"/>
    </xf>
    <xf numFmtId="0" fontId="2" fillId="3" borderId="2" xfId="0" applyFont="1" applyFill="1" applyBorder="1" applyProtection="1"/>
    <xf numFmtId="0" fontId="4" fillId="4" borderId="0" xfId="0" applyFont="1" applyFill="1" applyBorder="1" applyAlignment="1" applyProtection="1">
      <alignment horizontal="center" vertical="center" wrapText="1"/>
      <protection locked="0"/>
    </xf>
    <xf numFmtId="0" fontId="5" fillId="5" borderId="2" xfId="0" applyFont="1" applyFill="1" applyBorder="1" applyAlignment="1" applyProtection="1">
      <alignment horizontal="center"/>
    </xf>
    <xf numFmtId="0" fontId="2" fillId="4" borderId="0" xfId="0" applyFont="1" applyFill="1" applyBorder="1" applyAlignment="1" applyProtection="1">
      <alignment horizontal="center"/>
      <protection locked="0"/>
    </xf>
    <xf numFmtId="0" fontId="2" fillId="4" borderId="11" xfId="0" applyFont="1" applyFill="1" applyBorder="1" applyAlignment="1" applyProtection="1">
      <alignment horizontal="center" vertical="center"/>
    </xf>
    <xf numFmtId="0" fontId="2" fillId="4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/>
    </xf>
    <xf numFmtId="0" fontId="2" fillId="4" borderId="14" xfId="0" applyFont="1" applyFill="1" applyBorder="1" applyAlignment="1" applyProtection="1">
      <alignment horizontal="center" vertical="center"/>
    </xf>
    <xf numFmtId="0" fontId="2" fillId="4" borderId="15" xfId="0" applyFont="1" applyFill="1" applyBorder="1" applyAlignment="1" applyProtection="1">
      <alignment horizontal="center" vertical="center"/>
    </xf>
    <xf numFmtId="164" fontId="2" fillId="2" borderId="16" xfId="3" applyNumberFormat="1" applyFont="1" applyBorder="1" applyProtection="1"/>
    <xf numFmtId="0" fontId="5" fillId="5" borderId="11" xfId="0" applyFont="1" applyFill="1" applyBorder="1" applyAlignment="1" applyProtection="1">
      <alignment horizontal="center"/>
    </xf>
    <xf numFmtId="0" fontId="5" fillId="5" borderId="13" xfId="0" applyFont="1" applyFill="1" applyBorder="1" applyAlignment="1" applyProtection="1">
      <alignment horizontal="center"/>
    </xf>
    <xf numFmtId="0" fontId="2" fillId="3" borderId="17" xfId="0" applyFont="1" applyFill="1" applyBorder="1" applyProtection="1"/>
    <xf numFmtId="164" fontId="2" fillId="4" borderId="18" xfId="1" applyNumberFormat="1" applyFont="1" applyFill="1" applyBorder="1" applyProtection="1">
      <protection locked="0"/>
    </xf>
    <xf numFmtId="0" fontId="2" fillId="3" borderId="14" xfId="0" applyFont="1" applyFill="1" applyBorder="1" applyProtection="1"/>
    <xf numFmtId="164" fontId="2" fillId="4" borderId="16" xfId="1" applyNumberFormat="1" applyFont="1" applyFill="1" applyBorder="1" applyProtection="1">
      <protection locked="0"/>
    </xf>
    <xf numFmtId="164" fontId="2" fillId="4" borderId="18" xfId="0" applyNumberFormat="1" applyFont="1" applyFill="1" applyBorder="1" applyProtection="1">
      <protection locked="0"/>
    </xf>
    <xf numFmtId="9" fontId="2" fillId="4" borderId="16" xfId="2" applyFont="1" applyFill="1" applyBorder="1" applyProtection="1">
      <protection locked="0"/>
    </xf>
    <xf numFmtId="0" fontId="2" fillId="3" borderId="19" xfId="0" applyFont="1" applyFill="1" applyBorder="1" applyProtection="1"/>
    <xf numFmtId="164" fontId="2" fillId="2" borderId="20" xfId="3" applyNumberFormat="1" applyFont="1" applyBorder="1" applyProtection="1"/>
  </cellXfs>
  <cellStyles count="4">
    <cellStyle name="Currency" xfId="1" builtinId="4"/>
    <cellStyle name="Normal" xfId="0" builtinId="0"/>
    <cellStyle name="Note" xfId="3" builtinId="10"/>
    <cellStyle name="Percent" xfId="2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b val="0"/>
        <i/>
        <strike val="0"/>
        <color theme="8" tint="0.39994506668294322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8"/>
  <sheetViews>
    <sheetView tabSelected="1" workbookViewId="0">
      <selection activeCell="L29" sqref="L29"/>
    </sheetView>
  </sheetViews>
  <sheetFormatPr defaultRowHeight="15.75" x14ac:dyDescent="0.25"/>
  <cols>
    <col min="1" max="2" width="9.140625" style="1"/>
    <col min="3" max="3" width="8.7109375" style="1" customWidth="1"/>
    <col min="4" max="4" width="15.85546875" style="2" bestFit="1" customWidth="1"/>
    <col min="5" max="5" width="18.7109375" style="1" customWidth="1"/>
    <col min="6" max="6" width="14.28515625" style="3" bestFit="1" customWidth="1"/>
    <col min="7" max="7" width="5.85546875" style="1" customWidth="1"/>
    <col min="8" max="8" width="16.7109375" style="1" bestFit="1" customWidth="1"/>
    <col min="9" max="9" width="18.7109375" style="1" customWidth="1"/>
    <col min="10" max="10" width="5.85546875" style="1" customWidth="1"/>
    <col min="11" max="11" width="9.140625" style="1"/>
    <col min="12" max="12" width="89.7109375" style="1" customWidth="1"/>
    <col min="13" max="16384" width="9.140625" style="1"/>
  </cols>
  <sheetData>
    <row r="3" spans="3:12" ht="16.5" thickBot="1" x14ac:dyDescent="0.3"/>
    <row r="4" spans="3:12" ht="16.5" thickBot="1" x14ac:dyDescent="0.3">
      <c r="C4" s="4"/>
      <c r="D4" s="5"/>
      <c r="E4" s="5"/>
      <c r="F4" s="5"/>
      <c r="G4" s="5"/>
      <c r="H4" s="5"/>
      <c r="I4" s="5"/>
      <c r="J4" s="6"/>
    </row>
    <row r="5" spans="3:12" x14ac:dyDescent="0.25">
      <c r="C5" s="7" t="s">
        <v>6</v>
      </c>
      <c r="D5" s="34" t="s">
        <v>11</v>
      </c>
      <c r="E5" s="35"/>
      <c r="F5" s="8"/>
      <c r="G5" s="8"/>
      <c r="H5" s="34" t="s">
        <v>12</v>
      </c>
      <c r="I5" s="35"/>
      <c r="J5" s="9"/>
    </row>
    <row r="6" spans="3:12" x14ac:dyDescent="0.25">
      <c r="C6" s="7" t="s">
        <v>7</v>
      </c>
      <c r="D6" s="36" t="s">
        <v>0</v>
      </c>
      <c r="E6" s="37">
        <v>350000</v>
      </c>
      <c r="F6" s="8"/>
      <c r="G6" s="8"/>
      <c r="H6" s="36" t="s">
        <v>13</v>
      </c>
      <c r="I6" s="40">
        <v>100000</v>
      </c>
      <c r="J6" s="9"/>
    </row>
    <row r="7" spans="3:12" ht="16.5" thickBot="1" x14ac:dyDescent="0.3">
      <c r="C7" s="7" t="s">
        <v>8</v>
      </c>
      <c r="D7" s="38" t="s">
        <v>1</v>
      </c>
      <c r="E7" s="39">
        <v>1000000</v>
      </c>
      <c r="F7" s="8"/>
      <c r="G7" s="8"/>
      <c r="H7" s="38" t="s">
        <v>14</v>
      </c>
      <c r="I7" s="41">
        <v>1</v>
      </c>
      <c r="J7" s="9"/>
    </row>
    <row r="8" spans="3:12" ht="16.5" thickBot="1" x14ac:dyDescent="0.3">
      <c r="C8" s="7" t="s">
        <v>9</v>
      </c>
      <c r="D8" s="28" t="str">
        <f>IF(F9&lt;0,"Over Utilized",IF(F9=0,"Completely Utilized","Under Utilized"))</f>
        <v>Over Utilized</v>
      </c>
      <c r="E8" s="29"/>
      <c r="F8" s="30" t="s">
        <v>16</v>
      </c>
      <c r="G8" s="8"/>
      <c r="H8" s="8"/>
      <c r="I8" s="8"/>
      <c r="J8" s="9"/>
      <c r="L8" s="12" t="s">
        <v>15</v>
      </c>
    </row>
    <row r="9" spans="3:12" ht="16.5" thickBot="1" x14ac:dyDescent="0.3">
      <c r="C9" s="7" t="s">
        <v>10</v>
      </c>
      <c r="D9" s="31"/>
      <c r="E9" s="32"/>
      <c r="F9" s="33">
        <f>E7-SUM(F13:F1048576)</f>
        <v>-150000</v>
      </c>
      <c r="G9" s="8"/>
      <c r="H9" s="42" t="s">
        <v>5</v>
      </c>
      <c r="I9" s="43">
        <f>I6*I7</f>
        <v>100000</v>
      </c>
      <c r="J9" s="9"/>
      <c r="L9" s="13" t="str">
        <f>IF(F9&lt;=0,"Account available In-Hand Balance is Less than 0",IF(ISBLANK(I6),"Please Start a Contract Bond Request. Enter Contract Amount and Bond %",IF(I9&gt;E6,"Bond Amount is Greater than Single Limit",IF((SUM(F13:F1048576)+I9)&gt;E7,"Bond Amount is greater than the available In-Hand Balance","Everything is good, Can continue with the Bond Request"))))</f>
        <v>Account available In-Hand Balance is Less than 0</v>
      </c>
    </row>
    <row r="10" spans="3:12" x14ac:dyDescent="0.25">
      <c r="C10" s="14"/>
      <c r="D10" s="8"/>
      <c r="E10" s="8"/>
      <c r="F10" s="8"/>
      <c r="G10" s="8"/>
      <c r="H10" s="8"/>
      <c r="I10" s="8"/>
      <c r="J10" s="9"/>
    </row>
    <row r="11" spans="3:12" x14ac:dyDescent="0.25">
      <c r="C11" s="14"/>
      <c r="D11" s="26" t="s">
        <v>2</v>
      </c>
      <c r="E11" s="26"/>
      <c r="F11" s="26"/>
      <c r="G11" s="8"/>
      <c r="H11" s="27"/>
      <c r="I11" s="27"/>
      <c r="J11" s="9"/>
    </row>
    <row r="12" spans="3:12" ht="15.75" customHeight="1" x14ac:dyDescent="0.25">
      <c r="C12" s="14"/>
      <c r="D12" s="24" t="s">
        <v>3</v>
      </c>
      <c r="E12" s="24" t="s">
        <v>4</v>
      </c>
      <c r="F12" s="24" t="s">
        <v>5</v>
      </c>
      <c r="G12" s="8"/>
      <c r="H12" s="25" t="str">
        <f>IF(F9&lt;=0,"Your Account does not have enough In-Hand Balance, Request UnderWriter to increase Aggregate Limit",IF(ISBLANK(I6),"Request a Contract Bond",IF(I9&gt;E6,"Please Upgrade to Large Contract Bond Facility Term",IF((SUM(F13:F1048576)+I9)&gt;E7,"Approving this Bond will lead to negative In-Hand Balance","Submit your bond request"))))</f>
        <v>Your Account does not have enough In-Hand Balance, Request UnderWriter to increase Aggregate Limit</v>
      </c>
      <c r="I12" s="25"/>
      <c r="J12" s="9"/>
    </row>
    <row r="13" spans="3:12" ht="15.75" customHeight="1" x14ac:dyDescent="0.25">
      <c r="C13" s="14"/>
      <c r="D13" s="15">
        <v>1</v>
      </c>
      <c r="E13" s="16" t="s">
        <v>7</v>
      </c>
      <c r="F13" s="10">
        <v>100000</v>
      </c>
      <c r="G13" s="8"/>
      <c r="H13" s="25"/>
      <c r="I13" s="25"/>
      <c r="J13" s="9"/>
    </row>
    <row r="14" spans="3:12" ht="15.75" customHeight="1" x14ac:dyDescent="0.25">
      <c r="C14" s="14"/>
      <c r="D14" s="15">
        <v>2</v>
      </c>
      <c r="E14" s="16" t="s">
        <v>6</v>
      </c>
      <c r="F14" s="11">
        <v>50000</v>
      </c>
      <c r="G14" s="8"/>
      <c r="H14" s="25"/>
      <c r="I14" s="25"/>
      <c r="J14" s="9"/>
    </row>
    <row r="15" spans="3:12" ht="15.75" customHeight="1" x14ac:dyDescent="0.25">
      <c r="C15" s="14"/>
      <c r="D15" s="15">
        <v>3</v>
      </c>
      <c r="E15" s="16" t="s">
        <v>9</v>
      </c>
      <c r="F15" s="11">
        <v>1000000</v>
      </c>
      <c r="G15" s="8"/>
      <c r="H15" s="25"/>
      <c r="I15" s="25"/>
      <c r="J15" s="9"/>
    </row>
    <row r="16" spans="3:12" x14ac:dyDescent="0.25">
      <c r="C16" s="14"/>
      <c r="D16" s="17"/>
      <c r="E16" s="8"/>
      <c r="F16" s="18"/>
      <c r="G16" s="8"/>
      <c r="H16" s="25"/>
      <c r="I16" s="25"/>
      <c r="J16" s="9"/>
    </row>
    <row r="17" spans="3:10" x14ac:dyDescent="0.25">
      <c r="C17" s="14"/>
      <c r="D17" s="17"/>
      <c r="E17" s="8"/>
      <c r="F17" s="18"/>
      <c r="G17" s="8"/>
      <c r="H17" s="8"/>
      <c r="I17" s="8"/>
      <c r="J17" s="9"/>
    </row>
    <row r="18" spans="3:10" ht="16.5" thickBot="1" x14ac:dyDescent="0.3">
      <c r="C18" s="19"/>
      <c r="D18" s="20"/>
      <c r="E18" s="21"/>
      <c r="F18" s="22"/>
      <c r="G18" s="21"/>
      <c r="H18" s="21"/>
      <c r="I18" s="21"/>
      <c r="J18" s="23"/>
    </row>
  </sheetData>
  <sheetProtection selectLockedCells="1"/>
  <mergeCells count="6">
    <mergeCell ref="H12:I16"/>
    <mergeCell ref="D5:E5"/>
    <mergeCell ref="D11:F11"/>
    <mergeCell ref="H5:I5"/>
    <mergeCell ref="H11:I11"/>
    <mergeCell ref="D8:E9"/>
  </mergeCells>
  <conditionalFormatting sqref="D8">
    <cfRule type="expression" dxfId="5" priority="5">
      <formula>$F$9&gt;0</formula>
    </cfRule>
    <cfRule type="expression" dxfId="4" priority="6">
      <formula>$F$9&lt;0</formula>
    </cfRule>
  </conditionalFormatting>
  <conditionalFormatting sqref="H12">
    <cfRule type="containsText" dxfId="3" priority="1" operator="containsText" text="Please Upgrade to Large Contract Bond Facility Term">
      <formula>NOT(ISERROR(SEARCH("Please Upgrade to Large Contract Bond Facility Term",H12)))</formula>
    </cfRule>
    <cfRule type="containsText" dxfId="2" priority="2" operator="containsText" text="Your Account does not have enough In-Hand Balance, Request UnderWriter to increase Aggregate Limit">
      <formula>NOT(ISERROR(SEARCH("Your Account does not have enough In-Hand Balance, Request UnderWriter to increase Aggregate Limit",H12)))</formula>
    </cfRule>
    <cfRule type="containsText" dxfId="1" priority="3" operator="containsText" text="Approving this Bond will lead to negative In-Hand Balance">
      <formula>NOT(ISERROR(SEARCH("Approving this Bond will lead to negative In-Hand Balance",H12)))</formula>
    </cfRule>
    <cfRule type="containsText" dxfId="0" priority="4" operator="containsText" text="Submit your bond request">
      <formula>NOT(ISERROR(SEARCH("Submit your bond request",H12)))</formula>
    </cfRule>
  </conditionalFormatting>
  <dataValidations count="1">
    <dataValidation type="list" allowBlank="1" showInputMessage="1" showErrorMessage="1" sqref="E13:E135">
      <formula1>$C$5:$C$9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Rishikesh Giri</dc:creator>
  <cp:lastModifiedBy>Rishikesh Giri</cp:lastModifiedBy>
  <dcterms:created xsi:type="dcterms:W3CDTF">2018-12-05T17:38:42Z</dcterms:created>
  <dcterms:modified xsi:type="dcterms:W3CDTF">2018-12-06T14:45:20Z</dcterms:modified>
</cp:coreProperties>
</file>