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dinateur\Desktop\Devoirs\5 - Prépa Agrégation\Oraux\Leçons\Chimie\LC 13 - Acides et bases\Protocoles\Détermination du coefficient de dissociation de l'acide éthanoïque\"/>
    </mc:Choice>
  </mc:AlternateContent>
  <xr:revisionPtr revIDLastSave="0" documentId="13_ncr:1_{BAAD82EA-4CD7-4740-B34F-453C1B6FB4E6}" xr6:coauthVersionLast="44" xr6:coauthVersionMax="44" xr10:uidLastSave="{00000000-0000-0000-0000-000000000000}"/>
  <bookViews>
    <workbookView xWindow="-120" yWindow="-120" windowWidth="20730" windowHeight="11160" xr2:uid="{65445986-3CF0-434B-99A4-70AB492C8C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" l="1"/>
  <c r="F9" i="1"/>
  <c r="E9" i="1"/>
  <c r="E12" i="1" l="1"/>
  <c r="E14" i="1" s="1"/>
  <c r="F12" i="1" l="1"/>
</calcChain>
</file>

<file path=xl/sharedStrings.xml><?xml version="1.0" encoding="utf-8"?>
<sst xmlns="http://schemas.openxmlformats.org/spreadsheetml/2006/main" count="17" uniqueCount="16">
  <si>
    <t>Conductivité de la solution</t>
  </si>
  <si>
    <t>Valeur</t>
  </si>
  <si>
    <t>Incertitude</t>
  </si>
  <si>
    <t>Conductivité molaire ionique standard</t>
  </si>
  <si>
    <t>Ions oxonium</t>
  </si>
  <si>
    <t>Ions chlorure</t>
  </si>
  <si>
    <r>
      <t> mS.m</t>
    </r>
    <r>
      <rPr>
        <vertAlign val="superscript"/>
        <sz val="11"/>
        <color rgb="FF222222"/>
        <rFont val="Arial"/>
        <family val="2"/>
      </rPr>
      <t>2</t>
    </r>
    <r>
      <rPr>
        <sz val="11"/>
        <color rgb="FF222222"/>
        <rFont val="Arial"/>
        <family val="2"/>
      </rPr>
      <t>.mol</t>
    </r>
    <r>
      <rPr>
        <vertAlign val="superscript"/>
        <sz val="11"/>
        <color rgb="FF222222"/>
        <rFont val="Arial"/>
        <family val="2"/>
      </rPr>
      <t>-1</t>
    </r>
  </si>
  <si>
    <t>Coefficient de dissociation</t>
  </si>
  <si>
    <t>-</t>
  </si>
  <si>
    <t>Concentration</t>
  </si>
  <si>
    <t>mol/L</t>
  </si>
  <si>
    <t>Constante d'acidité</t>
  </si>
  <si>
    <t xml:space="preserve"> </t>
  </si>
  <si>
    <t>pKa</t>
  </si>
  <si>
    <t>S/m</t>
  </si>
  <si>
    <t>Les valeurs en fonction de la température sont données dans le protocole p.126
Attention aux unités et aux CS
Certaines incertitudes ont été obtenues par méthode différentielle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</si>
</sst>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0.000"/>
    <numFmt numFmtId="175" formatCode="0.0"/>
    <numFmt numFmtId="178" formatCode="0E+00"/>
  </numFmts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vertAlign val="superscript"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11" fontId="0" fillId="2" borderId="0" xfId="0" applyNumberFormat="1" applyFill="1"/>
    <xf numFmtId="11" fontId="0" fillId="3" borderId="0" xfId="0" applyNumberFormat="1" applyFill="1"/>
    <xf numFmtId="174" fontId="0" fillId="3" borderId="0" xfId="0" applyNumberFormat="1" applyFill="1"/>
    <xf numFmtId="178" fontId="0" fillId="3" borderId="0" xfId="0" applyNumberFormat="1" applyFill="1"/>
    <xf numFmtId="17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2</xdr:row>
      <xdr:rowOff>80962</xdr:rowOff>
    </xdr:from>
    <xdr:ext cx="1659300" cy="4081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2A7F7097-994B-4C8D-BA11-4F27F6DB1B8F}"/>
                </a:ext>
              </a:extLst>
            </xdr:cNvPr>
            <xdr:cNvSpPr txBox="1"/>
          </xdr:nvSpPr>
          <xdr:spPr>
            <a:xfrm>
              <a:off x="6629400" y="461962"/>
              <a:ext cx="1659300" cy="408189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d>
                          <m:dPr>
                            <m:ctrlP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𝐻</m:t>
                                    </m:r>
                                  </m:e>
                                  <m:sub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𝑂</m:t>
                                    </m:r>
                                  </m:e>
                                  <m:sup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</m:sup>
                                </m:sSup>
                              </m:sub>
                              <m:sup>
                                <m: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°</m:t>
                                </m:r>
                              </m:sup>
                            </m:sSubSup>
                            <m: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sSup>
                                  <m:sSupPr>
                                    <m:ctrlP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  <m:sSub>
                                      <m:sSubPr>
                                        <m:ctrlP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  <m:sSub>
                                      <m:sSubPr>
                                        <m:ctrlP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𝑂</m:t>
                                        </m:r>
                                      </m:e>
                                      <m:sub>
                                        <m: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</m:sup>
                                </m:sSup>
                              </m:sub>
                              <m:sup>
                                <m: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°</m:t>
                                </m:r>
                              </m:sup>
                            </m:sSubSup>
                          </m:e>
                        </m:d>
                        <m:sSub>
                          <m:sSubPr>
                            <m:ctrlP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2A7F7097-994B-4C8D-BA11-4F27F6DB1B8F}"/>
                </a:ext>
              </a:extLst>
            </xdr:cNvPr>
            <xdr:cNvSpPr txBox="1"/>
          </xdr:nvSpPr>
          <xdr:spPr>
            <a:xfrm>
              <a:off x="6629400" y="461962"/>
              <a:ext cx="1659300" cy="408189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𝛼=  𝜎/(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fr-F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𝜆_(𝐻_3 𝑂^+)^°+𝜆_(〖𝐶𝐻_3 𝐶𝑂_2〗^−)^° )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𝑐_0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7</xdr:col>
      <xdr:colOff>333375</xdr:colOff>
      <xdr:row>7</xdr:row>
      <xdr:rowOff>90487</xdr:rowOff>
    </xdr:from>
    <xdr:ext cx="171700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8D74361C-9161-483C-ADFA-23D5D6734434}"/>
                </a:ext>
              </a:extLst>
            </xdr:cNvPr>
            <xdr:cNvSpPr txBox="1"/>
          </xdr:nvSpPr>
          <xdr:spPr>
            <a:xfrm>
              <a:off x="6800850" y="1452562"/>
              <a:ext cx="1717008" cy="50013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fr-FR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 </m:t>
                    </m:r>
                    <m:rad>
                      <m:radPr>
                        <m:degHide m:val="on"/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m:rPr>
                                        <m:sty m:val="p"/>
                                      </m:rPr>
                                      <a:rPr lang="fr-FR" sz="1100" b="0" i="0">
                                        <a:latin typeface="Cambria Math" panose="02040503050406030204" pitchFamily="18" charset="0"/>
                                      </a:rPr>
                                      <m:t>Δ</m:t>
                                    </m:r>
                                    <m: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num>
                                  <m:den>
                                    <m: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m:rPr>
                                        <m:sty m:val="p"/>
                                      </m:rPr>
                                      <a:rPr lang="fr-FR" sz="1100" b="0" i="0">
                                        <a:latin typeface="Cambria Math" panose="02040503050406030204" pitchFamily="18" charset="0"/>
                                      </a:rPr>
                                      <m:t>Δ</m:t>
                                    </m:r>
                                    <m:sSub>
                                      <m:sSubPr>
                                        <m:ctrlP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  <m:t>𝑐</m:t>
                                        </m:r>
                                      </m:e>
                                      <m:sub>
                                        <m: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  <m:t>𝑐</m:t>
                                        </m:r>
                                      </m:e>
                                      <m:sub>
                                        <m: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8D74361C-9161-483C-ADFA-23D5D6734434}"/>
                </a:ext>
              </a:extLst>
            </xdr:cNvPr>
            <xdr:cNvSpPr txBox="1"/>
          </xdr:nvSpPr>
          <xdr:spPr>
            <a:xfrm>
              <a:off x="6800850" y="1452562"/>
              <a:ext cx="1717008" cy="50013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FR" sz="1100" b="0" i="0">
                  <a:latin typeface="Cambria Math" panose="02040503050406030204" pitchFamily="18" charset="0"/>
                </a:rPr>
                <a:t>Δ 𝛼=𝛼 √((Δ𝜎/𝜎)^2+ ((Δ𝑐_0)/𝑐_0 )^2 )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7</xdr:col>
      <xdr:colOff>19050</xdr:colOff>
      <xdr:row>11</xdr:row>
      <xdr:rowOff>109537</xdr:rowOff>
    </xdr:from>
    <xdr:ext cx="2606804" cy="3919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7A1620B9-98A9-442B-B01B-A932F1C702C1}"/>
                </a:ext>
              </a:extLst>
            </xdr:cNvPr>
            <xdr:cNvSpPr txBox="1"/>
          </xdr:nvSpPr>
          <xdr:spPr>
            <a:xfrm>
              <a:off x="6362700" y="2233612"/>
              <a:ext cx="2606804" cy="39196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𝐾𝑎</m:t>
                    </m:r>
                    <m:r>
                      <a:rPr lang="fr-F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fr-F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𝑂</m:t>
                                    </m:r>
                                  </m:e>
                                  <m:sup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</m:sup>
                                </m:sSup>
                              </m:e>
                            </m:d>
                          </m:e>
                          <m:sub>
                            <m: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𝑒𝑞</m:t>
                            </m:r>
                          </m:sub>
                        </m:sSub>
                        <m:sSub>
                          <m:sSubPr>
                            <m:ctrlP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  <m:sSub>
                                      <m:sSubPr>
                                        <m:ctrlP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  <m:sSub>
                                      <m:sSubPr>
                                        <m:ctrlP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𝑂</m:t>
                                        </m:r>
                                      </m:e>
                                      <m:sub>
                                        <m:r>
                                          <a:rPr lang="fr-F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</m:sup>
                                </m:sSup>
                              </m:e>
                            </m:d>
                          </m:e>
                          <m:sub>
                            <m: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𝑒𝑞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sSub>
                                  <m:sSubPr>
                                    <m:ctrlP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𝐻</m:t>
                                    </m:r>
                                  </m:e>
                                  <m:sub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sSub>
                                  <m:sSubPr>
                                    <m:ctrlP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𝑂</m:t>
                                    </m:r>
                                  </m:e>
                                  <m:sub>
                                    <m:r>
                                      <a:rPr lang="fr-F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fr-F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𝐻</m:t>
                                </m:r>
                              </m:e>
                            </m:d>
                          </m:e>
                          <m:sub>
                            <m: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𝑒𝑞</m:t>
                            </m:r>
                          </m:sub>
                        </m:sSub>
                      </m:den>
                    </m:f>
                    <m:r>
                      <m:rPr>
                        <m:nor/>
                      </m:rPr>
                      <a:rPr lang="fr-F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fr-F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sSup>
                          <m:sSupPr>
                            <m:ctrlP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p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p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°</m:t>
                            </m:r>
                          </m:sup>
                        </m:sSup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7A1620B9-98A9-442B-B01B-A932F1C702C1}"/>
                </a:ext>
              </a:extLst>
            </xdr:cNvPr>
            <xdr:cNvSpPr txBox="1"/>
          </xdr:nvSpPr>
          <xdr:spPr>
            <a:xfrm>
              <a:off x="6362700" y="2233612"/>
              <a:ext cx="2606804" cy="39196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𝐾𝑎=  ([〖𝐻_3 𝑂〗^+ ]_𝑒𝑞 [〖𝐶𝐻_3 𝐶𝑂_2〗^− ]_𝑒𝑞)/[𝐶𝐻_3 𝐶𝑂_2 𝐻]_𝑒𝑞  </a:t>
              </a:r>
              <a:r>
                <a:rPr lang="fr-F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"  (𝑐_0 𝛼^2)/(𝑐^° (1−𝛼))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7</xdr:col>
      <xdr:colOff>19050</xdr:colOff>
      <xdr:row>14</xdr:row>
      <xdr:rowOff>138112</xdr:rowOff>
    </xdr:from>
    <xdr:ext cx="2911438" cy="369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8A6CE840-0245-4BAD-B007-3C4F294740DC}"/>
                </a:ext>
              </a:extLst>
            </xdr:cNvPr>
            <xdr:cNvSpPr txBox="1"/>
          </xdr:nvSpPr>
          <xdr:spPr>
            <a:xfrm>
              <a:off x="6486525" y="2833687"/>
              <a:ext cx="2911438" cy="369781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fr-FR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𝐾𝑎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𝐾𝑎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fr-FR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(1−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𝛼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+ 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fr-FR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d>
                          <m:d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°</m:t>
                            </m:r>
                          </m:sup>
                        </m:sSup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+2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°</m:t>
                            </m:r>
                          </m:sup>
                        </m:sSup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𝛼</m:t>
                        </m:r>
                        <m:r>
                          <m:rPr>
                            <m:sty m:val="p"/>
                          </m:rPr>
                          <a:rPr lang="fr-FR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num>
                      <m:den>
                        <m:d>
                          <m:d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8A6CE840-0245-4BAD-B007-3C4F294740DC}"/>
                </a:ext>
              </a:extLst>
            </xdr:cNvPr>
            <xdr:cNvSpPr txBox="1"/>
          </xdr:nvSpPr>
          <xdr:spPr>
            <a:xfrm>
              <a:off x="6486525" y="2833687"/>
              <a:ext cx="2911438" cy="369781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Δ𝐾𝑎=𝐾𝑎  Δ𝛼/((1−𝛼))+  (𝛼^2 Δ𝑐_0)/((1−𝛼) 𝑐^° )+2 𝑐_0/𝑐^°    𝛼Δ𝛼/((1−𝛼)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11</xdr:col>
      <xdr:colOff>657225</xdr:colOff>
      <xdr:row>12</xdr:row>
      <xdr:rowOff>71437</xdr:rowOff>
    </xdr:from>
    <xdr:ext cx="99078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F9D5E955-5506-479E-92FB-BE3AFD93EF05}"/>
                </a:ext>
              </a:extLst>
            </xdr:cNvPr>
            <xdr:cNvSpPr txBox="1"/>
          </xdr:nvSpPr>
          <xdr:spPr>
            <a:xfrm>
              <a:off x="10172700" y="2386012"/>
              <a:ext cx="990784" cy="17222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b="0" i="1">
                        <a:latin typeface="Cambria Math" panose="02040503050406030204" pitchFamily="18" charset="0"/>
                      </a:rPr>
                      <m:t>𝑝𝐾𝑎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1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𝐾𝑎</m:t>
                        </m:r>
                      </m:e>
                    </m:func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F9D5E955-5506-479E-92FB-BE3AFD93EF05}"/>
                </a:ext>
              </a:extLst>
            </xdr:cNvPr>
            <xdr:cNvSpPr txBox="1"/>
          </xdr:nvSpPr>
          <xdr:spPr>
            <a:xfrm>
              <a:off x="10172700" y="2386012"/>
              <a:ext cx="990784" cy="17222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𝑝𝐾𝑎=−log⁡𝐾𝑎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11</xdr:col>
      <xdr:colOff>504825</xdr:colOff>
      <xdr:row>14</xdr:row>
      <xdr:rowOff>147637</xdr:rowOff>
    </xdr:from>
    <xdr:ext cx="1324337" cy="3480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F9E4A2A3-04AC-401B-86D3-D65317D70B5E}"/>
                </a:ext>
              </a:extLst>
            </xdr:cNvPr>
            <xdr:cNvSpPr txBox="1"/>
          </xdr:nvSpPr>
          <xdr:spPr>
            <a:xfrm>
              <a:off x="10020300" y="2843212"/>
              <a:ext cx="1324337" cy="34804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fr-FR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𝑝𝐾𝑎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fr-FR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𝐾𝑎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𝐾𝑎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×</m:t>
                        </m:r>
                        <m:r>
                          <m:rPr>
                            <m:sty m:val="p"/>
                          </m:rPr>
                          <a:rPr lang="fr-FR" sz="1100" b="0" i="0">
                            <a:latin typeface="Cambria Math" panose="02040503050406030204" pitchFamily="18" charset="0"/>
                          </a:rPr>
                          <m:t>ln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⁡(10)</m:t>
                        </m:r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F9E4A2A3-04AC-401B-86D3-D65317D70B5E}"/>
                </a:ext>
              </a:extLst>
            </xdr:cNvPr>
            <xdr:cNvSpPr txBox="1"/>
          </xdr:nvSpPr>
          <xdr:spPr>
            <a:xfrm>
              <a:off x="10020300" y="2843212"/>
              <a:ext cx="1324337" cy="34804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Δ𝑝𝐾𝑎=  Δ𝐾𝑎/(𝐾𝑎×ln⁡(10))</a:t>
              </a:r>
              <a:endParaRPr lang="fr-F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F11D-6670-4D85-923E-0000A3484AE9}">
  <dimension ref="A3:N14"/>
  <sheetViews>
    <sheetView tabSelected="1" workbookViewId="0">
      <selection activeCell="E14" sqref="E14"/>
    </sheetView>
  </sheetViews>
  <sheetFormatPr baseColWidth="10" defaultRowHeight="15" x14ac:dyDescent="0.25"/>
  <cols>
    <col min="1" max="1" width="19.85546875" customWidth="1"/>
    <col min="6" max="6" width="13.28515625" bestFit="1" customWidth="1"/>
    <col min="7" max="7" width="18.140625" customWidth="1"/>
  </cols>
  <sheetData>
    <row r="3" spans="1:14" x14ac:dyDescent="0.25">
      <c r="E3" s="1" t="s">
        <v>1</v>
      </c>
      <c r="F3" s="1" t="s">
        <v>2</v>
      </c>
      <c r="K3" s="7" t="s">
        <v>15</v>
      </c>
      <c r="L3" s="7"/>
      <c r="M3" s="7"/>
      <c r="N3" s="7"/>
    </row>
    <row r="4" spans="1:14" x14ac:dyDescent="0.25">
      <c r="A4" s="5" t="s">
        <v>0</v>
      </c>
      <c r="B4" s="5"/>
      <c r="C4" s="5"/>
      <c r="D4" s="5"/>
      <c r="E4" s="9">
        <v>4.9100000000000003E-3</v>
      </c>
      <c r="F4" s="9">
        <v>1E-4</v>
      </c>
      <c r="G4" s="2" t="s">
        <v>14</v>
      </c>
      <c r="K4" s="7"/>
      <c r="L4" s="7"/>
      <c r="M4" s="7"/>
      <c r="N4" s="7"/>
    </row>
    <row r="5" spans="1:14" ht="17.25" customHeight="1" x14ac:dyDescent="0.25">
      <c r="A5" s="7" t="s">
        <v>3</v>
      </c>
      <c r="B5" s="5" t="s">
        <v>4</v>
      </c>
      <c r="C5" s="5"/>
      <c r="D5" s="5"/>
      <c r="E5" s="4">
        <v>33.54</v>
      </c>
      <c r="F5" t="s">
        <v>8</v>
      </c>
      <c r="G5" s="6" t="s">
        <v>6</v>
      </c>
      <c r="K5" s="7"/>
      <c r="L5" s="7"/>
      <c r="M5" s="7"/>
      <c r="N5" s="7"/>
    </row>
    <row r="6" spans="1:14" x14ac:dyDescent="0.25">
      <c r="A6" s="7"/>
      <c r="B6" s="5" t="s">
        <v>5</v>
      </c>
      <c r="C6" s="5"/>
      <c r="D6" s="5"/>
      <c r="E6" s="4">
        <v>3.82</v>
      </c>
      <c r="F6" t="s">
        <v>8</v>
      </c>
      <c r="G6" s="6"/>
      <c r="K6" s="7"/>
      <c r="L6" s="7"/>
      <c r="M6" s="7"/>
      <c r="N6" s="7"/>
    </row>
    <row r="7" spans="1:14" x14ac:dyDescent="0.25">
      <c r="A7" s="5" t="s">
        <v>9</v>
      </c>
      <c r="B7" s="5"/>
      <c r="C7" s="5"/>
      <c r="D7" s="5"/>
      <c r="E7" s="9">
        <v>1E-3</v>
      </c>
      <c r="F7" s="9">
        <v>1.0000000000000001E-5</v>
      </c>
      <c r="G7" s="3" t="s">
        <v>10</v>
      </c>
      <c r="K7" s="7"/>
      <c r="L7" s="7"/>
      <c r="M7" s="7"/>
      <c r="N7" s="7"/>
    </row>
    <row r="8" spans="1:14" x14ac:dyDescent="0.25">
      <c r="K8" s="7"/>
      <c r="L8" s="7"/>
      <c r="M8" s="7"/>
      <c r="N8" s="7"/>
    </row>
    <row r="9" spans="1:14" x14ac:dyDescent="0.25">
      <c r="A9" s="8" t="s">
        <v>7</v>
      </c>
      <c r="B9" s="8"/>
      <c r="C9" s="8"/>
      <c r="D9" s="8"/>
      <c r="E9" s="11">
        <f>E4/((E5+E6)*E7)</f>
        <v>0.13142398286937904</v>
      </c>
      <c r="F9" s="11">
        <f>(SQRT((F4/E4)^2+(F7/E7)^2)*E9)</f>
        <v>2.9819008301784069E-3</v>
      </c>
      <c r="K9" s="7"/>
      <c r="L9" s="7"/>
      <c r="M9" s="7"/>
      <c r="N9" s="7"/>
    </row>
    <row r="12" spans="1:14" x14ac:dyDescent="0.25">
      <c r="A12" s="8" t="s">
        <v>11</v>
      </c>
      <c r="B12" s="8"/>
      <c r="C12" s="8"/>
      <c r="D12" s="8"/>
      <c r="E12" s="10">
        <f>E7*E9*E9/(1-E9)</f>
        <v>1.9885724372531627E-5</v>
      </c>
      <c r="F12" s="12">
        <f>E12*F9/(1-E9) + E9*E9*F7/(1-E9)+2*E7*F9*E9/(1-E9)</f>
        <v>1.1695078357683981E-6</v>
      </c>
    </row>
    <row r="13" spans="1:14" x14ac:dyDescent="0.25">
      <c r="H13" t="s">
        <v>12</v>
      </c>
    </row>
    <row r="14" spans="1:14" x14ac:dyDescent="0.25">
      <c r="A14" s="8" t="s">
        <v>13</v>
      </c>
      <c r="B14" s="8"/>
      <c r="C14" s="8"/>
      <c r="D14" s="8"/>
      <c r="E14" s="13">
        <f>-LOG(E12)</f>
        <v>4.7014585844485071</v>
      </c>
      <c r="F14" s="13">
        <f>ROUNDUP(F12/(E12*LN(10)),1)</f>
        <v>0.1</v>
      </c>
    </row>
  </sheetData>
  <mergeCells count="10">
    <mergeCell ref="A12:D12"/>
    <mergeCell ref="A14:D14"/>
    <mergeCell ref="A4:D4"/>
    <mergeCell ref="G5:G6"/>
    <mergeCell ref="A7:D7"/>
    <mergeCell ref="A9:D9"/>
    <mergeCell ref="K3:N9"/>
    <mergeCell ref="B5:D5"/>
    <mergeCell ref="B6:D6"/>
    <mergeCell ref="A5:A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BONNEMORT Rémy</dc:creator>
  <cp:lastModifiedBy>BONNEMORT Rémy</cp:lastModifiedBy>
  <dcterms:created xsi:type="dcterms:W3CDTF">2020-04-13T11:22:08Z</dcterms:created>
  <dcterms:modified xsi:type="dcterms:W3CDTF">2020-04-13T14:48:22Z</dcterms:modified>
</cp:coreProperties>
</file>