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end" sheetId="1" state="visible" r:id="rId3"/>
    <sheet name="Sheet4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<sst xmlns="http://schemas.openxmlformats.org/spreadsheetml/2006/main" count="50" uniqueCount="40">
  <si>
    <t xml:space="preserve">C1</t>
  </si>
  <si>
    <t xml:space="preserve">C2</t>
  </si>
  <si>
    <t xml:space="preserve">C3</t>
  </si>
  <si>
    <t xml:space="preserve">JAN</t>
  </si>
  <si>
    <t xml:space="preserve">FEV</t>
  </si>
  <si>
    <t xml:space="preserve">MAR</t>
  </si>
  <si>
    <t xml:space="preserve">OBJ</t>
  </si>
  <si>
    <t xml:space="preserve">EVO</t>
  </si>
  <si>
    <t xml:space="preserve">REA</t>
  </si>
  <si>
    <t xml:space="preserve">R_O</t>
  </si>
  <si>
    <t xml:space="preserve">PIVOT</t>
  </si>
  <si>
    <t xml:space="preserve">PRIME</t>
  </si>
  <si>
    <t xml:space="preserve">AVR</t>
  </si>
  <si>
    <t xml:space="preserve">MAI</t>
  </si>
  <si>
    <t xml:space="preserve">JUI</t>
  </si>
  <si>
    <t xml:space="preserve">JUIL</t>
  </si>
  <si>
    <t xml:space="preserve">AOU</t>
  </si>
  <si>
    <t xml:space="preserve">SEP</t>
  </si>
  <si>
    <t xml:space="preserve">OCT</t>
  </si>
  <si>
    <t xml:space="preserve">NOV</t>
  </si>
  <si>
    <t xml:space="preserve">DEC</t>
  </si>
  <si>
    <t xml:space="preserve">ULTRA LEVURE</t>
  </si>
  <si>
    <t xml:space="preserve">t’as rien en tock</t>
  </si>
  <si>
    <t xml:space="preserve">ALFLOREX +</t>
  </si>
  <si>
    <t xml:space="preserve">PHYSIOFLOR</t>
  </si>
  <si>
    <t xml:space="preserve">GESTARELLE</t>
  </si>
  <si>
    <t xml:space="preserve">MUCOGYNE</t>
  </si>
  <si>
    <t xml:space="preserve"> </t>
  </si>
  <si>
    <t xml:space="preserve">COLPOFIX</t>
  </si>
  <si>
    <t xml:space="preserve">MEDIKINET</t>
  </si>
  <si>
    <t xml:space="preserve">CIRCAIN</t>
  </si>
  <si>
    <t xml:space="preserve">SLENYTO</t>
  </si>
  <si>
    <t xml:space="preserve">R/O</t>
  </si>
  <si>
    <t xml:space="preserve">COEF</t>
  </si>
  <si>
    <t xml:space="preserve">MG</t>
  </si>
  <si>
    <t xml:space="preserve">GY</t>
  </si>
  <si>
    <t xml:space="preserve">PE</t>
  </si>
  <si>
    <t xml:space="preserve">PPSY</t>
  </si>
  <si>
    <t xml:space="preserve">PSY</t>
  </si>
  <si>
    <t xml:space="preserve">GE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</si>
</sst>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\ [$€-40C];[RED]\-#,##0.00\ [$€-40C]"/>
    <numFmt numFmtId="166" formatCode="#,##0\ [$€-40C];[RED]\-#,##0\ [$€-40C]"/>
    <numFmt numFmtId="167" formatCode="#,##0.00\ [$€-40C];[RED]\-#,##0.00\ [$€-40C]"/>
    <numFmt numFmtId="168" formatCode="0\ %"/>
    <numFmt numFmtId="169" formatCode="0.00\ %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DDDDDD"/>
      <name val="Arial"/>
      <family val="2"/>
      <charset val="1"/>
    </font>
    <font>
      <b val="true"/>
      <sz val="10"/>
      <color rgb="FFFFFFFF"/>
      <name val="FreeSans"/>
      <family val="2"/>
      <charset val="1"/>
    </font>
    <font>
      <sz val="10"/>
      <color rgb="FFCCCCCC"/>
      <name val="Arial"/>
      <family val="2"/>
      <charset val="1"/>
    </font>
    <font>
      <sz val="9"/>
      <color rgb="FFCCCCCC"/>
      <name val="Arial"/>
      <family val="2"/>
      <charset val="1"/>
    </font>
    <font>
      <b val="true"/>
      <sz val="9"/>
      <color rgb="FF9DDD50"/>
      <name val="Arial"/>
      <family val="2"/>
      <charset val="1"/>
    </font>
    <font>
      <sz val="9"/>
      <name val="Arial"/>
      <family val="2"/>
      <charset val="1"/>
    </font>
    <font>
      <i val="true"/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1"/>
      <name val="Cambria"/>
      <family val="0"/>
      <charset val="1"/>
    </font>
    <font>
      <b val="true"/>
      <sz val="9"/>
      <color rgb="FFFF05F0"/>
      <name val="Arial"/>
      <family val="2"/>
      <charset val="1"/>
    </font>
    <font>
      <b val="true"/>
      <sz val="9"/>
      <color rgb="FF0579C0"/>
      <name val="Arial"/>
      <family val="2"/>
      <charset val="1"/>
    </font>
    <font>
      <b val="true"/>
      <sz val="16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EE6EF"/>
        <bgColor rgb="FFDEE7E5"/>
      </patternFill>
    </fill>
    <fill>
      <patternFill patternType="solid">
        <fgColor rgb="FFDEDCE6"/>
        <bgColor rgb="FFDDDDDD"/>
      </patternFill>
    </fill>
    <fill>
      <patternFill patternType="solid">
        <fgColor rgb="FFDEE7E5"/>
        <bgColor rgb="FFDEE6EF"/>
      </patternFill>
    </fill>
    <fill>
      <patternFill patternType="solid">
        <fgColor rgb="FF000000"/>
        <bgColor rgb="FF003300"/>
      </patternFill>
    </fill>
    <fill>
      <patternFill patternType="solid">
        <fgColor rgb="FF9DDD50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05F0"/>
        <bgColor rgb="FFFF00FF"/>
      </patternFill>
    </fill>
    <fill>
      <patternFill patternType="solid">
        <fgColor rgb="FF0579C0"/>
        <bgColor rgb="FF00808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7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9" fillId="7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9" fillId="7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7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7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7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7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7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7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7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0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0" fillId="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2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2" fillId="2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2" fillId="0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3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2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2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2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7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9" fillId="7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9" fillId="7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8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6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2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7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2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5F0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579C0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DDD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J30" activeCellId="0" sqref="J30"/>
    </sheetView>
  </sheetViews>
  <sheetFormatPr defaultColWidth="8.6796875" defaultRowHeight="12.8" zeroHeight="false" outlineLevelRow="0" outlineLevelCol="1"/>
  <cols>
    <col collapsed="false" customWidth="true" hidden="false" outlineLevel="0" max="1" min="1" style="1" width="15.65"/>
    <col collapsed="false" customWidth="true" hidden="true" outlineLevel="1" max="5" min="3" style="2" width="12.76"/>
    <col collapsed="false" customWidth="true" hidden="false" outlineLevel="0" max="9" min="6" style="2" width="12.76"/>
    <col collapsed="false" customWidth="true" hidden="false" outlineLevel="0" max="10" min="10" style="3" width="12.76"/>
    <col collapsed="false" customWidth="true" hidden="false" outlineLevel="0" max="11" min="11" style="2" width="12.76"/>
    <col collapsed="false" customWidth="true" hidden="true" outlineLevel="1" max="15" min="12" style="2" width="12.76"/>
    <col collapsed="false" customWidth="true" hidden="false" outlineLevel="0" max="19" min="16" style="2" width="12.76"/>
    <col collapsed="false" customWidth="true" hidden="true" outlineLevel="1" max="24" min="20" style="2" width="12.76"/>
    <col collapsed="false" customWidth="true" hidden="false" outlineLevel="0" max="27" min="25" style="2" width="12.76"/>
    <col collapsed="false" customWidth="true" hidden="false" outlineLevel="0" max="28" min="28" style="2" width="7.66"/>
    <col collapsed="false" customWidth="true" hidden="false" outlineLevel="0" max="29" min="29" style="4" width="7.66"/>
    <col collapsed="false" customWidth="true" hidden="false" outlineLevel="0" max="30" min="30" style="5" width="7.66"/>
  </cols>
  <sheetData>
    <row r="1" s="6" customFormat="true" ht="17.35" hidden="false" customHeight="true" outlineLevel="0" collapsed="false">
      <c r="C1" s="7" t="s">
        <v>0</v>
      </c>
      <c r="D1" s="7"/>
      <c r="E1" s="7"/>
      <c r="F1" s="7"/>
      <c r="G1" s="7"/>
      <c r="H1" s="7"/>
      <c r="I1" s="7"/>
      <c r="J1" s="7"/>
      <c r="K1" s="7"/>
      <c r="L1" s="8" t="s">
        <v>1</v>
      </c>
      <c r="M1" s="8"/>
      <c r="N1" s="8"/>
      <c r="O1" s="8"/>
      <c r="P1" s="8"/>
      <c r="Q1" s="8"/>
      <c r="R1" s="8"/>
      <c r="S1" s="8"/>
      <c r="T1" s="9" t="s">
        <v>2</v>
      </c>
      <c r="U1" s="9"/>
      <c r="V1" s="9"/>
      <c r="W1" s="9"/>
      <c r="X1" s="9"/>
      <c r="Y1" s="9"/>
      <c r="Z1" s="9"/>
      <c r="AA1" s="9"/>
      <c r="AB1" s="9"/>
      <c r="AC1" s="9"/>
      <c r="AD1" s="9"/>
    </row>
    <row r="2" s="10" customFormat="true" ht="15.5" hidden="false" customHeight="true" outlineLevel="0" collapsed="false">
      <c r="C2" s="11" t="s">
        <v>3</v>
      </c>
      <c r="D2" s="12" t="s">
        <v>4</v>
      </c>
      <c r="E2" s="13" t="s">
        <v>5</v>
      </c>
      <c r="F2" s="14" t="s">
        <v>6</v>
      </c>
      <c r="G2" s="15" t="s">
        <v>7</v>
      </c>
      <c r="H2" s="15" t="s">
        <v>8</v>
      </c>
      <c r="I2" s="15" t="s">
        <v>9</v>
      </c>
      <c r="J2" s="16" t="s">
        <v>10</v>
      </c>
      <c r="K2" s="17" t="s">
        <v>11</v>
      </c>
      <c r="L2" s="18" t="s">
        <v>12</v>
      </c>
      <c r="M2" s="19" t="s">
        <v>13</v>
      </c>
      <c r="N2" s="19" t="s">
        <v>14</v>
      </c>
      <c r="O2" s="20" t="s">
        <v>15</v>
      </c>
      <c r="P2" s="14" t="s">
        <v>6</v>
      </c>
      <c r="Q2" s="15" t="s">
        <v>7</v>
      </c>
      <c r="R2" s="15" t="s">
        <v>8</v>
      </c>
      <c r="S2" s="17" t="s">
        <v>9</v>
      </c>
      <c r="T2" s="21" t="s">
        <v>16</v>
      </c>
      <c r="U2" s="22" t="s">
        <v>17</v>
      </c>
      <c r="V2" s="22" t="s">
        <v>18</v>
      </c>
      <c r="W2" s="22" t="s">
        <v>19</v>
      </c>
      <c r="X2" s="23" t="s">
        <v>20</v>
      </c>
      <c r="Y2" s="14" t="s">
        <v>6</v>
      </c>
      <c r="Z2" s="15" t="s">
        <v>7</v>
      </c>
      <c r="AA2" s="15" t="s">
        <v>8</v>
      </c>
      <c r="AB2" s="15" t="s">
        <v>9</v>
      </c>
      <c r="AC2" s="24" t="s">
        <v>10</v>
      </c>
      <c r="AD2" s="17" t="s">
        <v>11</v>
      </c>
    </row>
    <row r="3" s="1" customFormat="true" ht="12.8" hidden="false" customHeight="true" outlineLevel="0" collapsed="false">
      <c r="A3" s="25" t="s">
        <v>21</v>
      </c>
      <c r="B3" s="26" t="n">
        <v>2022</v>
      </c>
      <c r="C3" s="27"/>
      <c r="D3" s="28"/>
      <c r="E3" s="29"/>
      <c r="F3" s="30"/>
      <c r="G3" s="31"/>
      <c r="H3" s="32"/>
      <c r="I3" s="33"/>
      <c r="J3" s="34"/>
      <c r="K3" s="33"/>
      <c r="L3" s="27"/>
      <c r="M3" s="28"/>
      <c r="N3" s="28"/>
      <c r="O3" s="29"/>
      <c r="P3" s="30"/>
      <c r="Q3" s="31"/>
      <c r="R3" s="32"/>
      <c r="S3" s="33"/>
      <c r="T3" s="35"/>
      <c r="U3" s="36"/>
      <c r="V3" s="36"/>
      <c r="W3" s="36"/>
      <c r="X3" s="36"/>
      <c r="Y3" s="30"/>
      <c r="Z3" s="31"/>
      <c r="AA3" s="37" t="n">
        <v>34508</v>
      </c>
      <c r="AB3" s="38"/>
      <c r="AC3" s="39"/>
      <c r="AD3" s="40"/>
    </row>
    <row r="4" s="1" customFormat="true" ht="12.8" hidden="false" customHeight="false" outlineLevel="0" collapsed="false">
      <c r="A4" s="25"/>
      <c r="B4" s="41" t="n">
        <v>2023</v>
      </c>
      <c r="C4" s="27"/>
      <c r="D4" s="42"/>
      <c r="E4" s="29"/>
      <c r="F4" s="35"/>
      <c r="G4" s="43"/>
      <c r="H4" s="44" t="n">
        <v>20236</v>
      </c>
      <c r="I4" s="45"/>
      <c r="J4" s="46"/>
      <c r="K4" s="45"/>
      <c r="L4" s="27"/>
      <c r="M4" s="42"/>
      <c r="N4" s="42"/>
      <c r="O4" s="29"/>
      <c r="P4" s="35"/>
      <c r="Q4" s="43"/>
      <c r="R4" s="47"/>
      <c r="S4" s="45"/>
      <c r="T4" s="48"/>
      <c r="U4" s="49"/>
      <c r="V4" s="49"/>
      <c r="W4" s="49"/>
      <c r="X4" s="50"/>
      <c r="Y4" s="51" t="n">
        <v>34461</v>
      </c>
      <c r="Z4" s="52" t="n">
        <f aca="false">-(1-(Y4/AA3))</f>
        <v>-0.00136200301379386</v>
      </c>
      <c r="AA4" s="44" t="n">
        <v>29930</v>
      </c>
      <c r="AB4" s="53" t="n">
        <f aca="false">AA4/Y4</f>
        <v>0.868518034880009</v>
      </c>
      <c r="AC4" s="54" t="n">
        <v>620</v>
      </c>
      <c r="AD4" s="55" t="n">
        <f aca="false">AC4*0.5</f>
        <v>310</v>
      </c>
      <c r="AE4" s="1" t="s">
        <v>22</v>
      </c>
    </row>
    <row r="5" customFormat="false" ht="12.8" hidden="false" customHeight="false" outlineLevel="0" collapsed="false">
      <c r="A5" s="25"/>
      <c r="B5" s="56" t="n">
        <v>2024</v>
      </c>
      <c r="C5" s="57"/>
      <c r="D5" s="58"/>
      <c r="E5" s="59"/>
      <c r="F5" s="60" t="n">
        <v>20236</v>
      </c>
      <c r="G5" s="52" t="n">
        <f aca="false">-(1-(F5/H4))</f>
        <v>-0</v>
      </c>
      <c r="H5" s="61"/>
      <c r="I5" s="62"/>
      <c r="J5" s="63" t="n">
        <v>620</v>
      </c>
      <c r="K5" s="62"/>
      <c r="L5" s="57"/>
      <c r="M5" s="58"/>
      <c r="N5" s="58"/>
      <c r="O5" s="59"/>
      <c r="P5" s="64"/>
      <c r="Q5" s="65"/>
      <c r="R5" s="61"/>
      <c r="S5" s="62"/>
      <c r="T5" s="66"/>
      <c r="U5" s="61"/>
      <c r="V5" s="61"/>
      <c r="W5" s="61"/>
      <c r="X5" s="67"/>
      <c r="Y5" s="66"/>
      <c r="Z5" s="65"/>
      <c r="AA5" s="61"/>
      <c r="AB5" s="65"/>
      <c r="AC5" s="68"/>
      <c r="AD5" s="69"/>
    </row>
    <row r="6" customFormat="false" ht="12.8" hidden="false" customHeight="true" outlineLevel="0" collapsed="false">
      <c r="A6" s="25" t="s">
        <v>23</v>
      </c>
      <c r="B6" s="26" t="n">
        <v>2022</v>
      </c>
      <c r="C6" s="70"/>
      <c r="D6" s="71"/>
      <c r="E6" s="72"/>
      <c r="F6" s="30"/>
      <c r="G6" s="31"/>
      <c r="H6" s="32"/>
      <c r="I6" s="33"/>
      <c r="J6" s="34"/>
      <c r="K6" s="33"/>
      <c r="L6" s="70"/>
      <c r="M6" s="71"/>
      <c r="N6" s="71"/>
      <c r="O6" s="72"/>
      <c r="P6" s="30"/>
      <c r="Q6" s="31"/>
      <c r="R6" s="32"/>
      <c r="S6" s="33"/>
      <c r="T6" s="30"/>
      <c r="U6" s="32"/>
      <c r="V6" s="32"/>
      <c r="W6" s="32"/>
      <c r="X6" s="32"/>
      <c r="Y6" s="30"/>
      <c r="Z6" s="31"/>
      <c r="AA6" s="37" t="n">
        <v>5854</v>
      </c>
      <c r="AB6" s="38"/>
      <c r="AC6" s="39"/>
      <c r="AD6" s="40"/>
    </row>
    <row r="7" customFormat="false" ht="12.8" hidden="false" customHeight="false" outlineLevel="0" collapsed="false">
      <c r="A7" s="25"/>
      <c r="B7" s="41" t="n">
        <v>2023</v>
      </c>
      <c r="C7" s="27"/>
      <c r="D7" s="42"/>
      <c r="E7" s="29"/>
      <c r="F7" s="35"/>
      <c r="G7" s="43"/>
      <c r="H7" s="44" t="n">
        <v>4076</v>
      </c>
      <c r="I7" s="45"/>
      <c r="J7" s="46"/>
      <c r="K7" s="45"/>
      <c r="L7" s="27"/>
      <c r="M7" s="42"/>
      <c r="N7" s="42"/>
      <c r="O7" s="29"/>
      <c r="P7" s="35"/>
      <c r="Q7" s="43"/>
      <c r="R7" s="47"/>
      <c r="S7" s="45"/>
      <c r="T7" s="48"/>
      <c r="U7" s="49"/>
      <c r="V7" s="49"/>
      <c r="W7" s="49"/>
      <c r="X7" s="50"/>
      <c r="Y7" s="51" t="n">
        <v>5972</v>
      </c>
      <c r="Z7" s="52" t="n">
        <f aca="false">-(1-(Y7/AA6))</f>
        <v>0.0201571574991459</v>
      </c>
      <c r="AA7" s="44" t="n">
        <v>5523</v>
      </c>
      <c r="AB7" s="53" t="n">
        <f aca="false">AA7/Y7</f>
        <v>0.924815807099799</v>
      </c>
      <c r="AC7" s="54" t="n">
        <v>475</v>
      </c>
      <c r="AD7" s="55" t="n">
        <f aca="false">AC7*VLOOKUP(ROUND($AB7,2),Sheet4!$A$2:$B$42,2)</f>
        <v>237.5</v>
      </c>
    </row>
    <row r="8" customFormat="false" ht="12.8" hidden="false" customHeight="false" outlineLevel="0" collapsed="false">
      <c r="A8" s="25"/>
      <c r="B8" s="56" t="n">
        <v>2024</v>
      </c>
      <c r="C8" s="57"/>
      <c r="D8" s="58"/>
      <c r="E8" s="59"/>
      <c r="F8" s="60" t="n">
        <v>4119</v>
      </c>
      <c r="G8" s="52" t="n">
        <f aca="false">-(1-(F8/H7))</f>
        <v>0.010549558390579</v>
      </c>
      <c r="H8" s="61"/>
      <c r="I8" s="62"/>
      <c r="J8" s="63" t="n">
        <v>475</v>
      </c>
      <c r="K8" s="62"/>
      <c r="L8" s="57"/>
      <c r="M8" s="58"/>
      <c r="N8" s="58"/>
      <c r="O8" s="59"/>
      <c r="P8" s="64"/>
      <c r="Q8" s="65"/>
      <c r="R8" s="61"/>
      <c r="S8" s="62"/>
      <c r="T8" s="66"/>
      <c r="U8" s="61"/>
      <c r="V8" s="61"/>
      <c r="W8" s="61"/>
      <c r="X8" s="67"/>
      <c r="Y8" s="66"/>
      <c r="Z8" s="65"/>
      <c r="AA8" s="61"/>
      <c r="AB8" s="65"/>
      <c r="AC8" s="68"/>
      <c r="AD8" s="69"/>
    </row>
    <row r="9" customFormat="false" ht="12.8" hidden="false" customHeight="false" outlineLevel="0" collapsed="false">
      <c r="A9" s="73" t="s">
        <v>24</v>
      </c>
      <c r="B9" s="26" t="n">
        <v>2022</v>
      </c>
      <c r="C9" s="27"/>
      <c r="D9" s="28"/>
      <c r="E9" s="29"/>
      <c r="F9" s="30"/>
      <c r="G9" s="31"/>
      <c r="H9" s="32"/>
      <c r="I9" s="33"/>
      <c r="J9" s="34"/>
      <c r="K9" s="33"/>
      <c r="L9" s="27"/>
      <c r="M9" s="28"/>
      <c r="N9" s="28"/>
      <c r="O9" s="29"/>
      <c r="P9" s="30"/>
      <c r="Q9" s="31"/>
      <c r="R9" s="32"/>
      <c r="S9" s="33"/>
      <c r="T9" s="35"/>
      <c r="U9" s="36"/>
      <c r="V9" s="36"/>
      <c r="W9" s="36"/>
      <c r="X9" s="36"/>
      <c r="Y9" s="30"/>
      <c r="Z9" s="31"/>
      <c r="AA9" s="74" t="n">
        <v>1709</v>
      </c>
      <c r="AB9" s="38"/>
      <c r="AC9" s="39"/>
      <c r="AD9" s="40"/>
    </row>
    <row r="10" customFormat="false" ht="12.8" hidden="false" customHeight="false" outlineLevel="0" collapsed="false">
      <c r="A10" s="73"/>
      <c r="B10" s="41" t="n">
        <v>2023</v>
      </c>
      <c r="C10" s="27"/>
      <c r="D10" s="42"/>
      <c r="E10" s="29"/>
      <c r="F10" s="35"/>
      <c r="G10" s="43"/>
      <c r="H10" s="74" t="n">
        <v>1319</v>
      </c>
      <c r="I10" s="45"/>
      <c r="J10" s="46"/>
      <c r="K10" s="45"/>
      <c r="L10" s="27"/>
      <c r="M10" s="42"/>
      <c r="N10" s="42"/>
      <c r="O10" s="29"/>
      <c r="P10" s="35"/>
      <c r="Q10" s="43"/>
      <c r="R10" s="47"/>
      <c r="S10" s="45"/>
      <c r="T10" s="48"/>
      <c r="U10" s="49"/>
      <c r="V10" s="49"/>
      <c r="W10" s="49"/>
      <c r="X10" s="50"/>
      <c r="Y10" s="51" t="n">
        <v>2920</v>
      </c>
      <c r="Z10" s="52" t="n">
        <f aca="false">-(1-(Y10/AA9))</f>
        <v>0.708601521357519</v>
      </c>
      <c r="AA10" s="74" t="n">
        <v>2817</v>
      </c>
      <c r="AB10" s="53" t="n">
        <f aca="false">AA10/Y10</f>
        <v>0.96472602739726</v>
      </c>
      <c r="AC10" s="54" t="n">
        <v>275</v>
      </c>
      <c r="AD10" s="75" t="n">
        <f aca="false">AC10*VLOOKUP(ROUND($AB10,2),Sheet4!$A$2:$B$42,2)</f>
        <v>231</v>
      </c>
    </row>
    <row r="11" customFormat="false" ht="12.8" hidden="false" customHeight="false" outlineLevel="0" collapsed="false">
      <c r="A11" s="73"/>
      <c r="B11" s="56" t="n">
        <v>2024</v>
      </c>
      <c r="C11" s="57"/>
      <c r="D11" s="58"/>
      <c r="E11" s="59"/>
      <c r="F11" s="60" t="n">
        <v>1644</v>
      </c>
      <c r="G11" s="52" t="n">
        <f aca="false">-(1-(F11/H10))</f>
        <v>0.246398786959818</v>
      </c>
      <c r="H11" s="61"/>
      <c r="I11" s="62"/>
      <c r="J11" s="63" t="n">
        <v>400</v>
      </c>
      <c r="K11" s="62"/>
      <c r="L11" s="57"/>
      <c r="M11" s="58"/>
      <c r="N11" s="58"/>
      <c r="O11" s="59"/>
      <c r="P11" s="64"/>
      <c r="Q11" s="65"/>
      <c r="R11" s="61"/>
      <c r="S11" s="62"/>
      <c r="T11" s="66"/>
      <c r="U11" s="61"/>
      <c r="V11" s="61"/>
      <c r="W11" s="61"/>
      <c r="X11" s="67"/>
      <c r="Y11" s="66"/>
      <c r="Z11" s="65"/>
      <c r="AA11" s="61"/>
      <c r="AB11" s="65"/>
      <c r="AC11" s="68"/>
      <c r="AD11" s="69"/>
    </row>
    <row r="12" customFormat="false" ht="12.8" hidden="false" customHeight="false" outlineLevel="0" collapsed="false">
      <c r="A12" s="73" t="s">
        <v>25</v>
      </c>
      <c r="B12" s="26" t="n">
        <v>2022</v>
      </c>
      <c r="C12" s="70"/>
      <c r="D12" s="71"/>
      <c r="E12" s="72"/>
      <c r="F12" s="30"/>
      <c r="G12" s="31"/>
      <c r="H12" s="32"/>
      <c r="I12" s="33"/>
      <c r="J12" s="34"/>
      <c r="K12" s="33"/>
      <c r="L12" s="70"/>
      <c r="M12" s="71"/>
      <c r="N12" s="71"/>
      <c r="O12" s="72"/>
      <c r="P12" s="30"/>
      <c r="Q12" s="31"/>
      <c r="R12" s="32"/>
      <c r="S12" s="33"/>
      <c r="T12" s="30"/>
      <c r="U12" s="32"/>
      <c r="V12" s="32"/>
      <c r="W12" s="32"/>
      <c r="X12" s="32"/>
      <c r="Y12" s="30"/>
      <c r="Z12" s="31"/>
      <c r="AA12" s="74" t="n">
        <v>1056</v>
      </c>
      <c r="AB12" s="38"/>
      <c r="AC12" s="39"/>
      <c r="AD12" s="40"/>
    </row>
    <row r="13" customFormat="false" ht="12.8" hidden="false" customHeight="false" outlineLevel="0" collapsed="false">
      <c r="A13" s="73"/>
      <c r="B13" s="41" t="n">
        <v>2023</v>
      </c>
      <c r="C13" s="27"/>
      <c r="D13" s="42"/>
      <c r="E13" s="29"/>
      <c r="F13" s="35"/>
      <c r="G13" s="43"/>
      <c r="H13" s="74" t="n">
        <v>544</v>
      </c>
      <c r="I13" s="45"/>
      <c r="J13" s="46"/>
      <c r="K13" s="45"/>
      <c r="L13" s="27"/>
      <c r="M13" s="42"/>
      <c r="N13" s="42"/>
      <c r="O13" s="29"/>
      <c r="P13" s="35"/>
      <c r="Q13" s="43"/>
      <c r="R13" s="47"/>
      <c r="S13" s="45"/>
      <c r="T13" s="48"/>
      <c r="U13" s="49"/>
      <c r="V13" s="49"/>
      <c r="W13" s="49"/>
      <c r="X13" s="50"/>
      <c r="Y13" s="51" t="n">
        <v>1045</v>
      </c>
      <c r="Z13" s="52" t="n">
        <f aca="false">-(1-(Y13/AA12))</f>
        <v>-0.0104166666666666</v>
      </c>
      <c r="AA13" s="74" t="n">
        <v>899</v>
      </c>
      <c r="AB13" s="53" t="n">
        <f aca="false">AA13/Y13</f>
        <v>0.860287081339713</v>
      </c>
      <c r="AC13" s="54" t="n">
        <v>238</v>
      </c>
      <c r="AD13" s="75" t="e">
        <f aca="false">AC13*VLOOKUP(ROUND($AB13,2),Sheet4!$A$2:$B$42,2)</f>
        <v>#N/A</v>
      </c>
    </row>
    <row r="14" customFormat="false" ht="12.8" hidden="false" customHeight="false" outlineLevel="0" collapsed="false">
      <c r="A14" s="73"/>
      <c r="B14" s="56" t="n">
        <v>2024</v>
      </c>
      <c r="C14" s="57"/>
      <c r="D14" s="58"/>
      <c r="E14" s="59"/>
      <c r="F14" s="60" t="n">
        <v>590</v>
      </c>
      <c r="G14" s="52" t="n">
        <f aca="false">-(1-(F14/H13))</f>
        <v>0.0845588235294117</v>
      </c>
      <c r="H14" s="61"/>
      <c r="I14" s="62"/>
      <c r="J14" s="63" t="n">
        <v>350</v>
      </c>
      <c r="K14" s="62"/>
      <c r="L14" s="57"/>
      <c r="M14" s="58"/>
      <c r="N14" s="58"/>
      <c r="O14" s="59"/>
      <c r="P14" s="64"/>
      <c r="Q14" s="65"/>
      <c r="R14" s="61"/>
      <c r="S14" s="62"/>
      <c r="T14" s="66"/>
      <c r="U14" s="61"/>
      <c r="V14" s="61"/>
      <c r="W14" s="61"/>
      <c r="X14" s="67"/>
      <c r="Y14" s="66"/>
      <c r="Z14" s="65"/>
      <c r="AA14" s="61"/>
      <c r="AB14" s="65"/>
      <c r="AC14" s="68"/>
      <c r="AD14" s="69"/>
    </row>
    <row r="15" customFormat="false" ht="12.8" hidden="false" customHeight="false" outlineLevel="0" collapsed="false">
      <c r="A15" s="73" t="s">
        <v>26</v>
      </c>
      <c r="B15" s="26" t="n">
        <v>2022</v>
      </c>
      <c r="C15" s="27"/>
      <c r="D15" s="28"/>
      <c r="E15" s="29"/>
      <c r="F15" s="30"/>
      <c r="G15" s="31"/>
      <c r="H15" s="32"/>
      <c r="I15" s="33"/>
      <c r="J15" s="34"/>
      <c r="K15" s="33"/>
      <c r="L15" s="27"/>
      <c r="M15" s="28"/>
      <c r="N15" s="28"/>
      <c r="O15" s="29"/>
      <c r="P15" s="30"/>
      <c r="Q15" s="31"/>
      <c r="R15" s="32"/>
      <c r="S15" s="33"/>
      <c r="T15" s="35"/>
      <c r="U15" s="36"/>
      <c r="V15" s="36"/>
      <c r="W15" s="36"/>
      <c r="X15" s="36"/>
      <c r="Y15" s="30"/>
      <c r="Z15" s="31" t="s">
        <v>27</v>
      </c>
      <c r="AA15" s="76"/>
      <c r="AB15" s="38"/>
      <c r="AC15" s="39"/>
      <c r="AD15" s="40"/>
    </row>
    <row r="16" customFormat="false" ht="12.8" hidden="false" customHeight="false" outlineLevel="0" collapsed="false">
      <c r="A16" s="73"/>
      <c r="B16" s="41" t="n">
        <v>2023</v>
      </c>
      <c r="C16" s="27"/>
      <c r="D16" s="42"/>
      <c r="E16" s="29"/>
      <c r="F16" s="35"/>
      <c r="G16" s="43"/>
      <c r="H16" s="74" t="n">
        <v>4183</v>
      </c>
      <c r="I16" s="45"/>
      <c r="J16" s="46"/>
      <c r="K16" s="45"/>
      <c r="L16" s="27"/>
      <c r="M16" s="42"/>
      <c r="N16" s="42"/>
      <c r="O16" s="29"/>
      <c r="P16" s="35"/>
      <c r="Q16" s="43"/>
      <c r="R16" s="47"/>
      <c r="S16" s="45"/>
      <c r="T16" s="48"/>
      <c r="U16" s="49"/>
      <c r="V16" s="49"/>
      <c r="W16" s="49"/>
      <c r="X16" s="50"/>
      <c r="Y16" s="51"/>
      <c r="Z16" s="52"/>
      <c r="AA16" s="47"/>
      <c r="AB16" s="53"/>
      <c r="AC16" s="54"/>
      <c r="AD16" s="77"/>
    </row>
    <row r="17" customFormat="false" ht="12.8" hidden="false" customHeight="false" outlineLevel="0" collapsed="false">
      <c r="A17" s="73"/>
      <c r="B17" s="56" t="n">
        <v>2024</v>
      </c>
      <c r="C17" s="57"/>
      <c r="D17" s="58"/>
      <c r="E17" s="59"/>
      <c r="F17" s="60" t="n">
        <v>4936</v>
      </c>
      <c r="G17" s="52" t="n">
        <f aca="false">-(1-(F17/H16))</f>
        <v>0.180014343772412</v>
      </c>
      <c r="H17" s="61"/>
      <c r="I17" s="62"/>
      <c r="J17" s="63" t="n">
        <v>213</v>
      </c>
      <c r="K17" s="62"/>
      <c r="L17" s="57"/>
      <c r="M17" s="58"/>
      <c r="N17" s="58"/>
      <c r="O17" s="59"/>
      <c r="P17" s="64"/>
      <c r="Q17" s="65"/>
      <c r="R17" s="61"/>
      <c r="S17" s="62"/>
      <c r="T17" s="66"/>
      <c r="U17" s="61"/>
      <c r="V17" s="61"/>
      <c r="W17" s="61"/>
      <c r="X17" s="67"/>
      <c r="Y17" s="66"/>
      <c r="Z17" s="65"/>
      <c r="AA17" s="61"/>
      <c r="AB17" s="65"/>
      <c r="AC17" s="68"/>
      <c r="AD17" s="69"/>
    </row>
    <row r="18" customFormat="false" ht="12.8" hidden="false" customHeight="false" outlineLevel="0" collapsed="false">
      <c r="A18" s="73" t="s">
        <v>28</v>
      </c>
      <c r="B18" s="26" t="n">
        <v>2022</v>
      </c>
      <c r="C18" s="70"/>
      <c r="D18" s="71"/>
      <c r="E18" s="72"/>
      <c r="F18" s="30"/>
      <c r="G18" s="31"/>
      <c r="H18" s="32"/>
      <c r="I18" s="33"/>
      <c r="J18" s="34"/>
      <c r="K18" s="33"/>
      <c r="L18" s="70"/>
      <c r="M18" s="71"/>
      <c r="N18" s="71"/>
      <c r="O18" s="72"/>
      <c r="P18" s="30"/>
      <c r="Q18" s="31"/>
      <c r="R18" s="32"/>
      <c r="S18" s="33"/>
      <c r="T18" s="30"/>
      <c r="U18" s="32"/>
      <c r="V18" s="32"/>
      <c r="W18" s="32"/>
      <c r="X18" s="32"/>
      <c r="Y18" s="30"/>
      <c r="Z18" s="31"/>
      <c r="AA18" s="74" t="n">
        <v>594</v>
      </c>
      <c r="AB18" s="38"/>
      <c r="AC18" s="39"/>
      <c r="AD18" s="40"/>
    </row>
    <row r="19" customFormat="false" ht="12.8" hidden="false" customHeight="false" outlineLevel="0" collapsed="false">
      <c r="A19" s="73"/>
      <c r="B19" s="41" t="n">
        <v>2023</v>
      </c>
      <c r="C19" s="27"/>
      <c r="D19" s="42"/>
      <c r="E19" s="29"/>
      <c r="F19" s="35"/>
      <c r="G19" s="43"/>
      <c r="H19" s="47"/>
      <c r="I19" s="45"/>
      <c r="J19" s="46"/>
      <c r="K19" s="45"/>
      <c r="L19" s="27"/>
      <c r="M19" s="42"/>
      <c r="N19" s="42"/>
      <c r="O19" s="29"/>
      <c r="P19" s="35"/>
      <c r="Q19" s="43"/>
      <c r="R19" s="47"/>
      <c r="S19" s="45"/>
      <c r="T19" s="48"/>
      <c r="U19" s="49"/>
      <c r="V19" s="49"/>
      <c r="W19" s="49"/>
      <c r="X19" s="50"/>
      <c r="Y19" s="51" t="n">
        <v>683</v>
      </c>
      <c r="Z19" s="52" t="n">
        <f aca="false">-(1-(Y19/AA18))</f>
        <v>0.14983164983165</v>
      </c>
      <c r="AA19" s="74" t="n">
        <v>383</v>
      </c>
      <c r="AB19" s="53" t="n">
        <f aca="false">AA19/Y19</f>
        <v>0.560761346998536</v>
      </c>
      <c r="AC19" s="54" t="n">
        <v>213</v>
      </c>
      <c r="AD19" s="75" t="e">
        <f aca="false">AC19*VLOOKUP(ROUND($AB19,2),Sheet4!$A$2:$B$42,2)</f>
        <v>#N/A</v>
      </c>
    </row>
    <row r="20" customFormat="false" ht="12.8" hidden="false" customHeight="false" outlineLevel="0" collapsed="false">
      <c r="A20" s="73"/>
      <c r="B20" s="56" t="n">
        <v>2024</v>
      </c>
      <c r="C20" s="57"/>
      <c r="D20" s="58"/>
      <c r="E20" s="59"/>
      <c r="F20" s="60"/>
      <c r="G20" s="65"/>
      <c r="H20" s="61"/>
      <c r="I20" s="62"/>
      <c r="J20" s="63"/>
      <c r="K20" s="62"/>
      <c r="L20" s="57"/>
      <c r="M20" s="58"/>
      <c r="N20" s="58"/>
      <c r="O20" s="59"/>
      <c r="P20" s="64"/>
      <c r="Q20" s="65"/>
      <c r="R20" s="61"/>
      <c r="S20" s="62"/>
      <c r="T20" s="66"/>
      <c r="U20" s="61"/>
      <c r="V20" s="61"/>
      <c r="W20" s="61"/>
      <c r="X20" s="67"/>
      <c r="Y20" s="66"/>
      <c r="Z20" s="65"/>
      <c r="AA20" s="61"/>
      <c r="AB20" s="65"/>
      <c r="AC20" s="68"/>
      <c r="AD20" s="69"/>
    </row>
    <row r="21" customFormat="false" ht="12.8" hidden="false" customHeight="false" outlineLevel="0" collapsed="false">
      <c r="A21" s="78" t="s">
        <v>29</v>
      </c>
      <c r="B21" s="26" t="n">
        <v>2022</v>
      </c>
      <c r="C21" s="27"/>
      <c r="D21" s="28"/>
      <c r="E21" s="29"/>
      <c r="F21" s="30"/>
      <c r="G21" s="31"/>
      <c r="H21" s="32"/>
      <c r="I21" s="33"/>
      <c r="J21" s="34"/>
      <c r="K21" s="33"/>
      <c r="L21" s="27"/>
      <c r="M21" s="28"/>
      <c r="N21" s="28"/>
      <c r="O21" s="29"/>
      <c r="P21" s="30"/>
      <c r="Q21" s="31"/>
      <c r="R21" s="32"/>
      <c r="S21" s="33"/>
      <c r="T21" s="35"/>
      <c r="U21" s="36"/>
      <c r="V21" s="36"/>
      <c r="W21" s="36"/>
      <c r="X21" s="36"/>
      <c r="Y21" s="30"/>
      <c r="Z21" s="31"/>
      <c r="AA21" s="76"/>
      <c r="AB21" s="38"/>
      <c r="AC21" s="39"/>
      <c r="AD21" s="40"/>
    </row>
    <row r="22" customFormat="false" ht="12.8" hidden="false" customHeight="false" outlineLevel="0" collapsed="false">
      <c r="A22" s="78"/>
      <c r="B22" s="41" t="n">
        <v>2023</v>
      </c>
      <c r="C22" s="27"/>
      <c r="D22" s="42"/>
      <c r="E22" s="29"/>
      <c r="F22" s="35"/>
      <c r="G22" s="43"/>
      <c r="H22" s="74" t="n">
        <v>4331</v>
      </c>
      <c r="I22" s="45"/>
      <c r="J22" s="46"/>
      <c r="K22" s="45"/>
      <c r="L22" s="27"/>
      <c r="M22" s="42"/>
      <c r="N22" s="42"/>
      <c r="O22" s="29"/>
      <c r="P22" s="35"/>
      <c r="Q22" s="43"/>
      <c r="R22" s="47"/>
      <c r="S22" s="45"/>
      <c r="T22" s="48"/>
      <c r="U22" s="49"/>
      <c r="V22" s="49"/>
      <c r="W22" s="49"/>
      <c r="X22" s="50"/>
      <c r="Y22" s="51"/>
      <c r="Z22" s="52"/>
      <c r="AA22" s="47"/>
      <c r="AB22" s="53"/>
      <c r="AC22" s="54"/>
      <c r="AD22" s="77"/>
    </row>
    <row r="23" customFormat="false" ht="12.8" hidden="false" customHeight="false" outlineLevel="0" collapsed="false">
      <c r="A23" s="78"/>
      <c r="B23" s="56" t="n">
        <v>2024</v>
      </c>
      <c r="C23" s="57"/>
      <c r="D23" s="58"/>
      <c r="E23" s="59"/>
      <c r="F23" s="60" t="n">
        <v>6872</v>
      </c>
      <c r="G23" s="52" t="n">
        <f aca="false">-(1-(F23/H22))</f>
        <v>0.586700531055184</v>
      </c>
      <c r="H23" s="61"/>
      <c r="I23" s="62"/>
      <c r="J23" s="63" t="n">
        <v>400</v>
      </c>
      <c r="K23" s="62"/>
      <c r="L23" s="57"/>
      <c r="M23" s="58"/>
      <c r="N23" s="58"/>
      <c r="O23" s="59"/>
      <c r="P23" s="64"/>
      <c r="Q23" s="65"/>
      <c r="R23" s="61"/>
      <c r="S23" s="62"/>
      <c r="T23" s="66"/>
      <c r="U23" s="61"/>
      <c r="V23" s="61"/>
      <c r="W23" s="61"/>
      <c r="X23" s="67"/>
      <c r="Y23" s="66"/>
      <c r="Z23" s="65"/>
      <c r="AA23" s="61"/>
      <c r="AB23" s="65"/>
      <c r="AC23" s="68"/>
      <c r="AD23" s="69"/>
    </row>
    <row r="24" customFormat="false" ht="12.8" hidden="false" customHeight="false" outlineLevel="0" collapsed="false">
      <c r="A24" s="78" t="s">
        <v>30</v>
      </c>
      <c r="B24" s="26" t="n">
        <v>2022</v>
      </c>
      <c r="C24" s="70"/>
      <c r="D24" s="71"/>
      <c r="E24" s="72"/>
      <c r="F24" s="30"/>
      <c r="G24" s="31"/>
      <c r="H24" s="32"/>
      <c r="I24" s="33"/>
      <c r="J24" s="34"/>
      <c r="K24" s="33"/>
      <c r="L24" s="70"/>
      <c r="M24" s="71"/>
      <c r="N24" s="71"/>
      <c r="O24" s="72"/>
      <c r="P24" s="30"/>
      <c r="Q24" s="31"/>
      <c r="R24" s="32"/>
      <c r="S24" s="33"/>
      <c r="T24" s="30"/>
      <c r="U24" s="32"/>
      <c r="V24" s="32"/>
      <c r="W24" s="32"/>
      <c r="X24" s="32"/>
      <c r="Y24" s="30"/>
      <c r="Z24" s="31"/>
      <c r="AA24" s="79" t="n">
        <v>5772</v>
      </c>
      <c r="AB24" s="38"/>
      <c r="AC24" s="39"/>
      <c r="AD24" s="40"/>
    </row>
    <row r="25" customFormat="false" ht="12.8" hidden="false" customHeight="false" outlineLevel="0" collapsed="false">
      <c r="A25" s="78"/>
      <c r="B25" s="41" t="n">
        <v>2023</v>
      </c>
      <c r="C25" s="27"/>
      <c r="D25" s="42"/>
      <c r="E25" s="29"/>
      <c r="F25" s="35"/>
      <c r="G25" s="43"/>
      <c r="H25" s="47" t="n">
        <v>3738</v>
      </c>
      <c r="I25" s="45"/>
      <c r="J25" s="46"/>
      <c r="K25" s="45"/>
      <c r="L25" s="27"/>
      <c r="M25" s="42"/>
      <c r="N25" s="42"/>
      <c r="O25" s="29"/>
      <c r="P25" s="35"/>
      <c r="Q25" s="43"/>
      <c r="R25" s="47"/>
      <c r="S25" s="45"/>
      <c r="T25" s="48"/>
      <c r="U25" s="49"/>
      <c r="V25" s="49"/>
      <c r="W25" s="49"/>
      <c r="X25" s="50"/>
      <c r="Y25" s="51" t="n">
        <v>5785</v>
      </c>
      <c r="Z25" s="52" t="n">
        <f aca="false">-(1-(Y25/AA24))</f>
        <v>0.00225225225225234</v>
      </c>
      <c r="AA25" s="80" t="n">
        <v>5634</v>
      </c>
      <c r="AB25" s="53" t="n">
        <f aca="false">AA25/Y25</f>
        <v>0.973898012100259</v>
      </c>
      <c r="AC25" s="54" t="n">
        <v>310</v>
      </c>
      <c r="AD25" s="81" t="n">
        <f aca="false">AC25*VLOOKUP(ROUND($AB25,2),Sheet4!$A$2:$B$42,2)</f>
        <v>272.8</v>
      </c>
    </row>
    <row r="26" customFormat="false" ht="12.8" hidden="false" customHeight="false" outlineLevel="0" collapsed="false">
      <c r="A26" s="78"/>
      <c r="B26" s="56" t="n">
        <v>2024</v>
      </c>
      <c r="C26" s="57"/>
      <c r="D26" s="58"/>
      <c r="E26" s="59"/>
      <c r="F26" s="60" t="n">
        <v>3913</v>
      </c>
      <c r="G26" s="52" t="n">
        <f aca="false">-(1-(F26/H25))</f>
        <v>0.0468164794007491</v>
      </c>
      <c r="H26" s="61"/>
      <c r="I26" s="62"/>
      <c r="J26" s="63" t="n">
        <v>280</v>
      </c>
      <c r="K26" s="62"/>
      <c r="L26" s="57"/>
      <c r="M26" s="58"/>
      <c r="N26" s="58"/>
      <c r="O26" s="59"/>
      <c r="P26" s="64"/>
      <c r="Q26" s="65"/>
      <c r="R26" s="61"/>
      <c r="S26" s="62"/>
      <c r="T26" s="66"/>
      <c r="U26" s="61"/>
      <c r="V26" s="61"/>
      <c r="W26" s="61"/>
      <c r="X26" s="67"/>
      <c r="Y26" s="66"/>
      <c r="Z26" s="65"/>
      <c r="AA26" s="61"/>
      <c r="AB26" s="65"/>
      <c r="AC26" s="68"/>
      <c r="AD26" s="69"/>
    </row>
    <row r="27" customFormat="false" ht="12.8" hidden="false" customHeight="false" outlineLevel="0" collapsed="false">
      <c r="A27" s="78" t="s">
        <v>31</v>
      </c>
      <c r="B27" s="26" t="n">
        <v>2022</v>
      </c>
      <c r="C27" s="70"/>
      <c r="D27" s="71"/>
      <c r="E27" s="72"/>
      <c r="F27" s="30"/>
      <c r="G27" s="31"/>
      <c r="H27" s="32"/>
      <c r="I27" s="33"/>
      <c r="J27" s="34"/>
      <c r="K27" s="33"/>
      <c r="L27" s="70"/>
      <c r="M27" s="71"/>
      <c r="N27" s="71"/>
      <c r="O27" s="72"/>
      <c r="P27" s="30"/>
      <c r="Q27" s="31"/>
      <c r="R27" s="32"/>
      <c r="S27" s="33"/>
      <c r="T27" s="30"/>
      <c r="U27" s="32"/>
      <c r="V27" s="32"/>
      <c r="W27" s="32"/>
      <c r="X27" s="32"/>
      <c r="Y27" s="30"/>
      <c r="Z27" s="31"/>
      <c r="AA27" s="82" t="n">
        <v>0.512</v>
      </c>
      <c r="AB27" s="38"/>
      <c r="AC27" s="39"/>
      <c r="AD27" s="40"/>
    </row>
    <row r="28" customFormat="false" ht="12.8" hidden="false" customHeight="false" outlineLevel="0" collapsed="false">
      <c r="A28" s="78"/>
      <c r="B28" s="41" t="n">
        <v>2023</v>
      </c>
      <c r="C28" s="27"/>
      <c r="D28" s="42"/>
      <c r="E28" s="29"/>
      <c r="F28" s="35"/>
      <c r="G28" s="43"/>
      <c r="H28" s="47" t="n">
        <v>0.5231</v>
      </c>
      <c r="I28" s="45"/>
      <c r="J28" s="46"/>
      <c r="K28" s="45"/>
      <c r="L28" s="27"/>
      <c r="M28" s="42"/>
      <c r="N28" s="42"/>
      <c r="O28" s="29"/>
      <c r="P28" s="35"/>
      <c r="Q28" s="43"/>
      <c r="R28" s="47"/>
      <c r="S28" s="45"/>
      <c r="T28" s="48"/>
      <c r="U28" s="49"/>
      <c r="V28" s="49"/>
      <c r="W28" s="49"/>
      <c r="X28" s="50"/>
      <c r="Y28" s="83" t="n">
        <v>0.512</v>
      </c>
      <c r="Z28" s="52" t="n">
        <f aca="false">-(1-(Y28/AA27))</f>
        <v>-0</v>
      </c>
      <c r="AA28" s="82" t="n">
        <v>0.5306</v>
      </c>
      <c r="AB28" s="53" t="n">
        <f aca="false">AA28/Y28</f>
        <v>1.036328125</v>
      </c>
      <c r="AC28" s="54" t="n">
        <v>570</v>
      </c>
      <c r="AD28" s="81" t="n">
        <f aca="false">AC28*VLOOKUP(ROUND($AB28,2),Sheet4!$A$2:$B$42,2)</f>
        <v>615.6</v>
      </c>
    </row>
    <row r="29" customFormat="false" ht="12.8" hidden="false" customHeight="false" outlineLevel="0" collapsed="false">
      <c r="A29" s="78"/>
      <c r="B29" s="56" t="n">
        <v>2024</v>
      </c>
      <c r="C29" s="57"/>
      <c r="D29" s="58"/>
      <c r="E29" s="59"/>
      <c r="F29" s="60" t="n">
        <v>0.5231</v>
      </c>
      <c r="G29" s="65"/>
      <c r="H29" s="61"/>
      <c r="I29" s="62"/>
      <c r="J29" s="63" t="n">
        <v>200</v>
      </c>
      <c r="K29" s="62"/>
      <c r="L29" s="57"/>
      <c r="M29" s="58"/>
      <c r="N29" s="58"/>
      <c r="O29" s="59"/>
      <c r="P29" s="64"/>
      <c r="Q29" s="65"/>
      <c r="R29" s="61"/>
      <c r="S29" s="62"/>
      <c r="T29" s="66"/>
      <c r="U29" s="61"/>
      <c r="V29" s="61"/>
      <c r="W29" s="61"/>
      <c r="X29" s="67"/>
      <c r="Y29" s="66"/>
      <c r="Z29" s="65"/>
      <c r="AA29" s="61"/>
      <c r="AB29" s="65"/>
      <c r="AC29" s="68"/>
      <c r="AD29" s="69"/>
    </row>
    <row r="30" customFormat="false" ht="12.8" hidden="false" customHeight="false" outlineLevel="0" collapsed="false">
      <c r="AD30" s="5" t="n">
        <f aca="false">AD4+AD7+AD10+AD25+AD28+250</f>
        <v>1916.9</v>
      </c>
    </row>
  </sheetData>
  <mergeCells count="12">
    <mergeCell ref="C1:K1"/>
    <mergeCell ref="L1:S1"/>
    <mergeCell ref="T1:AD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34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84" width="11.53"/>
    <col collapsed="false" customWidth="false" hidden="false" outlineLevel="0" max="2" min="2" style="85" width="11.53"/>
  </cols>
  <sheetData>
    <row r="1" s="88" customFormat="true" ht="19.7" hidden="false" customHeight="false" outlineLevel="0" collapsed="false">
      <c r="A1" s="86" t="s">
        <v>32</v>
      </c>
      <c r="B1" s="87" t="s">
        <v>33</v>
      </c>
    </row>
    <row r="2" customFormat="false" ht="12.8" hidden="false" customHeight="false" outlineLevel="0" collapsed="false">
      <c r="A2" s="85" t="n">
        <v>0.9</v>
      </c>
      <c r="B2" s="85" t="n">
        <v>0.5</v>
      </c>
      <c r="C2" s="2" t="n">
        <v>0.87</v>
      </c>
    </row>
    <row r="3" customFormat="false" ht="13.8" hidden="false" customHeight="false" outlineLevel="0" collapsed="false">
      <c r="A3" s="85" t="n">
        <v>0.91</v>
      </c>
      <c r="B3" s="85" t="n">
        <v>0.5</v>
      </c>
    </row>
    <row r="4" customFormat="false" ht="12.8" hidden="false" customHeight="false" outlineLevel="0" collapsed="false">
      <c r="A4" s="85" t="n">
        <v>0.92</v>
      </c>
      <c r="B4" s="85" t="n">
        <v>0.5</v>
      </c>
    </row>
    <row r="5" customFormat="false" ht="12.8" hidden="false" customHeight="false" outlineLevel="0" collapsed="false">
      <c r="A5" s="85" t="n">
        <v>0.93</v>
      </c>
      <c r="B5" s="85" t="n">
        <v>0.5</v>
      </c>
    </row>
    <row r="6" customFormat="false" ht="12.8" hidden="false" customHeight="false" outlineLevel="0" collapsed="false">
      <c r="A6" s="85" t="n">
        <v>0.94</v>
      </c>
      <c r="B6" s="85" t="n">
        <v>0.5</v>
      </c>
    </row>
    <row r="7" customFormat="false" ht="12.8" hidden="false" customHeight="false" outlineLevel="0" collapsed="false">
      <c r="A7" s="85" t="n">
        <v>0.95</v>
      </c>
      <c r="B7" s="85" t="n">
        <v>0.8</v>
      </c>
    </row>
    <row r="8" customFormat="false" ht="12.8" hidden="false" customHeight="false" outlineLevel="0" collapsed="false">
      <c r="A8" s="85" t="n">
        <v>0.96</v>
      </c>
      <c r="B8" s="85" t="n">
        <v>0.84</v>
      </c>
    </row>
    <row r="9" customFormat="false" ht="12.8" hidden="false" customHeight="false" outlineLevel="0" collapsed="false">
      <c r="A9" s="85" t="n">
        <v>0.97</v>
      </c>
      <c r="B9" s="85" t="n">
        <v>0.88</v>
      </c>
    </row>
    <row r="10" customFormat="false" ht="12.8" hidden="false" customHeight="false" outlineLevel="0" collapsed="false">
      <c r="A10" s="85" t="n">
        <v>0.98</v>
      </c>
      <c r="B10" s="85" t="n">
        <v>0.92</v>
      </c>
    </row>
    <row r="11" customFormat="false" ht="12.8" hidden="false" customHeight="false" outlineLevel="0" collapsed="false">
      <c r="A11" s="85" t="n">
        <v>0.99</v>
      </c>
      <c r="B11" s="85" t="n">
        <v>0.96</v>
      </c>
    </row>
    <row r="12" customFormat="false" ht="12.8" hidden="false" customHeight="false" outlineLevel="0" collapsed="false">
      <c r="A12" s="85" t="n">
        <v>1</v>
      </c>
      <c r="B12" s="85" t="n">
        <v>1</v>
      </c>
    </row>
    <row r="13" customFormat="false" ht="12.8" hidden="false" customHeight="false" outlineLevel="0" collapsed="false">
      <c r="A13" s="85" t="n">
        <v>1.01</v>
      </c>
      <c r="B13" s="85" t="n">
        <v>1.02</v>
      </c>
    </row>
    <row r="14" customFormat="false" ht="12.8" hidden="false" customHeight="false" outlineLevel="0" collapsed="false">
      <c r="A14" s="85" t="n">
        <v>1.02</v>
      </c>
      <c r="B14" s="85" t="n">
        <v>1.04</v>
      </c>
    </row>
    <row r="15" customFormat="false" ht="12.8" hidden="false" customHeight="false" outlineLevel="0" collapsed="false">
      <c r="A15" s="85" t="n">
        <v>1.03</v>
      </c>
      <c r="B15" s="85" t="n">
        <v>1.06</v>
      </c>
    </row>
    <row r="16" customFormat="false" ht="12.8" hidden="false" customHeight="false" outlineLevel="0" collapsed="false">
      <c r="A16" s="85" t="n">
        <v>1.04</v>
      </c>
      <c r="B16" s="85" t="n">
        <v>1.08</v>
      </c>
    </row>
    <row r="17" customFormat="false" ht="12.8" hidden="false" customHeight="false" outlineLevel="0" collapsed="false">
      <c r="A17" s="85" t="n">
        <v>1.05</v>
      </c>
      <c r="B17" s="85" t="n">
        <v>1.1</v>
      </c>
    </row>
    <row r="18" customFormat="false" ht="12.8" hidden="false" customHeight="false" outlineLevel="0" collapsed="false">
      <c r="A18" s="85" t="n">
        <v>1.06</v>
      </c>
      <c r="B18" s="85" t="n">
        <v>1.12</v>
      </c>
    </row>
    <row r="19" customFormat="false" ht="12.8" hidden="false" customHeight="false" outlineLevel="0" collapsed="false">
      <c r="A19" s="85" t="n">
        <v>1.07</v>
      </c>
      <c r="B19" s="85" t="n">
        <v>1.14</v>
      </c>
    </row>
    <row r="20" customFormat="false" ht="12.8" hidden="false" customHeight="false" outlineLevel="0" collapsed="false">
      <c r="A20" s="85" t="n">
        <v>1.08</v>
      </c>
      <c r="B20" s="85" t="n">
        <v>1.16</v>
      </c>
    </row>
    <row r="21" customFormat="false" ht="12.8" hidden="false" customHeight="false" outlineLevel="0" collapsed="false">
      <c r="A21" s="85" t="n">
        <v>1.09</v>
      </c>
      <c r="B21" s="85" t="n">
        <v>1.18</v>
      </c>
    </row>
    <row r="22" customFormat="false" ht="12.8" hidden="false" customHeight="false" outlineLevel="0" collapsed="false">
      <c r="A22" s="85" t="n">
        <v>1.1</v>
      </c>
      <c r="B22" s="85" t="n">
        <v>1.2</v>
      </c>
    </row>
    <row r="23" customFormat="false" ht="12.8" hidden="false" customHeight="false" outlineLevel="0" collapsed="false">
      <c r="A23" s="85" t="n">
        <v>1.11</v>
      </c>
      <c r="B23" s="85" t="n">
        <v>1.22</v>
      </c>
    </row>
    <row r="24" customFormat="false" ht="12.8" hidden="false" customHeight="false" outlineLevel="0" collapsed="false">
      <c r="A24" s="85" t="n">
        <v>1.12</v>
      </c>
      <c r="B24" s="85" t="n">
        <v>1.24</v>
      </c>
    </row>
    <row r="25" customFormat="false" ht="12.8" hidden="false" customHeight="false" outlineLevel="0" collapsed="false">
      <c r="A25" s="85" t="n">
        <v>1.13</v>
      </c>
      <c r="B25" s="85" t="n">
        <v>1.26</v>
      </c>
    </row>
    <row r="26" customFormat="false" ht="12.8" hidden="false" customHeight="false" outlineLevel="0" collapsed="false">
      <c r="A26" s="85" t="n">
        <v>1.14</v>
      </c>
      <c r="B26" s="85" t="n">
        <v>1.28</v>
      </c>
    </row>
    <row r="27" customFormat="false" ht="12.8" hidden="false" customHeight="false" outlineLevel="0" collapsed="false">
      <c r="A27" s="85" t="n">
        <v>1.15</v>
      </c>
      <c r="B27" s="85" t="n">
        <v>1.3</v>
      </c>
    </row>
    <row r="28" customFormat="false" ht="12.8" hidden="false" customHeight="false" outlineLevel="0" collapsed="false">
      <c r="A28" s="85" t="n">
        <v>1.16</v>
      </c>
      <c r="B28" s="85" t="n">
        <v>1.32</v>
      </c>
    </row>
    <row r="29" customFormat="false" ht="12.8" hidden="false" customHeight="false" outlineLevel="0" collapsed="false">
      <c r="A29" s="85" t="n">
        <v>1.17</v>
      </c>
      <c r="B29" s="85" t="n">
        <v>1.34</v>
      </c>
    </row>
    <row r="30" customFormat="false" ht="12.8" hidden="false" customHeight="false" outlineLevel="0" collapsed="false">
      <c r="A30" s="85" t="n">
        <v>1.18</v>
      </c>
      <c r="B30" s="85" t="n">
        <v>1.36</v>
      </c>
    </row>
    <row r="31" customFormat="false" ht="12.8" hidden="false" customHeight="false" outlineLevel="0" collapsed="false">
      <c r="A31" s="85" t="n">
        <v>1.19</v>
      </c>
      <c r="B31" s="85" t="n">
        <v>1.38</v>
      </c>
    </row>
    <row r="32" customFormat="false" ht="12.8" hidden="false" customHeight="false" outlineLevel="0" collapsed="false">
      <c r="A32" s="85" t="n">
        <v>1.2</v>
      </c>
      <c r="B32" s="85" t="n">
        <v>1.4</v>
      </c>
    </row>
    <row r="33" customFormat="false" ht="12.8" hidden="false" customHeight="false" outlineLevel="0" collapsed="false">
      <c r="A33" s="85" t="n">
        <v>1.21</v>
      </c>
      <c r="B33" s="85" t="n">
        <v>1.42</v>
      </c>
    </row>
    <row r="34" customFormat="false" ht="12.8" hidden="false" customHeight="false" outlineLevel="0" collapsed="false">
      <c r="A34" s="85" t="n">
        <v>1.22</v>
      </c>
      <c r="B34" s="85" t="n">
        <v>1.44</v>
      </c>
    </row>
    <row r="35" customFormat="false" ht="12.8" hidden="false" customHeight="false" outlineLevel="0" collapsed="false">
      <c r="A35" s="85" t="n">
        <v>1.23</v>
      </c>
      <c r="B35" s="85" t="n">
        <v>1.46</v>
      </c>
    </row>
    <row r="36" customFormat="false" ht="12.8" hidden="false" customHeight="false" outlineLevel="0" collapsed="false">
      <c r="A36" s="85" t="n">
        <v>1.24</v>
      </c>
      <c r="B36" s="85" t="n">
        <v>1.48</v>
      </c>
    </row>
    <row r="37" customFormat="false" ht="12.8" hidden="false" customHeight="false" outlineLevel="0" collapsed="false">
      <c r="A37" s="85" t="n">
        <v>1.25</v>
      </c>
      <c r="B37" s="85" t="n">
        <v>1.5</v>
      </c>
    </row>
    <row r="38" customFormat="false" ht="12.8" hidden="false" customHeight="false" outlineLevel="0" collapsed="false">
      <c r="A38" s="85" t="n">
        <v>1.26</v>
      </c>
      <c r="B38" s="85" t="n">
        <v>1.52</v>
      </c>
    </row>
    <row r="39" customFormat="false" ht="12.8" hidden="false" customHeight="false" outlineLevel="0" collapsed="false">
      <c r="A39" s="85" t="n">
        <v>1.27</v>
      </c>
      <c r="B39" s="85" t="n">
        <v>1.54</v>
      </c>
    </row>
    <row r="40" customFormat="false" ht="12.8" hidden="false" customHeight="false" outlineLevel="0" collapsed="false">
      <c r="A40" s="85" t="n">
        <v>1.28</v>
      </c>
      <c r="B40" s="85" t="n">
        <v>1.56</v>
      </c>
    </row>
    <row r="41" customFormat="false" ht="12.8" hidden="false" customHeight="false" outlineLevel="0" collapsed="false">
      <c r="A41" s="85" t="n">
        <v>1.29</v>
      </c>
      <c r="B41" s="85" t="n">
        <v>1.58</v>
      </c>
    </row>
    <row r="42" customFormat="false" ht="12.8" hidden="false" customHeight="false" outlineLevel="0" collapsed="false">
      <c r="A42" s="85" t="n">
        <v>1.3</v>
      </c>
      <c r="B42" s="85" t="n">
        <v>1.6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34</v>
      </c>
      <c r="B1" s="89" t="n">
        <f aca="false">calend!J5+calend!J8+calend!J26</f>
        <v>1375</v>
      </c>
    </row>
    <row r="2" customFormat="false" ht="12.8" hidden="false" customHeight="false" outlineLevel="0" collapsed="false">
      <c r="A2" s="0" t="s">
        <v>35</v>
      </c>
      <c r="B2" s="89" t="n">
        <f aca="false">calend!J11+calend!J14+calend!J17</f>
        <v>963</v>
      </c>
    </row>
    <row r="3" customFormat="false" ht="12.8" hidden="false" customHeight="false" outlineLevel="0" collapsed="false">
      <c r="A3" s="0" t="s">
        <v>36</v>
      </c>
    </row>
    <row r="4" customFormat="false" ht="12.8" hidden="false" customHeight="false" outlineLevel="0" collapsed="false">
      <c r="A4" s="0" t="s">
        <v>37</v>
      </c>
    </row>
    <row r="5" customFormat="false" ht="12.8" hidden="false" customHeight="false" outlineLevel="0" collapsed="false">
      <c r="A5" s="0" t="s">
        <v>38</v>
      </c>
    </row>
    <row r="6" customFormat="false" ht="12.8" hidden="false" customHeight="false" outlineLevel="0" collapsed="false">
      <c r="A6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561</TotalTime>
  <Application>LibreOffice/24.2.0.3$Linux_X86_64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2024-02-24T04:35:39Z</dcterms:created>
  <dc:creator/>
  <dc:description/>
  <dc:language>fr-FR</dc:language>
  <cp:lastModifiedBy/>
  <dcterms:modified xsi:type="dcterms:W3CDTF">2024-03-04T21:01:31Z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