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4800" yWindow="2835" windowWidth="14400" windowHeight="7365"/>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11"/>
  <c r="E21"/>
  <c r="F20"/>
  <c r="E18"/>
  <c r="F19"/>
  <c r="F17"/>
  <c r="E15"/>
  <c r="F15" s="1"/>
  <c r="E14"/>
  <c r="F14" s="1"/>
  <c r="E4"/>
  <c r="E11"/>
  <c r="F11" s="1"/>
  <c r="H8"/>
  <c r="E13" l="1"/>
  <c r="F13" s="1"/>
  <c r="E12"/>
  <c r="F18"/>
  <c r="E20" s="1"/>
  <c r="E17"/>
  <c r="E19" s="1"/>
  <c r="E10"/>
  <c r="I6"/>
  <c r="I7" s="1"/>
  <c r="H25"/>
  <c r="H9"/>
  <c r="F10" l="1"/>
  <c r="H10" l="1"/>
  <c r="F12"/>
  <c r="H12" s="1"/>
  <c r="J6"/>
  <c r="I5"/>
  <c r="H18" l="1"/>
  <c r="K6"/>
  <c r="J7"/>
  <c r="H16"/>
  <c r="H17"/>
  <c r="L6" l="1"/>
  <c r="K7"/>
  <c r="H19"/>
  <c r="H20" l="1"/>
  <c r="M6"/>
  <c r="L7"/>
  <c r="N6" l="1"/>
  <c r="M7"/>
  <c r="O6" l="1"/>
  <c r="N7"/>
  <c r="P6" l="1"/>
  <c r="P5" s="1"/>
  <c r="O7"/>
  <c r="P7" l="1"/>
  <c r="Q6"/>
  <c r="R6" l="1"/>
  <c r="Q7"/>
  <c r="S6" l="1"/>
  <c r="R7"/>
  <c r="T6" l="1"/>
  <c r="S7"/>
  <c r="U6" l="1"/>
  <c r="T7"/>
  <c r="V6" l="1"/>
  <c r="U7"/>
  <c r="W6" l="1"/>
  <c r="V7"/>
  <c r="W7" l="1"/>
  <c r="X6"/>
  <c r="W5"/>
  <c r="Y6" l="1"/>
  <c r="X7"/>
  <c r="Z6" l="1"/>
  <c r="Y7"/>
  <c r="AA6" l="1"/>
  <c r="Z7"/>
  <c r="AB6" l="1"/>
  <c r="AA7"/>
  <c r="AC6" l="1"/>
  <c r="AB7"/>
  <c r="AD6" l="1"/>
  <c r="AC7"/>
  <c r="AD7" l="1"/>
  <c r="AE6"/>
  <c r="AD5"/>
  <c r="AF6" l="1"/>
  <c r="AE7"/>
  <c r="AG6" l="1"/>
  <c r="AF7"/>
  <c r="AH6" l="1"/>
  <c r="AG7"/>
  <c r="AI6" l="1"/>
  <c r="AH7"/>
  <c r="AJ6" l="1"/>
  <c r="AI7"/>
  <c r="AJ7" l="1"/>
  <c r="AK6"/>
  <c r="AL6" l="1"/>
  <c r="AK7"/>
  <c r="AK5"/>
  <c r="AM6" l="1"/>
  <c r="AL7"/>
  <c r="AN6" l="1"/>
  <c r="AM7"/>
  <c r="AO6" l="1"/>
  <c r="AN7"/>
  <c r="AP6" l="1"/>
  <c r="AO7"/>
  <c r="AQ6" l="1"/>
  <c r="AP7"/>
  <c r="AQ7" l="1"/>
  <c r="AR6"/>
  <c r="AS6" l="1"/>
  <c r="AR7"/>
  <c r="AR5"/>
  <c r="AS7" l="1"/>
  <c r="AT6"/>
  <c r="AT7" l="1"/>
  <c r="AU6"/>
  <c r="AU7" l="1"/>
  <c r="AV6"/>
  <c r="AV7" l="1"/>
  <c r="AW6"/>
  <c r="AW7" l="1"/>
  <c r="AX6"/>
  <c r="AY6" l="1"/>
  <c r="AX7"/>
  <c r="AY7" l="1"/>
  <c r="AZ6"/>
  <c r="AY5"/>
  <c r="AZ7" l="1"/>
  <c r="BA6"/>
  <c r="BA7" l="1"/>
  <c r="BB6"/>
  <c r="BB7" l="1"/>
  <c r="BC6"/>
  <c r="BC7" l="1"/>
  <c r="BD6"/>
  <c r="BD7" l="1"/>
  <c r="BE6"/>
  <c r="BE7" l="1"/>
  <c r="BF6"/>
  <c r="BF7" l="1"/>
  <c r="BG6"/>
  <c r="BF5"/>
  <c r="BG7" l="1"/>
  <c r="BH6"/>
  <c r="BH7" l="1"/>
  <c r="BI6"/>
  <c r="BI7" l="1"/>
  <c r="BJ6"/>
  <c r="BJ7" l="1"/>
  <c r="BK6"/>
  <c r="BK7" l="1"/>
  <c r="BL6"/>
  <c r="BL7" s="1"/>
</calcChain>
</file>

<file path=xl/sharedStrings.xml><?xml version="1.0" encoding="utf-8"?>
<sst xmlns="http://schemas.openxmlformats.org/spreadsheetml/2006/main" count="66" uniqueCount="59">
  <si>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</si>
  <si>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</si>
  <si>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</si>
  <si>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</si>
  <si>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</si>
  <si>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</si>
  <si>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</si>
  <si>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</si>
  <si>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</si>
  <si>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</si>
  <si>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</si>
  <si>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</si>
  <si>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</si>
  <si>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</si>
  <si>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</si>
  <si>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</si>
  <si>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</si>
  <si>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</si>
  <si>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</si>
  <si>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</si>
  <si>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</si>
  <si>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</si>
  <si>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</si>
  <si>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</si>
  <si>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</si>
  <si>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</si>
  <si>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</si>
  <si>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</si>
  <si>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</si>
  <si>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</si>
  <si>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</si>
  <si>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</si>
  <si>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</si>
  <si>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</si>
  <si>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</si>
  <si>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Application</t>
  </si>
  <si>
    <t>Preparation</t>
  </si>
  <si>
    <t>Gantt</t>
  </si>
  <si>
    <t>Padey</t>
  </si>
  <si>
    <t>Riviere</t>
  </si>
  <si>
    <t>Groupe</t>
  </si>
  <si>
    <t>Auto apprentissage de nodeJS</t>
  </si>
  <si>
    <t>Site node js</t>
  </si>
  <si>
    <t>Journal de bord</t>
  </si>
  <si>
    <t>Julien</t>
  </si>
  <si>
    <t>Fin du projet :</t>
  </si>
  <si>
    <t>Control robot araignée</t>
  </si>
  <si>
    <t>Chef de projet : Julien</t>
  </si>
  <si>
    <t>collaborateur : Thomas</t>
  </si>
  <si>
    <t>Nom de la société : Echo</t>
  </si>
  <si>
    <t>Thomas</t>
  </si>
  <si>
    <t>Creation et test de la class Araignée</t>
  </si>
  <si>
    <t>Finalisation du formulaire</t>
  </si>
  <si>
    <t>Formation QT</t>
  </si>
  <si>
    <t>groupe</t>
  </si>
  <si>
    <t>premier Oral</t>
  </si>
  <si>
    <t>Oral Final</t>
  </si>
  <si>
    <t>Developpement front-end du formulaire</t>
  </si>
  <si>
    <t>programation des differentes trames du robot</t>
  </si>
</sst>
</file>

<file path=xl/styles.xml><?xml version="1.0" encoding="utf-8"?>
<styleSheet xmlns="http://schemas.openxmlformats.org/spreadsheetml/2006/main">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rgb="FFFF0000"/>
      </left>
      <right style="medium">
        <color rgb="FFFF0000"/>
      </right>
      <top/>
      <bottom style="medium">
        <color theme="0" tint="-0.14996795556505021"/>
      </bottom>
      <diagonal/>
    </border>
    <border>
      <left style="medium">
        <color rgb="FFFF0000"/>
      </left>
      <right style="medium">
        <color rgb="FFFF0000"/>
      </right>
      <top/>
      <bottom/>
      <diagonal/>
    </border>
    <border>
      <left style="medium">
        <color rgb="FFFF0000"/>
      </left>
      <right style="medium">
        <color rgb="FFFF0000"/>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1" applyNumberFormat="0" applyAlignment="0" applyProtection="0"/>
    <xf numFmtId="0" fontId="29" fillId="14" borderId="12" applyNumberFormat="0" applyAlignment="0" applyProtection="0"/>
    <xf numFmtId="0" fontId="30" fillId="14" borderId="11" applyNumberFormat="0" applyAlignment="0" applyProtection="0"/>
    <xf numFmtId="0" fontId="31" fillId="0" borderId="13" applyNumberFormat="0" applyFill="0" applyAlignment="0" applyProtection="0"/>
    <xf numFmtId="0" fontId="32" fillId="15" borderId="14" applyNumberFormat="0" applyAlignment="0" applyProtection="0"/>
    <xf numFmtId="0" fontId="33" fillId="0" borderId="0" applyNumberFormat="0" applyFill="0" applyBorder="0" applyAlignment="0" applyProtection="0"/>
    <xf numFmtId="0" fontId="9" fillId="16"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168" fontId="11" fillId="5" borderId="0" xfId="0" applyNumberFormat="1" applyFont="1" applyFill="1" applyAlignment="1">
      <alignment horizontal="center" vertical="center"/>
    </xf>
    <xf numFmtId="168" fontId="11" fillId="5" borderId="7"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0" fontId="12" fillId="8" borderId="17" xfId="0" applyFont="1" applyFill="1" applyBorder="1" applyAlignment="1">
      <alignment horizontal="center" vertical="center" shrinkToFit="1"/>
    </xf>
    <xf numFmtId="0" fontId="0" fillId="0" borderId="18" xfId="0" applyBorder="1" applyAlignment="1">
      <alignment vertical="center"/>
    </xf>
    <xf numFmtId="0" fontId="12" fillId="8" borderId="19" xfId="0" applyFont="1" applyFill="1" applyBorder="1" applyAlignment="1">
      <alignment horizontal="center" vertical="center" shrinkToFit="1"/>
    </xf>
    <xf numFmtId="0" fontId="0" fillId="0" borderId="20" xfId="0" applyBorder="1" applyAlignment="1">
      <alignment vertical="center"/>
    </xf>
    <xf numFmtId="0" fontId="0" fillId="0" borderId="20" xfId="0" applyBorder="1" applyAlignment="1">
      <alignment horizontal="right" vertical="center"/>
    </xf>
    <xf numFmtId="168" fontId="11" fillId="5" borderId="22" xfId="0" applyNumberFormat="1" applyFont="1" applyFill="1" applyBorder="1" applyAlignment="1">
      <alignment horizontal="center" vertical="center"/>
    </xf>
    <xf numFmtId="0" fontId="12" fillId="8" borderId="21" xfId="0" applyFont="1" applyFill="1" applyBorder="1" applyAlignment="1">
      <alignment horizontal="center" vertical="center" shrinkToFit="1"/>
    </xf>
    <xf numFmtId="0" fontId="0" fillId="0" borderId="23" xfId="0"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9"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28"/>
  <sheetViews>
    <sheetView showGridLines="0" tabSelected="1" showRuler="0" zoomScalePageLayoutView="70" workbookViewId="0">
      <pane ySplit="7" topLeftCell="A11" activePane="bottomLeft" state="frozen"/>
      <selection pane="bottomLeft" activeCell="E3" sqref="E3:F3"/>
    </sheetView>
  </sheetViews>
  <sheetFormatPr baseColWidth="10" defaultColWidth="9.140625" defaultRowHeight="30" customHeight="1"/>
  <cols>
    <col min="1" max="1" width="2.7109375" style="37" customWidth="1"/>
    <col min="2" max="2" width="53.855468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20" width="2.5703125" customWidth="1"/>
    <col min="21" max="21" width="2.7109375" customWidth="1"/>
    <col min="22" max="22" width="2.28515625" customWidth="1"/>
    <col min="23" max="64" width="2.5703125" customWidth="1"/>
    <col min="69" max="70" width="10.28515625"/>
  </cols>
  <sheetData>
    <row r="1" spans="1:64" ht="30" customHeight="1">
      <c r="A1" s="38" t="s">
        <v>0</v>
      </c>
      <c r="B1" s="42" t="s">
        <v>46</v>
      </c>
      <c r="C1" s="1"/>
      <c r="D1" s="2"/>
      <c r="E1" s="4"/>
      <c r="F1" s="26"/>
      <c r="H1" s="2"/>
      <c r="I1" s="11" t="s">
        <v>20</v>
      </c>
    </row>
    <row r="2" spans="1:64" ht="30" customHeight="1">
      <c r="A2" s="37" t="s">
        <v>1</v>
      </c>
      <c r="B2" s="43" t="s">
        <v>49</v>
      </c>
      <c r="I2" s="40" t="s">
        <v>21</v>
      </c>
    </row>
    <row r="3" spans="1:64" ht="30" customHeight="1">
      <c r="A3" s="37" t="s">
        <v>2</v>
      </c>
      <c r="B3" s="44" t="s">
        <v>47</v>
      </c>
      <c r="C3" s="70" t="s">
        <v>13</v>
      </c>
      <c r="D3" s="71"/>
      <c r="E3" s="76">
        <v>44529</v>
      </c>
      <c r="F3" s="76"/>
    </row>
    <row r="4" spans="1:64" ht="30" customHeight="1">
      <c r="B4" s="44" t="s">
        <v>48</v>
      </c>
      <c r="C4" s="70" t="s">
        <v>45</v>
      </c>
      <c r="D4" s="71"/>
      <c r="E4" s="76">
        <f>Début_Projet+11</f>
        <v>44540</v>
      </c>
      <c r="F4" s="76"/>
    </row>
    <row r="5" spans="1:64" ht="30" customHeight="1">
      <c r="A5" s="38" t="s">
        <v>3</v>
      </c>
      <c r="C5" s="70" t="s">
        <v>14</v>
      </c>
      <c r="D5" s="71"/>
      <c r="E5" s="7">
        <v>1</v>
      </c>
      <c r="I5" s="73">
        <f>I6</f>
        <v>44529</v>
      </c>
      <c r="J5" s="74"/>
      <c r="K5" s="74"/>
      <c r="L5" s="74"/>
      <c r="M5" s="74"/>
      <c r="N5" s="74"/>
      <c r="O5" s="75"/>
      <c r="P5" s="73">
        <f>P6</f>
        <v>44536</v>
      </c>
      <c r="Q5" s="74"/>
      <c r="R5" s="74"/>
      <c r="S5" s="74"/>
      <c r="T5" s="74"/>
      <c r="U5" s="74"/>
      <c r="V5" s="75"/>
      <c r="W5" s="73">
        <f>W6</f>
        <v>44543</v>
      </c>
      <c r="X5" s="74"/>
      <c r="Y5" s="74"/>
      <c r="Z5" s="74"/>
      <c r="AA5" s="74"/>
      <c r="AB5" s="74"/>
      <c r="AC5" s="75"/>
      <c r="AD5" s="73">
        <f>AD6</f>
        <v>44550</v>
      </c>
      <c r="AE5" s="74"/>
      <c r="AF5" s="74"/>
      <c r="AG5" s="74"/>
      <c r="AH5" s="74"/>
      <c r="AI5" s="74"/>
      <c r="AJ5" s="75"/>
      <c r="AK5" s="73">
        <f>AK6</f>
        <v>44557</v>
      </c>
      <c r="AL5" s="74"/>
      <c r="AM5" s="74"/>
      <c r="AN5" s="74"/>
      <c r="AO5" s="74"/>
      <c r="AP5" s="74"/>
      <c r="AQ5" s="75"/>
      <c r="AR5" s="73">
        <f>AR6</f>
        <v>44564</v>
      </c>
      <c r="AS5" s="74"/>
      <c r="AT5" s="74"/>
      <c r="AU5" s="74"/>
      <c r="AV5" s="74"/>
      <c r="AW5" s="74"/>
      <c r="AX5" s="75"/>
      <c r="AY5" s="73">
        <f>AY6</f>
        <v>44571</v>
      </c>
      <c r="AZ5" s="74"/>
      <c r="BA5" s="74"/>
      <c r="BB5" s="74"/>
      <c r="BC5" s="74"/>
      <c r="BD5" s="74"/>
      <c r="BE5" s="75"/>
      <c r="BF5" s="73">
        <f>BF6</f>
        <v>44578</v>
      </c>
      <c r="BG5" s="74"/>
      <c r="BH5" s="74"/>
      <c r="BI5" s="74"/>
      <c r="BJ5" s="74"/>
      <c r="BK5" s="74"/>
      <c r="BL5" s="75"/>
    </row>
    <row r="6" spans="1:64" ht="15" customHeight="1">
      <c r="A6" s="38" t="s">
        <v>4</v>
      </c>
      <c r="B6" s="72"/>
      <c r="C6" s="72"/>
      <c r="D6" s="72"/>
      <c r="E6" s="72"/>
      <c r="F6" s="72"/>
      <c r="G6" s="72"/>
      <c r="I6" s="57">
        <f>Début_Projet-WEEKDAY(Début_Projet,1)+2+7*(Semaine_Affichage-1)</f>
        <v>44529</v>
      </c>
      <c r="J6" s="58">
        <f>I6+1</f>
        <v>44530</v>
      </c>
      <c r="K6" s="58">
        <f t="shared" ref="K6:AX6" si="0">J6+1</f>
        <v>44531</v>
      </c>
      <c r="L6" s="58">
        <f t="shared" si="0"/>
        <v>44532</v>
      </c>
      <c r="M6" s="58">
        <f t="shared" si="0"/>
        <v>44533</v>
      </c>
      <c r="N6" s="58">
        <f t="shared" si="0"/>
        <v>44534</v>
      </c>
      <c r="O6" s="59">
        <f t="shared" si="0"/>
        <v>44535</v>
      </c>
      <c r="P6" s="57">
        <f>O6+1</f>
        <v>44536</v>
      </c>
      <c r="Q6" s="58">
        <f>P6+1</f>
        <v>44537</v>
      </c>
      <c r="R6" s="58">
        <f t="shared" si="0"/>
        <v>44538</v>
      </c>
      <c r="S6" s="58">
        <f t="shared" si="0"/>
        <v>44539</v>
      </c>
      <c r="T6" s="67">
        <f t="shared" si="0"/>
        <v>44540</v>
      </c>
      <c r="U6" s="58">
        <f t="shared" si="0"/>
        <v>44541</v>
      </c>
      <c r="V6" s="59">
        <f t="shared" si="0"/>
        <v>44542</v>
      </c>
      <c r="W6" s="57">
        <f>V6+1</f>
        <v>44543</v>
      </c>
      <c r="X6" s="58">
        <f>W6+1</f>
        <v>44544</v>
      </c>
      <c r="Y6" s="58">
        <f t="shared" si="0"/>
        <v>44545</v>
      </c>
      <c r="Z6" s="58">
        <f t="shared" si="0"/>
        <v>44546</v>
      </c>
      <c r="AA6" s="58">
        <f t="shared" si="0"/>
        <v>44547</v>
      </c>
      <c r="AB6" s="58">
        <f t="shared" si="0"/>
        <v>44548</v>
      </c>
      <c r="AC6" s="59">
        <f t="shared" si="0"/>
        <v>44549</v>
      </c>
      <c r="AD6" s="57">
        <f>AC6+1</f>
        <v>44550</v>
      </c>
      <c r="AE6" s="58">
        <f>AD6+1</f>
        <v>44551</v>
      </c>
      <c r="AF6" s="58">
        <f t="shared" si="0"/>
        <v>44552</v>
      </c>
      <c r="AG6" s="58">
        <f t="shared" si="0"/>
        <v>44553</v>
      </c>
      <c r="AH6" s="58">
        <f t="shared" si="0"/>
        <v>44554</v>
      </c>
      <c r="AI6" s="58">
        <f t="shared" si="0"/>
        <v>44555</v>
      </c>
      <c r="AJ6" s="59">
        <f t="shared" si="0"/>
        <v>44556</v>
      </c>
      <c r="AK6" s="57">
        <f>AJ6+1</f>
        <v>44557</v>
      </c>
      <c r="AL6" s="58">
        <f>AK6+1</f>
        <v>44558</v>
      </c>
      <c r="AM6" s="58">
        <f t="shared" si="0"/>
        <v>44559</v>
      </c>
      <c r="AN6" s="58">
        <f t="shared" si="0"/>
        <v>44560</v>
      </c>
      <c r="AO6" s="58">
        <f t="shared" si="0"/>
        <v>44561</v>
      </c>
      <c r="AP6" s="58">
        <f t="shared" si="0"/>
        <v>44562</v>
      </c>
      <c r="AQ6" s="59">
        <f t="shared" si="0"/>
        <v>44563</v>
      </c>
      <c r="AR6" s="57">
        <f>AQ6+1</f>
        <v>44564</v>
      </c>
      <c r="AS6" s="58">
        <f>AR6+1</f>
        <v>44565</v>
      </c>
      <c r="AT6" s="58">
        <f t="shared" si="0"/>
        <v>44566</v>
      </c>
      <c r="AU6" s="58">
        <f t="shared" si="0"/>
        <v>44567</v>
      </c>
      <c r="AV6" s="58">
        <f t="shared" si="0"/>
        <v>44568</v>
      </c>
      <c r="AW6" s="58">
        <f t="shared" si="0"/>
        <v>44569</v>
      </c>
      <c r="AX6" s="59">
        <f t="shared" si="0"/>
        <v>44570</v>
      </c>
      <c r="AY6" s="57">
        <f>AX6+1</f>
        <v>44571</v>
      </c>
      <c r="AZ6" s="58">
        <f>AY6+1</f>
        <v>44572</v>
      </c>
      <c r="BA6" s="58">
        <f t="shared" ref="BA6:BE6" si="1">AZ6+1</f>
        <v>44573</v>
      </c>
      <c r="BB6" s="58">
        <f t="shared" si="1"/>
        <v>44574</v>
      </c>
      <c r="BC6" s="58">
        <f t="shared" si="1"/>
        <v>44575</v>
      </c>
      <c r="BD6" s="58">
        <f t="shared" si="1"/>
        <v>44576</v>
      </c>
      <c r="BE6" s="59">
        <f t="shared" si="1"/>
        <v>44577</v>
      </c>
      <c r="BF6" s="57">
        <f>BE6+1</f>
        <v>44578</v>
      </c>
      <c r="BG6" s="58">
        <f>BF6+1</f>
        <v>44579</v>
      </c>
      <c r="BH6" s="58">
        <f t="shared" ref="BH6:BL6" si="2">BG6+1</f>
        <v>44580</v>
      </c>
      <c r="BI6" s="58">
        <f t="shared" si="2"/>
        <v>44581</v>
      </c>
      <c r="BJ6" s="58">
        <f t="shared" si="2"/>
        <v>44582</v>
      </c>
      <c r="BK6" s="58">
        <f t="shared" si="2"/>
        <v>44583</v>
      </c>
      <c r="BL6" s="59">
        <f t="shared" si="2"/>
        <v>44584</v>
      </c>
    </row>
    <row r="7" spans="1:64" ht="30" customHeight="1" thickBot="1">
      <c r="A7" s="38" t="s">
        <v>5</v>
      </c>
      <c r="B7" s="8" t="s">
        <v>11</v>
      </c>
      <c r="C7" s="9" t="s">
        <v>15</v>
      </c>
      <c r="D7" s="9" t="s">
        <v>16</v>
      </c>
      <c r="E7" s="9" t="s">
        <v>17</v>
      </c>
      <c r="F7" s="9" t="s">
        <v>18</v>
      </c>
      <c r="G7" s="9"/>
      <c r="H7" s="9" t="s">
        <v>19</v>
      </c>
      <c r="I7" s="10" t="str">
        <f t="shared" ref="I7:AN7" si="3">LEFT(TEXT(I6,"jjj"),1)</f>
        <v>l</v>
      </c>
      <c r="J7" s="10" t="str">
        <f t="shared" si="3"/>
        <v>m</v>
      </c>
      <c r="K7" s="10" t="str">
        <f t="shared" si="3"/>
        <v>m</v>
      </c>
      <c r="L7" s="10" t="str">
        <f t="shared" si="3"/>
        <v>j</v>
      </c>
      <c r="M7" s="10" t="str">
        <f t="shared" si="3"/>
        <v>v</v>
      </c>
      <c r="N7" s="10" t="str">
        <f t="shared" si="3"/>
        <v>s</v>
      </c>
      <c r="O7" s="10" t="str">
        <f t="shared" si="3"/>
        <v>d</v>
      </c>
      <c r="P7" s="10" t="str">
        <f t="shared" si="3"/>
        <v>l</v>
      </c>
      <c r="Q7" s="10" t="str">
        <f t="shared" si="3"/>
        <v>m</v>
      </c>
      <c r="R7" s="10" t="str">
        <f t="shared" si="3"/>
        <v>m</v>
      </c>
      <c r="S7" s="62" t="str">
        <f t="shared" si="3"/>
        <v>j</v>
      </c>
      <c r="T7" s="68" t="str">
        <f t="shared" si="3"/>
        <v>v</v>
      </c>
      <c r="U7" s="64" t="str">
        <f t="shared" si="3"/>
        <v>s</v>
      </c>
      <c r="V7" s="10" t="str">
        <f t="shared" si="3"/>
        <v>d</v>
      </c>
      <c r="W7" s="10" t="str">
        <f t="shared" si="3"/>
        <v>l</v>
      </c>
      <c r="X7" s="10" t="str">
        <f t="shared" si="3"/>
        <v>m</v>
      </c>
      <c r="Y7" s="10" t="str">
        <f t="shared" si="3"/>
        <v>m</v>
      </c>
      <c r="Z7" s="10" t="str">
        <f t="shared" si="3"/>
        <v>j</v>
      </c>
      <c r="AA7" s="10" t="str">
        <f t="shared" si="3"/>
        <v>v</v>
      </c>
      <c r="AB7" s="10" t="str">
        <f t="shared" si="3"/>
        <v>s</v>
      </c>
      <c r="AC7" s="10" t="str">
        <f t="shared" si="3"/>
        <v>d</v>
      </c>
      <c r="AD7" s="10" t="str">
        <f t="shared" si="3"/>
        <v>l</v>
      </c>
      <c r="AE7" s="10" t="str">
        <f t="shared" si="3"/>
        <v>m</v>
      </c>
      <c r="AF7" s="10" t="str">
        <f t="shared" si="3"/>
        <v>m</v>
      </c>
      <c r="AG7" s="10" t="str">
        <f t="shared" si="3"/>
        <v>j</v>
      </c>
      <c r="AH7" s="10" t="str">
        <f t="shared" si="3"/>
        <v>v</v>
      </c>
      <c r="AI7" s="10" t="str">
        <f t="shared" si="3"/>
        <v>s</v>
      </c>
      <c r="AJ7" s="10" t="str">
        <f t="shared" si="3"/>
        <v>d</v>
      </c>
      <c r="AK7" s="10" t="str">
        <f t="shared" si="3"/>
        <v>l</v>
      </c>
      <c r="AL7" s="10" t="str">
        <f t="shared" si="3"/>
        <v>m</v>
      </c>
      <c r="AM7" s="10" t="str">
        <f t="shared" si="3"/>
        <v>m</v>
      </c>
      <c r="AN7" s="10" t="str">
        <f t="shared" si="3"/>
        <v>j</v>
      </c>
      <c r="AO7" s="10" t="str">
        <f t="shared" ref="AO7:BL7" si="4">LEFT(TEXT(AO6,"jjj"),1)</f>
        <v>v</v>
      </c>
      <c r="AP7" s="10" t="str">
        <f t="shared" si="4"/>
        <v>s</v>
      </c>
      <c r="AQ7" s="10" t="str">
        <f t="shared" si="4"/>
        <v>d</v>
      </c>
      <c r="AR7" s="10" t="str">
        <f t="shared" si="4"/>
        <v>l</v>
      </c>
      <c r="AS7" s="10" t="str">
        <f t="shared" si="4"/>
        <v>m</v>
      </c>
      <c r="AT7" s="10" t="str">
        <f t="shared" si="4"/>
        <v>m</v>
      </c>
      <c r="AU7" s="10" t="str">
        <f t="shared" si="4"/>
        <v>j</v>
      </c>
      <c r="AV7" s="10" t="str">
        <f t="shared" si="4"/>
        <v>v</v>
      </c>
      <c r="AW7" s="10" t="str">
        <f t="shared" si="4"/>
        <v>s</v>
      </c>
      <c r="AX7" s="10" t="str">
        <f t="shared" si="4"/>
        <v>d</v>
      </c>
      <c r="AY7" s="10" t="str">
        <f t="shared" si="4"/>
        <v>l</v>
      </c>
      <c r="AZ7" s="10" t="str">
        <f t="shared" si="4"/>
        <v>m</v>
      </c>
      <c r="BA7" s="10" t="str">
        <f t="shared" si="4"/>
        <v>m</v>
      </c>
      <c r="BB7" s="10" t="str">
        <f t="shared" si="4"/>
        <v>j</v>
      </c>
      <c r="BC7" s="10" t="str">
        <f t="shared" si="4"/>
        <v>v</v>
      </c>
      <c r="BD7" s="10" t="str">
        <f t="shared" si="4"/>
        <v>s</v>
      </c>
      <c r="BE7" s="10" t="str">
        <f t="shared" si="4"/>
        <v>d</v>
      </c>
      <c r="BF7" s="10" t="str">
        <f t="shared" si="4"/>
        <v>l</v>
      </c>
      <c r="BG7" s="10" t="str">
        <f t="shared" si="4"/>
        <v>m</v>
      </c>
      <c r="BH7" s="10" t="str">
        <f t="shared" si="4"/>
        <v>m</v>
      </c>
      <c r="BI7" s="10" t="str">
        <f t="shared" si="4"/>
        <v>j</v>
      </c>
      <c r="BJ7" s="10" t="str">
        <f t="shared" si="4"/>
        <v>v</v>
      </c>
      <c r="BK7" s="10" t="str">
        <f t="shared" si="4"/>
        <v>s</v>
      </c>
      <c r="BL7" s="10" t="str">
        <f t="shared" si="4"/>
        <v>d</v>
      </c>
    </row>
    <row r="8" spans="1:64" ht="30" hidden="1" customHeight="1" thickBot="1">
      <c r="A8" s="37" t="s">
        <v>6</v>
      </c>
      <c r="C8" s="41"/>
      <c r="E8"/>
      <c r="H8" t="str">
        <f>IF(OR(ISBLANK(début_tâche),ISBLANK(fin_tâche)),"",fin_tâche-début_tâche+1)</f>
        <v/>
      </c>
      <c r="I8" s="24"/>
      <c r="J8" s="24"/>
      <c r="K8" s="24"/>
      <c r="L8" s="24"/>
      <c r="M8" s="24"/>
      <c r="N8" s="24"/>
      <c r="O8" s="24"/>
      <c r="P8" s="24"/>
      <c r="Q8" s="24"/>
      <c r="R8" s="24"/>
      <c r="S8" s="63"/>
      <c r="T8" s="69"/>
      <c r="U8" s="65"/>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c r="A9" s="38" t="s">
        <v>7</v>
      </c>
      <c r="B9" s="14" t="s">
        <v>36</v>
      </c>
      <c r="C9" s="45"/>
      <c r="D9" s="15"/>
      <c r="E9" s="51"/>
      <c r="F9" s="52"/>
      <c r="G9" s="13"/>
      <c r="H9" s="13" t="str">
        <f t="shared" ref="H9:H25" si="5">IF(OR(ISBLANK(début_tâche),ISBLANK(fin_tâche)),"",fin_tâche-début_tâche+1)</f>
        <v/>
      </c>
      <c r="I9" s="24"/>
      <c r="J9" s="24"/>
      <c r="K9" s="24"/>
      <c r="L9" s="24"/>
      <c r="M9" s="24"/>
      <c r="N9" s="24"/>
      <c r="O9" s="24"/>
      <c r="P9" s="24"/>
      <c r="Q9" s="24"/>
      <c r="R9" s="24"/>
      <c r="S9" s="63"/>
      <c r="T9" s="69"/>
      <c r="U9" s="65"/>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c r="A10" s="38" t="s">
        <v>8</v>
      </c>
      <c r="B10" s="49" t="s">
        <v>37</v>
      </c>
      <c r="C10" s="46" t="s">
        <v>38</v>
      </c>
      <c r="D10" s="16">
        <v>1</v>
      </c>
      <c r="E10" s="60">
        <f>Début_Projet</f>
        <v>44529</v>
      </c>
      <c r="F10" s="60">
        <f>E10+3</f>
        <v>44532</v>
      </c>
      <c r="G10" s="13"/>
      <c r="H10" s="13">
        <f t="shared" si="5"/>
        <v>4</v>
      </c>
      <c r="I10" s="24"/>
      <c r="J10" s="24"/>
      <c r="K10" s="24"/>
      <c r="L10" s="24"/>
      <c r="M10" s="24"/>
      <c r="N10" s="24"/>
      <c r="O10" s="24"/>
      <c r="P10" s="24"/>
      <c r="Q10" s="24"/>
      <c r="R10" s="24"/>
      <c r="S10" s="63"/>
      <c r="T10" s="69"/>
      <c r="U10" s="65"/>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c r="A11" s="38"/>
      <c r="B11" s="49" t="s">
        <v>43</v>
      </c>
      <c r="C11" s="46" t="s">
        <v>44</v>
      </c>
      <c r="D11" s="16">
        <v>1</v>
      </c>
      <c r="E11" s="60">
        <f>Début_Projet</f>
        <v>44529</v>
      </c>
      <c r="F11" s="60">
        <f>E11+3</f>
        <v>44532</v>
      </c>
      <c r="G11" s="13"/>
      <c r="H11" s="13"/>
      <c r="I11" s="24"/>
      <c r="J11" s="24"/>
      <c r="K11" s="24"/>
      <c r="L11" s="24"/>
      <c r="M11" s="24"/>
      <c r="N11" s="24"/>
      <c r="O11" s="24"/>
      <c r="P11" s="24"/>
      <c r="Q11" s="24"/>
      <c r="R11" s="24"/>
      <c r="S11" s="63"/>
      <c r="T11" s="69"/>
      <c r="U11" s="65"/>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c r="A12" s="38" t="s">
        <v>9</v>
      </c>
      <c r="B12" s="49" t="s">
        <v>42</v>
      </c>
      <c r="C12" s="46" t="s">
        <v>38</v>
      </c>
      <c r="D12" s="16">
        <v>1</v>
      </c>
      <c r="E12" s="60">
        <f>Début_Projet</f>
        <v>44529</v>
      </c>
      <c r="F12" s="60">
        <f>E12+4</f>
        <v>44533</v>
      </c>
      <c r="G12" s="13"/>
      <c r="H12" s="13">
        <f t="shared" si="5"/>
        <v>5</v>
      </c>
      <c r="I12" s="24"/>
      <c r="J12" s="24"/>
      <c r="K12" s="24"/>
      <c r="L12" s="24"/>
      <c r="M12" s="24"/>
      <c r="N12" s="24"/>
      <c r="O12" s="24"/>
      <c r="P12" s="24"/>
      <c r="Q12" s="24"/>
      <c r="R12" s="24"/>
      <c r="S12" s="63"/>
      <c r="T12" s="69"/>
      <c r="U12" s="66"/>
      <c r="V12" s="25"/>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c r="A13" s="38"/>
      <c r="B13" s="49" t="s">
        <v>41</v>
      </c>
      <c r="C13" s="46" t="s">
        <v>39</v>
      </c>
      <c r="D13" s="16">
        <v>1</v>
      </c>
      <c r="E13" s="60">
        <f>Début_Projet</f>
        <v>44529</v>
      </c>
      <c r="F13" s="60">
        <f>E13+3</f>
        <v>44532</v>
      </c>
      <c r="G13" s="13"/>
      <c r="H13" s="13"/>
      <c r="I13" s="24"/>
      <c r="J13" s="24"/>
      <c r="K13" s="24"/>
      <c r="L13" s="24"/>
      <c r="M13" s="24"/>
      <c r="N13" s="24"/>
      <c r="O13" s="24"/>
      <c r="P13" s="24"/>
      <c r="Q13" s="24"/>
      <c r="R13" s="24"/>
      <c r="S13" s="63"/>
      <c r="T13" s="69"/>
      <c r="U13" s="66"/>
      <c r="V13" s="25"/>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c r="A14" s="38"/>
      <c r="B14" s="49" t="s">
        <v>55</v>
      </c>
      <c r="C14" s="46" t="s">
        <v>40</v>
      </c>
      <c r="D14" s="16">
        <v>0</v>
      </c>
      <c r="E14" s="60">
        <f>Début_Projet+4</f>
        <v>44533</v>
      </c>
      <c r="F14" s="60">
        <f>E14</f>
        <v>44533</v>
      </c>
      <c r="G14" s="13"/>
      <c r="H14" s="13"/>
      <c r="I14" s="24"/>
      <c r="J14" s="24"/>
      <c r="K14" s="24"/>
      <c r="L14" s="24"/>
      <c r="M14" s="24"/>
      <c r="N14" s="24"/>
      <c r="O14" s="24"/>
      <c r="P14" s="24"/>
      <c r="Q14" s="24"/>
      <c r="R14" s="24"/>
      <c r="S14" s="63"/>
      <c r="T14" s="69"/>
      <c r="U14" s="66"/>
      <c r="V14" s="25"/>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c r="A15" s="38"/>
      <c r="B15" s="49" t="s">
        <v>56</v>
      </c>
      <c r="C15" s="46" t="s">
        <v>40</v>
      </c>
      <c r="D15" s="16">
        <v>0</v>
      </c>
      <c r="E15" s="60">
        <f>Début_Projet+11</f>
        <v>44540</v>
      </c>
      <c r="F15" s="60">
        <f>E15</f>
        <v>44540</v>
      </c>
      <c r="G15" s="13"/>
      <c r="H15" s="13"/>
      <c r="I15" s="24"/>
      <c r="J15" s="24"/>
      <c r="K15" s="24"/>
      <c r="L15" s="24"/>
      <c r="M15" s="24"/>
      <c r="N15" s="24"/>
      <c r="O15" s="24"/>
      <c r="P15" s="24"/>
      <c r="Q15" s="24"/>
      <c r="R15" s="24"/>
      <c r="S15" s="63"/>
      <c r="T15" s="69"/>
      <c r="U15" s="66"/>
      <c r="V15" s="25"/>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c r="A16" s="37"/>
      <c r="B16" s="17" t="s">
        <v>35</v>
      </c>
      <c r="C16" s="47"/>
      <c r="D16" s="18"/>
      <c r="E16" s="53"/>
      <c r="F16" s="54"/>
      <c r="G16" s="13"/>
      <c r="H16" s="13" t="str">
        <f t="shared" si="5"/>
        <v/>
      </c>
      <c r="I16" s="24"/>
      <c r="J16" s="24"/>
      <c r="K16" s="24"/>
      <c r="L16" s="24"/>
      <c r="M16" s="24"/>
      <c r="N16" s="24"/>
      <c r="O16" s="24"/>
      <c r="P16" s="24"/>
      <c r="Q16" s="24"/>
      <c r="R16" s="24"/>
      <c r="S16" s="63"/>
      <c r="T16" s="69"/>
      <c r="U16" s="65"/>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c r="A17" s="37"/>
      <c r="B17" s="50" t="s">
        <v>53</v>
      </c>
      <c r="C17" s="48" t="s">
        <v>50</v>
      </c>
      <c r="D17" s="19">
        <v>0.5</v>
      </c>
      <c r="E17" s="61">
        <f>Début_Projet</f>
        <v>44529</v>
      </c>
      <c r="F17" s="61">
        <f>E17+3</f>
        <v>44532</v>
      </c>
      <c r="G17" s="13"/>
      <c r="H17" s="13">
        <f t="shared" si="5"/>
        <v>4</v>
      </c>
      <c r="I17" s="24"/>
      <c r="J17" s="24"/>
      <c r="K17" s="24"/>
      <c r="L17" s="24"/>
      <c r="M17" s="24"/>
      <c r="N17" s="24"/>
      <c r="O17" s="24"/>
      <c r="P17" s="24"/>
      <c r="Q17" s="24"/>
      <c r="R17" s="24"/>
      <c r="S17" s="63"/>
      <c r="T17" s="69"/>
      <c r="U17" s="65"/>
      <c r="V17" s="24"/>
      <c r="W17" s="24"/>
      <c r="X17" s="24"/>
      <c r="Y17" s="25"/>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c r="A18" s="37"/>
      <c r="B18" s="50" t="s">
        <v>51</v>
      </c>
      <c r="C18" s="48" t="s">
        <v>44</v>
      </c>
      <c r="D18" s="19">
        <v>0.15</v>
      </c>
      <c r="E18" s="61">
        <f>Début_Projet+1</f>
        <v>44530</v>
      </c>
      <c r="F18" s="61">
        <f>E18+7</f>
        <v>44537</v>
      </c>
      <c r="G18" s="13"/>
      <c r="H18" s="13">
        <f t="shared" si="5"/>
        <v>8</v>
      </c>
      <c r="I18" s="24"/>
      <c r="J18" s="24"/>
      <c r="K18" s="24"/>
      <c r="L18" s="24"/>
      <c r="M18" s="24"/>
      <c r="N18" s="24"/>
      <c r="O18" s="24"/>
      <c r="P18" s="24"/>
      <c r="Q18" s="24"/>
      <c r="R18" s="24"/>
      <c r="S18" s="63"/>
      <c r="T18" s="69"/>
      <c r="U18" s="65"/>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c r="A19" s="38" t="s">
        <v>10</v>
      </c>
      <c r="B19" s="50" t="s">
        <v>57</v>
      </c>
      <c r="C19" s="48" t="s">
        <v>50</v>
      </c>
      <c r="D19" s="19">
        <v>0</v>
      </c>
      <c r="E19" s="61">
        <f>F17</f>
        <v>44532</v>
      </c>
      <c r="F19" s="61">
        <f>E19+4</f>
        <v>44536</v>
      </c>
      <c r="G19" s="13"/>
      <c r="H19" s="13">
        <f t="shared" si="5"/>
        <v>5</v>
      </c>
      <c r="I19" s="24"/>
      <c r="J19" s="24"/>
      <c r="K19" s="24"/>
      <c r="L19" s="24"/>
      <c r="M19" s="24"/>
      <c r="N19" s="24"/>
      <c r="O19" s="24"/>
      <c r="P19" s="24"/>
      <c r="Q19" s="24"/>
      <c r="R19" s="24"/>
      <c r="S19" s="63"/>
      <c r="T19" s="69"/>
      <c r="U19" s="65"/>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c r="A20" s="38"/>
      <c r="B20" s="50" t="s">
        <v>52</v>
      </c>
      <c r="C20" s="48" t="s">
        <v>54</v>
      </c>
      <c r="D20" s="19">
        <v>0</v>
      </c>
      <c r="E20" s="61">
        <f>F18</f>
        <v>44537</v>
      </c>
      <c r="F20" s="61">
        <f>E20+3</f>
        <v>44540</v>
      </c>
      <c r="G20" s="13"/>
      <c r="H20" s="13">
        <f t="shared" si="5"/>
        <v>4</v>
      </c>
      <c r="I20" s="24"/>
      <c r="J20" s="24"/>
      <c r="K20" s="24"/>
      <c r="L20" s="24"/>
      <c r="M20" s="24"/>
      <c r="N20" s="24"/>
      <c r="O20" s="24"/>
      <c r="P20" s="24"/>
      <c r="Q20" s="24"/>
      <c r="R20" s="24"/>
      <c r="S20" s="63"/>
      <c r="T20" s="69"/>
      <c r="U20" s="65"/>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c r="A21" s="38"/>
      <c r="B21" s="50" t="s">
        <v>58</v>
      </c>
      <c r="C21" s="48" t="s">
        <v>44</v>
      </c>
      <c r="D21" s="19">
        <v>0.3</v>
      </c>
      <c r="E21" s="61">
        <f>Début_Projet</f>
        <v>44529</v>
      </c>
      <c r="F21" s="61">
        <f>E21+7</f>
        <v>44536</v>
      </c>
      <c r="G21" s="13"/>
      <c r="H21" s="13"/>
      <c r="I21" s="24"/>
      <c r="J21" s="24"/>
      <c r="K21" s="24"/>
      <c r="L21" s="24"/>
      <c r="M21" s="24"/>
      <c r="N21" s="24"/>
      <c r="O21" s="24"/>
      <c r="P21" s="24"/>
      <c r="Q21" s="24"/>
      <c r="R21" s="24"/>
      <c r="S21" s="63"/>
      <c r="T21" s="69"/>
      <c r="U21" s="65"/>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c r="A22" s="38"/>
      <c r="B22" s="50"/>
      <c r="C22" s="48"/>
      <c r="D22" s="19">
        <v>0</v>
      </c>
      <c r="E22" s="61">
        <v>44476</v>
      </c>
      <c r="F22" s="61">
        <v>44484</v>
      </c>
      <c r="G22" s="13"/>
      <c r="H22" s="13"/>
      <c r="I22" s="24"/>
      <c r="J22" s="24"/>
      <c r="K22" s="24"/>
      <c r="L22" s="24"/>
      <c r="M22" s="24"/>
      <c r="N22" s="24"/>
      <c r="O22" s="24"/>
      <c r="P22" s="24"/>
      <c r="Q22" s="24"/>
      <c r="R22" s="24"/>
      <c r="S22" s="63"/>
      <c r="T22" s="69"/>
      <c r="U22" s="65"/>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c r="A23" s="38"/>
      <c r="B23" s="50"/>
      <c r="C23" s="48"/>
      <c r="D23" s="19">
        <v>0</v>
      </c>
      <c r="E23" s="61">
        <v>44476</v>
      </c>
      <c r="F23" s="61">
        <v>44484</v>
      </c>
      <c r="G23" s="13"/>
      <c r="H23" s="13"/>
      <c r="I23" s="24"/>
      <c r="J23" s="24"/>
      <c r="K23" s="24"/>
      <c r="L23" s="24"/>
      <c r="M23" s="24"/>
      <c r="N23" s="24"/>
      <c r="O23" s="24"/>
      <c r="P23" s="24"/>
      <c r="Q23" s="24"/>
      <c r="R23" s="24"/>
      <c r="S23" s="63"/>
      <c r="T23" s="69"/>
      <c r="U23" s="65"/>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c r="A24" s="38"/>
      <c r="B24" s="50"/>
      <c r="C24" s="48"/>
      <c r="D24" s="19">
        <v>0</v>
      </c>
      <c r="E24" s="61">
        <v>44476</v>
      </c>
      <c r="F24" s="61">
        <v>44484</v>
      </c>
      <c r="G24" s="13"/>
      <c r="H24" s="13"/>
      <c r="I24" s="24"/>
      <c r="J24" s="24"/>
      <c r="K24" s="24"/>
      <c r="L24" s="24"/>
      <c r="M24" s="24"/>
      <c r="N24" s="24"/>
      <c r="O24" s="24"/>
      <c r="P24" s="24"/>
      <c r="Q24" s="24"/>
      <c r="R24" s="24"/>
      <c r="S24" s="63"/>
      <c r="T24" s="69"/>
      <c r="U24" s="65"/>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c r="A25" s="37"/>
      <c r="B25" s="20" t="s">
        <v>12</v>
      </c>
      <c r="C25" s="21"/>
      <c r="D25" s="22"/>
      <c r="E25" s="55"/>
      <c r="F25" s="56"/>
      <c r="G25" s="23"/>
      <c r="H25" s="13" t="str">
        <f t="shared" si="5"/>
        <v/>
      </c>
      <c r="I25" s="24"/>
      <c r="J25" s="24"/>
      <c r="K25" s="24"/>
      <c r="L25" s="24"/>
      <c r="M25" s="24"/>
      <c r="N25" s="24"/>
      <c r="O25" s="24"/>
      <c r="P25" s="24"/>
      <c r="Q25" s="24"/>
      <c r="R25" s="24"/>
      <c r="S25" s="63"/>
      <c r="T25" s="69"/>
      <c r="U25" s="65"/>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ht="30" customHeight="1">
      <c r="G26" s="6"/>
    </row>
    <row r="27" spans="1:64" ht="30" customHeight="1">
      <c r="C27" s="11"/>
      <c r="F27" s="39"/>
    </row>
    <row r="28" spans="1:64" ht="30" customHeight="1">
      <c r="C28" s="12"/>
    </row>
  </sheetData>
  <mergeCells count="14">
    <mergeCell ref="AY5:BE5"/>
    <mergeCell ref="BF5:BL5"/>
    <mergeCell ref="E3:F3"/>
    <mergeCell ref="I5:O5"/>
    <mergeCell ref="P5:V5"/>
    <mergeCell ref="W5:AC5"/>
    <mergeCell ref="AD5:AJ5"/>
    <mergeCell ref="C3:D3"/>
    <mergeCell ref="C5:D5"/>
    <mergeCell ref="B6:G6"/>
    <mergeCell ref="AK5:AQ5"/>
    <mergeCell ref="AR5:AX5"/>
    <mergeCell ref="C4:D4"/>
    <mergeCell ref="E4:F4"/>
  </mergeCells>
  <conditionalFormatting sqref="D22:D25 D8:D2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5">
    <cfRule type="expression" dxfId="2" priority="37">
      <formula>AND(TODAY()&gt;=I$6,TODAY()&lt;J$6)</formula>
    </cfRule>
  </conditionalFormatting>
  <conditionalFormatting sqref="I8:BL25">
    <cfRule type="expression" dxfId="1" priority="31">
      <formula>AND(début_tâche&lt;=I$6,ROUNDDOWN((fin_tâche-début_tâche+1)*avancement_tâche,0)+début_tâche-1&gt;=I$6)</formula>
    </cfRule>
    <cfRule type="expression" dxfId="0" priority="32" stopIfTrue="1">
      <formula>AND(fin_tâche&gt;=I$6,début_tâche&lt;J$6)</formula>
    </cfRule>
  </conditionalFormatting>
  <conditionalFormatting sqref="D21">
    <cfRule type="dataBar" priority="1">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count="1">
    <dataValidation type="whole" operator="greaterThanOrEqual" allowBlank="1" showInputMessage="1" promptTitle="Semaine d’affichage" prompt="La modification de ce nombre entraînera la défilement du diagramme de Gantt." sqref="E5">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B16"/>
  <sheetViews>
    <sheetView showGridLines="0" topLeftCell="A4" workbookViewId="0">
      <selection activeCell="A15" sqref="A15"/>
    </sheetView>
  </sheetViews>
  <sheetFormatPr baseColWidth="10" defaultColWidth="9.140625" defaultRowHeight="12.75"/>
  <cols>
    <col min="1" max="1" width="91.7109375" style="27" customWidth="1"/>
    <col min="2" max="16384" width="9.140625" style="2"/>
  </cols>
  <sheetData>
    <row r="1" spans="1:2" ht="46.5" customHeight="1"/>
    <row r="2" spans="1:2" s="29" customFormat="1" ht="15.75">
      <c r="A2" s="28" t="s">
        <v>20</v>
      </c>
      <c r="B2" s="28"/>
    </row>
    <row r="3" spans="1:2" s="33" customFormat="1" ht="27" customHeight="1">
      <c r="A3" s="34" t="s">
        <v>21</v>
      </c>
      <c r="B3" s="34"/>
    </row>
    <row r="4" spans="1:2" s="30" customFormat="1" ht="26.25">
      <c r="A4" s="31" t="s">
        <v>22</v>
      </c>
    </row>
    <row r="5" spans="1:2" ht="74.099999999999994" customHeight="1">
      <c r="A5" s="32" t="s">
        <v>23</v>
      </c>
    </row>
    <row r="6" spans="1:2" ht="26.25" customHeight="1">
      <c r="A6" s="31" t="s">
        <v>24</v>
      </c>
    </row>
    <row r="7" spans="1:2" s="27" customFormat="1" ht="204.95" customHeight="1">
      <c r="A7" s="36" t="s">
        <v>25</v>
      </c>
    </row>
    <row r="8" spans="1:2" s="30" customFormat="1" ht="26.25">
      <c r="A8" s="31" t="s">
        <v>26</v>
      </c>
    </row>
    <row r="9" spans="1:2" ht="81" customHeight="1">
      <c r="A9" s="32" t="s">
        <v>27</v>
      </c>
    </row>
    <row r="10" spans="1:2" s="27" customFormat="1" ht="27.95" customHeight="1">
      <c r="A10" s="35" t="s">
        <v>28</v>
      </c>
    </row>
    <row r="11" spans="1:2" s="30" customFormat="1" ht="26.25">
      <c r="A11" s="31" t="s">
        <v>29</v>
      </c>
    </row>
    <row r="12" spans="1:2" ht="33.75" customHeight="1">
      <c r="A12" s="32" t="s">
        <v>30</v>
      </c>
    </row>
    <row r="13" spans="1:2" s="27" customFormat="1" ht="27.95" customHeight="1">
      <c r="A13" s="35" t="s">
        <v>31</v>
      </c>
    </row>
    <row r="14" spans="1:2" s="30" customFormat="1" ht="26.25">
      <c r="A14" s="31" t="s">
        <v>32</v>
      </c>
    </row>
    <row r="15" spans="1:2" ht="81.75" customHeight="1">
      <c r="A15" s="32" t="s">
        <v>33</v>
      </c>
    </row>
    <row r="16" spans="1:2" ht="90">
      <c r="A16" s="32"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2021-12-01T11:03:44Z</dcterms:modified>
</cp:coreProperties>
</file>