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au d'amortissemen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0"/>
            <charset val="1"/>
          </rPr>
          <t xml:space="preserve">Saisir le montant du prêt souhaité</t>
        </r>
      </text>
    </comment>
    <comment ref="B2" authorId="0">
      <text>
        <r>
          <rPr>
            <sz val="10"/>
            <rFont val="Arial"/>
            <family val="0"/>
            <charset val="1"/>
          </rPr>
          <t xml:space="preserve">Saisir le nombre d’années</t>
        </r>
      </text>
    </comment>
    <comment ref="B3" authorId="0">
      <text>
        <r>
          <rPr>
            <sz val="10"/>
            <rFont val="Arial"/>
            <family val="0"/>
            <charset val="1"/>
          </rPr>
          <t xml:space="preserve">Saisir le taux hors-assurance proposé par la banque</t>
        </r>
      </text>
    </comment>
    <comment ref="B4" authorId="0">
      <text>
        <r>
          <rPr>
            <sz val="10"/>
            <rFont val="Arial"/>
            <family val="0"/>
            <charset val="1"/>
          </rPr>
          <t xml:space="preserve">Saisir le taux appliqué pour l’assurance</t>
        </r>
      </text>
    </comment>
    <comment ref="B5" authorId="0">
      <text>
        <r>
          <rPr>
            <sz val="10"/>
            <rFont val="Arial"/>
            <family val="0"/>
            <charset val="1"/>
          </rPr>
          <t xml:space="preserve">Saisir les frais de dossier</t>
        </r>
      </text>
    </comment>
    <comment ref="B6" authorId="0">
      <text>
        <r>
          <rPr>
            <sz val="10"/>
            <rFont val="Arial"/>
            <family val="0"/>
            <charset val="1"/>
          </rPr>
          <t xml:space="preserve">Saisir la première date de l’échéancier</t>
        </r>
      </text>
    </comment>
  </commentList>
</comments>
</file>

<file path=xl/sharedStrings.xml><?xml version="1.0" encoding="utf-8"?>
<sst xmlns="http://schemas.openxmlformats.org/spreadsheetml/2006/main" count="37" uniqueCount="27">
  <si>
    <t xml:space="preserve">Montant du prêt</t>
  </si>
  <si>
    <t xml:space="preserve">#Echeance</t>
  </si>
  <si>
    <t xml:space="preserve">Annee</t>
  </si>
  <si>
    <t xml:space="preserve">Date</t>
  </si>
  <si>
    <t xml:space="preserve">Capital restant</t>
  </si>
  <si>
    <t xml:space="preserve">Mensualité</t>
  </si>
  <si>
    <t xml:space="preserve">dont intérets</t>
  </si>
  <si>
    <t xml:space="preserve">dont assurance</t>
  </si>
  <si>
    <t xml:space="preserve">dont capital</t>
  </si>
  <si>
    <t xml:space="preserve">Total intérêts versés</t>
  </si>
  <si>
    <t xml:space="preserve">Total capital remboursé</t>
  </si>
  <si>
    <t xml:space="preserve">Nombre d'années</t>
  </si>
  <si>
    <t xml:space="preserve">Taux d'intérêt hors-assurance</t>
  </si>
  <si>
    <t xml:space="preserve">Assurance</t>
  </si>
  <si>
    <t xml:space="preserve">Frais de dossier</t>
  </si>
  <si>
    <t xml:space="preserve">Date de début</t>
  </si>
  <si>
    <t xml:space="preserve">Mensualité calculée</t>
  </si>
  <si>
    <t xml:space="preserve">Total intérêts</t>
  </si>
  <si>
    <t xml:space="preserve">Total effectivement payé</t>
  </si>
  <si>
    <t xml:space="preserve">Au bout de 5 ans</t>
  </si>
  <si>
    <t xml:space="preserve">Capital remboursé</t>
  </si>
  <si>
    <t xml:space="preserve">Intérêts payés</t>
  </si>
  <si>
    <t xml:space="preserve">Au bout de 7 ans</t>
  </si>
  <si>
    <t xml:space="preserve">Au bout de 10 ans</t>
  </si>
  <si>
    <t xml:space="preserve">Au bout de 15 ans</t>
  </si>
  <si>
    <t xml:space="preserve">Au bout de 20 ans</t>
  </si>
  <si>
    <t xml:space="preserve">Au bout de 25 ans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</si>
</sst>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\ [$€-40C];[RED]\-#,##0\ [$€-40C]"/>
    <numFmt numFmtId="166" formatCode="YYYY\-MM\-DD"/>
    <numFmt numFmtId="167" formatCode="#,##0.00\ [$€-40C];[RED]\-#,##0.00\ [$€-40C]"/>
    <numFmt numFmtId="168" formatCode="0.00%"/>
    <numFmt numFmtId="169" formatCode="0%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b val="true"/>
      <sz val="10"/>
      <color rgb="FFFF3333"/>
      <name val="Arial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thin">
        <color rgb="FFFF3333"/>
      </right>
      <top style="hair"/>
      <bottom/>
      <diagonal/>
    </border>
    <border diagonalUp="false" diagonalDown="false">
      <left style="thin">
        <color rgb="FFFF3333"/>
      </left>
      <right style="hair"/>
      <top style="hair"/>
      <bottom/>
      <diagonal/>
    </border>
    <border diagonalUp="false" diagonalDown="false">
      <left style="hair"/>
      <right style="thin">
        <color rgb="FFFF3333"/>
      </right>
      <top/>
      <bottom/>
      <diagonal/>
    </border>
    <border diagonalUp="false" diagonalDown="false">
      <left style="thin">
        <color rgb="FFFF3333"/>
      </left>
      <right style="hair"/>
      <top/>
      <bottom/>
      <diagonal/>
    </border>
    <border diagonalUp="false" diagonalDown="false">
      <left style="hair"/>
      <right style="thin">
        <color rgb="FFFF3333"/>
      </right>
      <top/>
      <bottom style="hair"/>
      <diagonal/>
    </border>
    <border diagonalUp="false" diagonalDown="false">
      <left style="thin">
        <color rgb="FFFF3333"/>
      </left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50E"/>
      <rgbColor rgb="FFFF420E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'Tableau d''amortissement'!$J$1:$J$1</c:f>
              <c:strCache>
                <c:ptCount val="1"/>
                <c:pt idx="0">
                  <c:v>dont intérets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#,##0.00\ [$€-40C];[RED]\-#,##0.00\ [$€-40C]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'Tableau d''amortissement'!$F$2:$F$372</c:f>
              <c:strCache>
                <c:ptCount val="3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22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27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28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28</c:v>
                </c:pt>
                <c:pt idx="334">
                  <c:v>28</c:v>
                </c:pt>
                <c:pt idx="335">
                  <c:v>28</c:v>
                </c:pt>
                <c:pt idx="336">
                  <c:v>29</c:v>
                </c:pt>
                <c:pt idx="337">
                  <c:v>29</c:v>
                </c:pt>
                <c:pt idx="338">
                  <c:v>29</c:v>
                </c:pt>
                <c:pt idx="339">
                  <c:v>29</c:v>
                </c:pt>
                <c:pt idx="340">
                  <c:v>29</c:v>
                </c:pt>
                <c:pt idx="341">
                  <c:v>29</c:v>
                </c:pt>
                <c:pt idx="342">
                  <c:v>29</c:v>
                </c:pt>
                <c:pt idx="343">
                  <c:v>29</c:v>
                </c:pt>
                <c:pt idx="344">
                  <c:v>29</c:v>
                </c:pt>
                <c:pt idx="345">
                  <c:v>29</c:v>
                </c:pt>
                <c:pt idx="346">
                  <c:v>29</c:v>
                </c:pt>
                <c:pt idx="347">
                  <c:v>29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31</c:v>
                </c:pt>
                <c:pt idx="361">
                  <c:v>31</c:v>
                </c:pt>
                <c:pt idx="362">
                  <c:v>31</c:v>
                </c:pt>
                <c:pt idx="363">
                  <c:v>31</c:v>
                </c:pt>
                <c:pt idx="364">
                  <c:v>31</c:v>
                </c:pt>
                <c:pt idx="365">
                  <c:v>31</c:v>
                </c:pt>
                <c:pt idx="366">
                  <c:v>31</c:v>
                </c:pt>
                <c:pt idx="367">
                  <c:v>31</c:v>
                </c:pt>
                <c:pt idx="368">
                  <c:v>31</c:v>
                </c:pt>
                <c:pt idx="369">
                  <c:v>31</c:v>
                </c:pt>
                <c:pt idx="370">
                  <c:v>31</c:v>
                </c:pt>
              </c:strCache>
            </c:strRef>
          </c:cat>
          <c:val>
            <c:numRef>
              <c:f>'Tableau d''amortissement'!$J$2:$J$372</c:f>
              <c:numCache>
                <c:formatCode>General</c:formatCode>
                <c:ptCount val="371"/>
                <c:pt idx="0">
                  <c:v>108.9</c:v>
                </c:pt>
                <c:pt idx="1">
                  <c:v>108.350900960269</c:v>
                </c:pt>
                <c:pt idx="2">
                  <c:v>107.801216214896</c:v>
                </c:pt>
                <c:pt idx="3">
                  <c:v>107.250945139128</c:v>
                </c:pt>
                <c:pt idx="4">
                  <c:v>106.700087107546</c:v>
                </c:pt>
                <c:pt idx="5">
                  <c:v>106.148641494063</c:v>
                </c:pt>
                <c:pt idx="6">
                  <c:v>105.596607671926</c:v>
                </c:pt>
                <c:pt idx="7">
                  <c:v>105.043985013712</c:v>
                </c:pt>
                <c:pt idx="8">
                  <c:v>104.490772891329</c:v>
                </c:pt>
                <c:pt idx="9">
                  <c:v>103.936970676016</c:v>
                </c:pt>
                <c:pt idx="10">
                  <c:v>103.38257773834</c:v>
                </c:pt>
                <c:pt idx="11">
                  <c:v>102.827593448197</c:v>
                </c:pt>
                <c:pt idx="12">
                  <c:v>102.272017174811</c:v>
                </c:pt>
                <c:pt idx="13">
                  <c:v>101.715848286733</c:v>
                </c:pt>
                <c:pt idx="14">
                  <c:v>101.159086151842</c:v>
                </c:pt>
                <c:pt idx="15">
                  <c:v>100.601730137339</c:v>
                </c:pt>
                <c:pt idx="16">
                  <c:v>100.043779609755</c:v>
                </c:pt>
                <c:pt idx="17">
                  <c:v>99.4852339349416</c:v>
                </c:pt>
                <c:pt idx="18">
                  <c:v>98.9260924780748</c:v>
                </c:pt>
                <c:pt idx="19">
                  <c:v>98.3663546036541</c:v>
                </c:pt>
                <c:pt idx="20">
                  <c:v>97.8060196755006</c:v>
                </c:pt>
                <c:pt idx="21">
                  <c:v>97.2450870567571</c:v>
                </c:pt>
                <c:pt idx="22">
                  <c:v>96.6835561098869</c:v>
                </c:pt>
                <c:pt idx="23">
                  <c:v>96.1214261966734</c:v>
                </c:pt>
                <c:pt idx="24">
                  <c:v>95.5586966782192</c:v>
                </c:pt>
                <c:pt idx="25">
                  <c:v>94.9953669149452</c:v>
                </c:pt>
                <c:pt idx="26">
                  <c:v>94.4314362665905</c:v>
                </c:pt>
                <c:pt idx="27">
                  <c:v>93.8669040922108</c:v>
                </c:pt>
                <c:pt idx="28">
                  <c:v>93.3017697501784</c:v>
                </c:pt>
                <c:pt idx="29">
                  <c:v>92.7360325981813</c:v>
                </c:pt>
                <c:pt idx="30">
                  <c:v>92.169691993222</c:v>
                </c:pt>
                <c:pt idx="31">
                  <c:v>91.6027472916174</c:v>
                </c:pt>
                <c:pt idx="32">
                  <c:v>91.0351978489977</c:v>
                </c:pt>
                <c:pt idx="33">
                  <c:v>90.4670430203059</c:v>
                </c:pt>
                <c:pt idx="34">
                  <c:v>89.8982821597969</c:v>
                </c:pt>
                <c:pt idx="35">
                  <c:v>89.3289146210366</c:v>
                </c:pt>
                <c:pt idx="36">
                  <c:v>88.7589397569017</c:v>
                </c:pt>
                <c:pt idx="37">
                  <c:v>88.1883569195783</c:v>
                </c:pt>
                <c:pt idx="38">
                  <c:v>87.6171654605618</c:v>
                </c:pt>
                <c:pt idx="39">
                  <c:v>87.0453647306557</c:v>
                </c:pt>
                <c:pt idx="40">
                  <c:v>86.472954079971</c:v>
                </c:pt>
                <c:pt idx="41">
                  <c:v>85.8999328579256</c:v>
                </c:pt>
                <c:pt idx="42">
                  <c:v>85.3263004132434</c:v>
                </c:pt>
                <c:pt idx="43">
                  <c:v>84.7520560939535</c:v>
                </c:pt>
                <c:pt idx="44">
                  <c:v>84.1771992473896</c:v>
                </c:pt>
                <c:pt idx="45">
                  <c:v>83.6017292201895</c:v>
                </c:pt>
                <c:pt idx="46">
                  <c:v>83.0256453582937</c:v>
                </c:pt>
                <c:pt idx="47">
                  <c:v>82.4489470069451</c:v>
                </c:pt>
                <c:pt idx="48">
                  <c:v>81.8716335106885</c:v>
                </c:pt>
                <c:pt idx="49">
                  <c:v>81.2937042133692</c:v>
                </c:pt>
                <c:pt idx="50">
                  <c:v>80.7151584581328</c:v>
                </c:pt>
                <c:pt idx="51">
                  <c:v>80.135995587424</c:v>
                </c:pt>
                <c:pt idx="52">
                  <c:v>79.5562149429866</c:v>
                </c:pt>
                <c:pt idx="53">
                  <c:v>78.9758158658618</c:v>
                </c:pt>
                <c:pt idx="54">
                  <c:v>78.394797696388</c:v>
                </c:pt>
                <c:pt idx="55">
                  <c:v>77.8131597742001</c:v>
                </c:pt>
                <c:pt idx="56">
                  <c:v>77.2309014382285</c:v>
                </c:pt>
                <c:pt idx="57">
                  <c:v>76.6480220266986</c:v>
                </c:pt>
                <c:pt idx="58">
                  <c:v>76.0645208771297</c:v>
                </c:pt>
                <c:pt idx="59">
                  <c:v>75.4803973263346</c:v>
                </c:pt>
                <c:pt idx="60">
                  <c:v>74.8956507104186</c:v>
                </c:pt>
                <c:pt idx="61">
                  <c:v>74.310280364779</c:v>
                </c:pt>
                <c:pt idx="62">
                  <c:v>73.7242856241041</c:v>
                </c:pt>
                <c:pt idx="63">
                  <c:v>73.1376658223724</c:v>
                </c:pt>
                <c:pt idx="64">
                  <c:v>72.5504202928522</c:v>
                </c:pt>
                <c:pt idx="65">
                  <c:v>71.9625483681006</c:v>
                </c:pt>
                <c:pt idx="66">
                  <c:v>71.3740493799625</c:v>
                </c:pt>
                <c:pt idx="67">
                  <c:v>70.7849226595704</c:v>
                </c:pt>
                <c:pt idx="68">
                  <c:v>70.1951675373433</c:v>
                </c:pt>
                <c:pt idx="69">
                  <c:v>69.6047833429857</c:v>
                </c:pt>
                <c:pt idx="70">
                  <c:v>69.0137694054875</c:v>
                </c:pt>
                <c:pt idx="71">
                  <c:v>68.4221250531227</c:v>
                </c:pt>
                <c:pt idx="72">
                  <c:v>67.8298496134486</c:v>
                </c:pt>
                <c:pt idx="73">
                  <c:v>67.2369424133056</c:v>
                </c:pt>
                <c:pt idx="74">
                  <c:v>66.6434027788157</c:v>
                </c:pt>
                <c:pt idx="75">
                  <c:v>66.0492300353824</c:v>
                </c:pt>
                <c:pt idx="76">
                  <c:v>65.4544235076895</c:v>
                </c:pt>
                <c:pt idx="77">
                  <c:v>64.8589825197003</c:v>
                </c:pt>
                <c:pt idx="78">
                  <c:v>64.2629063946573</c:v>
                </c:pt>
                <c:pt idx="79">
                  <c:v>63.6661944550809</c:v>
                </c:pt>
                <c:pt idx="80">
                  <c:v>63.0688460227689</c:v>
                </c:pt>
                <c:pt idx="81">
                  <c:v>62.4708604187958</c:v>
                </c:pt>
                <c:pt idx="82">
                  <c:v>61.8722369635118</c:v>
                </c:pt>
                <c:pt idx="83">
                  <c:v>61.2729749765422</c:v>
                </c:pt>
                <c:pt idx="84">
                  <c:v>60.6730737767865</c:v>
                </c:pt>
                <c:pt idx="85">
                  <c:v>60.0725326824177</c:v>
                </c:pt>
                <c:pt idx="86">
                  <c:v>59.4713510108815</c:v>
                </c:pt>
                <c:pt idx="87">
                  <c:v>58.8695280788958</c:v>
                </c:pt>
                <c:pt idx="88">
                  <c:v>58.2670632024492</c:v>
                </c:pt>
                <c:pt idx="89">
                  <c:v>57.6639556968011</c:v>
                </c:pt>
                <c:pt idx="90">
                  <c:v>57.0602048764803</c:v>
                </c:pt>
                <c:pt idx="91">
                  <c:v>56.4558100552845</c:v>
                </c:pt>
                <c:pt idx="92">
                  <c:v>55.8507705462795</c:v>
                </c:pt>
                <c:pt idx="93">
                  <c:v>55.2450856617981</c:v>
                </c:pt>
                <c:pt idx="94">
                  <c:v>54.63875471344</c:v>
                </c:pt>
                <c:pt idx="95">
                  <c:v>54.0317770120703</c:v>
                </c:pt>
                <c:pt idx="96">
                  <c:v>53.4241518678191</c:v>
                </c:pt>
                <c:pt idx="97">
                  <c:v>52.8158785900808</c:v>
                </c:pt>
                <c:pt idx="98">
                  <c:v>52.2069564875128</c:v>
                </c:pt>
                <c:pt idx="99">
                  <c:v>51.5973848680355</c:v>
                </c:pt>
                <c:pt idx="100">
                  <c:v>50.9871630388306</c:v>
                </c:pt>
                <c:pt idx="101">
                  <c:v>50.3762903063414</c:v>
                </c:pt>
                <c:pt idx="102">
                  <c:v>49.7647659762708</c:v>
                </c:pt>
                <c:pt idx="103">
                  <c:v>49.1525893535814</c:v>
                </c:pt>
                <c:pt idx="104">
                  <c:v>48.5397597424945</c:v>
                </c:pt>
                <c:pt idx="105">
                  <c:v>47.9262764464891</c:v>
                </c:pt>
                <c:pt idx="106">
                  <c:v>47.3121387683013</c:v>
                </c:pt>
                <c:pt idx="107">
                  <c:v>46.6973460099235</c:v>
                </c:pt>
                <c:pt idx="108">
                  <c:v>46.0818974726034</c:v>
                </c:pt>
                <c:pt idx="109">
                  <c:v>45.4657924568434</c:v>
                </c:pt>
                <c:pt idx="110">
                  <c:v>44.8490302624</c:v>
                </c:pt>
                <c:pt idx="111">
                  <c:v>44.2316101882825</c:v>
                </c:pt>
                <c:pt idx="112">
                  <c:v>43.6135315327527</c:v>
                </c:pt>
                <c:pt idx="113">
                  <c:v>42.9947935933236</c:v>
                </c:pt>
                <c:pt idx="114">
                  <c:v>42.3753956667591</c:v>
                </c:pt>
                <c:pt idx="115">
                  <c:v>41.7553370490729</c:v>
                </c:pt>
                <c:pt idx="116">
                  <c:v>41.1346170355279</c:v>
                </c:pt>
                <c:pt idx="117">
                  <c:v>40.5132349206351</c:v>
                </c:pt>
                <c:pt idx="118">
                  <c:v>39.891189998153</c:v>
                </c:pt>
                <c:pt idx="119">
                  <c:v>39.268481561087</c:v>
                </c:pt>
                <c:pt idx="120">
                  <c:v>38.6451089016881</c:v>
                </c:pt>
                <c:pt idx="121">
                  <c:v>38.0210713114526</c:v>
                </c:pt>
                <c:pt idx="122">
                  <c:v>37.3963680811207</c:v>
                </c:pt>
                <c:pt idx="123">
                  <c:v>36.7709985006766</c:v>
                </c:pt>
                <c:pt idx="124">
                  <c:v>36.1449618593466</c:v>
                </c:pt>
                <c:pt idx="125">
                  <c:v>35.5182574455992</c:v>
                </c:pt>
                <c:pt idx="126">
                  <c:v>34.8908845471438</c:v>
                </c:pt>
                <c:pt idx="127">
                  <c:v>34.26284245093</c:v>
                </c:pt>
                <c:pt idx="128">
                  <c:v>33.6341304431469</c:v>
                </c:pt>
                <c:pt idx="129">
                  <c:v>33.0047478092223</c:v>
                </c:pt>
                <c:pt idx="130">
                  <c:v>32.3746938338214</c:v>
                </c:pt>
                <c:pt idx="131">
                  <c:v>31.7439678008468</c:v>
                </c:pt>
                <c:pt idx="132">
                  <c:v>31.112568993437</c:v>
                </c:pt>
                <c:pt idx="133">
                  <c:v>30.4804966939659</c:v>
                </c:pt>
                <c:pt idx="134">
                  <c:v>29.8477501840421</c:v>
                </c:pt>
                <c:pt idx="135">
                  <c:v>29.2143287445077</c:v>
                </c:pt>
                <c:pt idx="136">
                  <c:v>28.5802316554378</c:v>
                </c:pt>
                <c:pt idx="137">
                  <c:v>27.9454581961396</c:v>
                </c:pt>
                <c:pt idx="138">
                  <c:v>27.3100076451514</c:v>
                </c:pt>
                <c:pt idx="139">
                  <c:v>26.6738792802422</c:v>
                </c:pt>
                <c:pt idx="140">
                  <c:v>26.0370723784104</c:v>
                </c:pt>
                <c:pt idx="141">
                  <c:v>25.3995862158833</c:v>
                </c:pt>
                <c:pt idx="142">
                  <c:v>24.7614200681162</c:v>
                </c:pt>
                <c:pt idx="143">
                  <c:v>24.1225732097915</c:v>
                </c:pt>
                <c:pt idx="144">
                  <c:v>23.4830449148179</c:v>
                </c:pt>
                <c:pt idx="145">
                  <c:v>22.8428344563297</c:v>
                </c:pt>
                <c:pt idx="146">
                  <c:v>22.2019411066857</c:v>
                </c:pt>
                <c:pt idx="147">
                  <c:v>21.5603641374688</c:v>
                </c:pt>
                <c:pt idx="148">
                  <c:v>20.9181028194847</c:v>
                </c:pt>
                <c:pt idx="149">
                  <c:v>20.2751564227615</c:v>
                </c:pt>
                <c:pt idx="150">
                  <c:v>19.6315242165484</c:v>
                </c:pt>
                <c:pt idx="151">
                  <c:v>18.9872054693153</c:v>
                </c:pt>
                <c:pt idx="152">
                  <c:v>18.3421994487519</c:v>
                </c:pt>
                <c:pt idx="153">
                  <c:v>17.6965054217665</c:v>
                </c:pt>
                <c:pt idx="154">
                  <c:v>17.0501226544857</c:v>
                </c:pt>
                <c:pt idx="155">
                  <c:v>16.4030504122531</c:v>
                </c:pt>
                <c:pt idx="156">
                  <c:v>15.7552879596288</c:v>
                </c:pt>
                <c:pt idx="157">
                  <c:v>15.1068345603884</c:v>
                </c:pt>
                <c:pt idx="158">
                  <c:v>14.4576894775221</c:v>
                </c:pt>
                <c:pt idx="159">
                  <c:v>13.8078519732341</c:v>
                </c:pt>
                <c:pt idx="160">
                  <c:v>13.1573213089415</c:v>
                </c:pt>
                <c:pt idx="161">
                  <c:v>12.5060967452736</c:v>
                </c:pt>
                <c:pt idx="162">
                  <c:v>11.8541775420712</c:v>
                </c:pt>
                <c:pt idx="163">
                  <c:v>11.2015629583854</c:v>
                </c:pt>
                <c:pt idx="164">
                  <c:v>10.548252252477</c:v>
                </c:pt>
                <c:pt idx="165">
                  <c:v>9.89424468181556</c:v>
                </c:pt>
                <c:pt idx="166">
                  <c:v>9.23953950307879</c:v>
                </c:pt>
                <c:pt idx="167">
                  <c:v>8.58413597215137</c:v>
                </c:pt>
                <c:pt idx="168">
                  <c:v>7.92803334412429</c:v>
                </c:pt>
                <c:pt idx="169">
                  <c:v>7.27123087329398</c:v>
                </c:pt>
                <c:pt idx="170">
                  <c:v>6.61372781316145</c:v>
                </c:pt>
                <c:pt idx="171">
                  <c:v>5.95552341643145</c:v>
                </c:pt>
                <c:pt idx="172">
                  <c:v>5.2966169350116</c:v>
                </c:pt>
                <c:pt idx="173">
                  <c:v>4.63700762001157</c:v>
                </c:pt>
                <c:pt idx="174">
                  <c:v>3.97669472174221</c:v>
                </c:pt>
                <c:pt idx="175">
                  <c:v>3.31567748971469</c:v>
                </c:pt>
                <c:pt idx="176">
                  <c:v>2.65395517263968</c:v>
                </c:pt>
                <c:pt idx="177">
                  <c:v>1.99152701842646</c:v>
                </c:pt>
                <c:pt idx="178">
                  <c:v>1.32839227418207</c:v>
                </c:pt>
                <c:pt idx="179">
                  <c:v>0.66455018621049</c:v>
                </c:pt>
                <c:pt idx="180">
                  <c:v>1.17400873023144E-011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</c:numCache>
            </c:numRef>
          </c:val>
        </c:ser>
        <c:ser>
          <c:idx val="1"/>
          <c:order val="1"/>
          <c:tx>
            <c:strRef>
              <c:f>'Tableau d''amortissement'!$K$1:$K$1</c:f>
              <c:strCache>
                <c:ptCount val="1"/>
                <c:pt idx="0">
                  <c:v>dont assurance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numFmt formatCode="#,##0.00\ [$€-40C];[RED]\-#,##0.00\ [$€-40C]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'Tableau d''amortissement'!$F$2:$F$372</c:f>
              <c:strCache>
                <c:ptCount val="3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22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27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28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28</c:v>
                </c:pt>
                <c:pt idx="334">
                  <c:v>28</c:v>
                </c:pt>
                <c:pt idx="335">
                  <c:v>28</c:v>
                </c:pt>
                <c:pt idx="336">
                  <c:v>29</c:v>
                </c:pt>
                <c:pt idx="337">
                  <c:v>29</c:v>
                </c:pt>
                <c:pt idx="338">
                  <c:v>29</c:v>
                </c:pt>
                <c:pt idx="339">
                  <c:v>29</c:v>
                </c:pt>
                <c:pt idx="340">
                  <c:v>29</c:v>
                </c:pt>
                <c:pt idx="341">
                  <c:v>29</c:v>
                </c:pt>
                <c:pt idx="342">
                  <c:v>29</c:v>
                </c:pt>
                <c:pt idx="343">
                  <c:v>29</c:v>
                </c:pt>
                <c:pt idx="344">
                  <c:v>29</c:v>
                </c:pt>
                <c:pt idx="345">
                  <c:v>29</c:v>
                </c:pt>
                <c:pt idx="346">
                  <c:v>29</c:v>
                </c:pt>
                <c:pt idx="347">
                  <c:v>29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31</c:v>
                </c:pt>
                <c:pt idx="361">
                  <c:v>31</c:v>
                </c:pt>
                <c:pt idx="362">
                  <c:v>31</c:v>
                </c:pt>
                <c:pt idx="363">
                  <c:v>31</c:v>
                </c:pt>
                <c:pt idx="364">
                  <c:v>31</c:v>
                </c:pt>
                <c:pt idx="365">
                  <c:v>31</c:v>
                </c:pt>
                <c:pt idx="366">
                  <c:v>31</c:v>
                </c:pt>
                <c:pt idx="367">
                  <c:v>31</c:v>
                </c:pt>
                <c:pt idx="368">
                  <c:v>31</c:v>
                </c:pt>
                <c:pt idx="369">
                  <c:v>31</c:v>
                </c:pt>
                <c:pt idx="370">
                  <c:v>31</c:v>
                </c:pt>
              </c:strCache>
            </c:strRef>
          </c:cat>
          <c:val>
            <c:numRef>
              <c:f>'Tableau d''amortissement'!$K$2:$K$372</c:f>
              <c:numCache>
                <c:formatCode>General</c:formatCode>
                <c:ptCount val="371"/>
                <c:pt idx="0">
                  <c:v>20.1666666666667</c:v>
                </c:pt>
                <c:pt idx="1">
                  <c:v>20.0649816593091</c:v>
                </c:pt>
                <c:pt idx="2">
                  <c:v>19.9631881879437</c:v>
                </c:pt>
                <c:pt idx="3">
                  <c:v>19.8612861368756</c:v>
                </c:pt>
                <c:pt idx="4">
                  <c:v>19.7592753902863</c:v>
                </c:pt>
                <c:pt idx="5">
                  <c:v>19.6571558322339</c:v>
                </c:pt>
                <c:pt idx="6">
                  <c:v>19.554927346653</c:v>
                </c:pt>
                <c:pt idx="7">
                  <c:v>19.4525898173541</c:v>
                </c:pt>
                <c:pt idx="8">
                  <c:v>19.3501431280239</c:v>
                </c:pt>
                <c:pt idx="9">
                  <c:v>19.2475871622252</c:v>
                </c:pt>
                <c:pt idx="10">
                  <c:v>19.1449218033962</c:v>
                </c:pt>
                <c:pt idx="11">
                  <c:v>19.0421469348512</c:v>
                </c:pt>
                <c:pt idx="12">
                  <c:v>18.9392624397797</c:v>
                </c:pt>
                <c:pt idx="13">
                  <c:v>18.8362682012469</c:v>
                </c:pt>
                <c:pt idx="14">
                  <c:v>18.7331641021929</c:v>
                </c:pt>
                <c:pt idx="15">
                  <c:v>18.6299500254332</c:v>
                </c:pt>
                <c:pt idx="16">
                  <c:v>18.5266258536584</c:v>
                </c:pt>
                <c:pt idx="17">
                  <c:v>18.4231914694336</c:v>
                </c:pt>
                <c:pt idx="18">
                  <c:v>18.319646755199</c:v>
                </c:pt>
                <c:pt idx="19">
                  <c:v>18.2159915932693</c:v>
                </c:pt>
                <c:pt idx="20">
                  <c:v>18.1122258658334</c:v>
                </c:pt>
                <c:pt idx="21">
                  <c:v>18.008349454955</c:v>
                </c:pt>
                <c:pt idx="22">
                  <c:v>17.9043622425717</c:v>
                </c:pt>
                <c:pt idx="23">
                  <c:v>17.8002641104951</c:v>
                </c:pt>
                <c:pt idx="24">
                  <c:v>17.696054940411</c:v>
                </c:pt>
                <c:pt idx="25">
                  <c:v>17.5917346138787</c:v>
                </c:pt>
                <c:pt idx="26">
                  <c:v>17.4873030123316</c:v>
                </c:pt>
                <c:pt idx="27">
                  <c:v>17.3827600170761</c:v>
                </c:pt>
                <c:pt idx="28">
                  <c:v>17.2781055092923</c:v>
                </c:pt>
                <c:pt idx="29">
                  <c:v>17.1733393700336</c:v>
                </c:pt>
                <c:pt idx="30">
                  <c:v>17.0684614802263</c:v>
                </c:pt>
                <c:pt idx="31">
                  <c:v>16.9634717206699</c:v>
                </c:pt>
                <c:pt idx="32">
                  <c:v>16.8583699720366</c:v>
                </c:pt>
                <c:pt idx="33">
                  <c:v>16.7531561148715</c:v>
                </c:pt>
                <c:pt idx="34">
                  <c:v>16.647830029592</c:v>
                </c:pt>
                <c:pt idx="35">
                  <c:v>16.5423915964883</c:v>
                </c:pt>
                <c:pt idx="36">
                  <c:v>16.4368406957225</c:v>
                </c:pt>
                <c:pt idx="37">
                  <c:v>16.3311772073293</c:v>
                </c:pt>
                <c:pt idx="38">
                  <c:v>16.2254010112152</c:v>
                </c:pt>
                <c:pt idx="39">
                  <c:v>16.1195119871585</c:v>
                </c:pt>
                <c:pt idx="40">
                  <c:v>16.0135100148095</c:v>
                </c:pt>
                <c:pt idx="41">
                  <c:v>15.9073949736899</c:v>
                </c:pt>
                <c:pt idx="42">
                  <c:v>15.8011667431932</c:v>
                </c:pt>
                <c:pt idx="43">
                  <c:v>15.694825202584</c:v>
                </c:pt>
                <c:pt idx="44">
                  <c:v>15.5883702309981</c:v>
                </c:pt>
                <c:pt idx="45">
                  <c:v>15.4818017074425</c:v>
                </c:pt>
                <c:pt idx="46">
                  <c:v>15.3751195107951</c:v>
                </c:pt>
                <c:pt idx="47">
                  <c:v>15.2683235198047</c:v>
                </c:pt>
                <c:pt idx="48">
                  <c:v>15.1614136130905</c:v>
                </c:pt>
                <c:pt idx="49">
                  <c:v>15.0543896691424</c:v>
                </c:pt>
                <c:pt idx="50">
                  <c:v>14.9472515663209</c:v>
                </c:pt>
                <c:pt idx="51">
                  <c:v>14.8399991828563</c:v>
                </c:pt>
                <c:pt idx="52">
                  <c:v>14.7326323968494</c:v>
                </c:pt>
                <c:pt idx="53">
                  <c:v>14.6251510862707</c:v>
                </c:pt>
                <c:pt idx="54">
                  <c:v>14.5175551289607</c:v>
                </c:pt>
                <c:pt idx="55">
                  <c:v>14.4098444026296</c:v>
                </c:pt>
                <c:pt idx="56">
                  <c:v>14.3020187848571</c:v>
                </c:pt>
                <c:pt idx="57">
                  <c:v>14.1940781530923</c:v>
                </c:pt>
                <c:pt idx="58">
                  <c:v>14.0860223846536</c:v>
                </c:pt>
                <c:pt idx="59">
                  <c:v>13.9778513567286</c:v>
                </c:pt>
                <c:pt idx="60">
                  <c:v>13.8695649463738</c:v>
                </c:pt>
                <c:pt idx="61">
                  <c:v>13.7611630305146</c:v>
                </c:pt>
                <c:pt idx="62">
                  <c:v>13.6526454859452</c:v>
                </c:pt>
                <c:pt idx="63">
                  <c:v>13.5440121893282</c:v>
                </c:pt>
                <c:pt idx="64">
                  <c:v>13.4352630171949</c:v>
                </c:pt>
                <c:pt idx="65">
                  <c:v>13.3263978459446</c:v>
                </c:pt>
                <c:pt idx="66">
                  <c:v>13.2174165518449</c:v>
                </c:pt>
                <c:pt idx="67">
                  <c:v>13.1083190110316</c:v>
                </c:pt>
                <c:pt idx="68">
                  <c:v>12.999105099508</c:v>
                </c:pt>
                <c:pt idx="69">
                  <c:v>12.8897746931455</c:v>
                </c:pt>
                <c:pt idx="70">
                  <c:v>12.7803276676829</c:v>
                </c:pt>
                <c:pt idx="71">
                  <c:v>12.6707638987264</c:v>
                </c:pt>
                <c:pt idx="72">
                  <c:v>12.5610832617497</c:v>
                </c:pt>
                <c:pt idx="73">
                  <c:v>12.4512856320936</c:v>
                </c:pt>
                <c:pt idx="74">
                  <c:v>12.3413708849659</c:v>
                </c:pt>
                <c:pt idx="75">
                  <c:v>12.2313388954412</c:v>
                </c:pt>
                <c:pt idx="76">
                  <c:v>12.121189538461</c:v>
                </c:pt>
                <c:pt idx="77">
                  <c:v>12.0109226888334</c:v>
                </c:pt>
                <c:pt idx="78">
                  <c:v>11.9005382212328</c:v>
                </c:pt>
                <c:pt idx="79">
                  <c:v>11.7900360102002</c:v>
                </c:pt>
                <c:pt idx="80">
                  <c:v>11.6794159301424</c:v>
                </c:pt>
                <c:pt idx="81">
                  <c:v>11.5686778553326</c:v>
                </c:pt>
                <c:pt idx="82">
                  <c:v>11.4578216599096</c:v>
                </c:pt>
                <c:pt idx="83">
                  <c:v>11.3468472178782</c:v>
                </c:pt>
                <c:pt idx="84">
                  <c:v>11.2357544031086</c:v>
                </c:pt>
                <c:pt idx="85">
                  <c:v>11.1245430893366</c:v>
                </c:pt>
                <c:pt idx="86">
                  <c:v>11.0132131501632</c:v>
                </c:pt>
                <c:pt idx="87">
                  <c:v>10.9017644590548</c:v>
                </c:pt>
                <c:pt idx="88">
                  <c:v>10.7901968893424</c:v>
                </c:pt>
                <c:pt idx="89">
                  <c:v>10.6785103142224</c:v>
                </c:pt>
                <c:pt idx="90">
                  <c:v>10.5667046067556</c:v>
                </c:pt>
                <c:pt idx="91">
                  <c:v>10.4547796398675</c:v>
                </c:pt>
                <c:pt idx="92">
                  <c:v>10.342735286348</c:v>
                </c:pt>
                <c:pt idx="93">
                  <c:v>10.2305714188515</c:v>
                </c:pt>
                <c:pt idx="94">
                  <c:v>10.1182879098963</c:v>
                </c:pt>
                <c:pt idx="95">
                  <c:v>10.0058846318649</c:v>
                </c:pt>
                <c:pt idx="96">
                  <c:v>9.89336145700354</c:v>
                </c:pt>
                <c:pt idx="97">
                  <c:v>9.78071825742236</c:v>
                </c:pt>
                <c:pt idx="98">
                  <c:v>9.66795490509496</c:v>
                </c:pt>
                <c:pt idx="99">
                  <c:v>9.55507127185842</c:v>
                </c:pt>
                <c:pt idx="100">
                  <c:v>9.44206722941308</c:v>
                </c:pt>
                <c:pt idx="101">
                  <c:v>9.32894264932247</c:v>
                </c:pt>
                <c:pt idx="102">
                  <c:v>9.2156974030131</c:v>
                </c:pt>
                <c:pt idx="103">
                  <c:v>9.10233136177433</c:v>
                </c:pt>
                <c:pt idx="104">
                  <c:v>8.98884439675824</c:v>
                </c:pt>
                <c:pt idx="105">
                  <c:v>8.87523637897947</c:v>
                </c:pt>
                <c:pt idx="106">
                  <c:v>8.76150717931506</c:v>
                </c:pt>
                <c:pt idx="107">
                  <c:v>8.64765666850435</c:v>
                </c:pt>
                <c:pt idx="108">
                  <c:v>8.53368471714877</c:v>
                </c:pt>
                <c:pt idx="109">
                  <c:v>8.41959119571175</c:v>
                </c:pt>
                <c:pt idx="110">
                  <c:v>8.30537597451852</c:v>
                </c:pt>
                <c:pt idx="111">
                  <c:v>8.19103892375603</c:v>
                </c:pt>
                <c:pt idx="112">
                  <c:v>8.07657991347272</c:v>
                </c:pt>
                <c:pt idx="113">
                  <c:v>7.96199881357844</c:v>
                </c:pt>
                <c:pt idx="114">
                  <c:v>7.84729549384427</c:v>
                </c:pt>
                <c:pt idx="115">
                  <c:v>7.73246982390239</c:v>
                </c:pt>
                <c:pt idx="116">
                  <c:v>7.6175216732459</c:v>
                </c:pt>
                <c:pt idx="117">
                  <c:v>7.50245091122871</c:v>
                </c:pt>
                <c:pt idx="118">
                  <c:v>7.38725740706537</c:v>
                </c:pt>
                <c:pt idx="119">
                  <c:v>7.27194102983093</c:v>
                </c:pt>
                <c:pt idx="120">
                  <c:v>7.15650164846076</c:v>
                </c:pt>
                <c:pt idx="121">
                  <c:v>7.04093913175047</c:v>
                </c:pt>
                <c:pt idx="122">
                  <c:v>6.92525334835569</c:v>
                </c:pt>
                <c:pt idx="123">
                  <c:v>6.80944416679195</c:v>
                </c:pt>
                <c:pt idx="124">
                  <c:v>6.69351145543455</c:v>
                </c:pt>
                <c:pt idx="125">
                  <c:v>6.57745508251836</c:v>
                </c:pt>
                <c:pt idx="126">
                  <c:v>6.46127491613773</c:v>
                </c:pt>
                <c:pt idx="127">
                  <c:v>6.3449708242463</c:v>
                </c:pt>
                <c:pt idx="128">
                  <c:v>6.22854267465684</c:v>
                </c:pt>
                <c:pt idx="129">
                  <c:v>6.11199033504116</c:v>
                </c:pt>
                <c:pt idx="130">
                  <c:v>5.99531367292989</c:v>
                </c:pt>
                <c:pt idx="131">
                  <c:v>5.87851255571236</c:v>
                </c:pt>
                <c:pt idx="132">
                  <c:v>5.76158685063647</c:v>
                </c:pt>
                <c:pt idx="133">
                  <c:v>5.6445364248085</c:v>
                </c:pt>
                <c:pt idx="134">
                  <c:v>5.52736114519298</c:v>
                </c:pt>
                <c:pt idx="135">
                  <c:v>5.41006087861254</c:v>
                </c:pt>
                <c:pt idx="136">
                  <c:v>5.29263549174774</c:v>
                </c:pt>
                <c:pt idx="137">
                  <c:v>5.17508485113696</c:v>
                </c:pt>
                <c:pt idx="138">
                  <c:v>5.05740882317619</c:v>
                </c:pt>
                <c:pt idx="139">
                  <c:v>4.93960727411892</c:v>
                </c:pt>
                <c:pt idx="140">
                  <c:v>4.821680070076</c:v>
                </c:pt>
                <c:pt idx="141">
                  <c:v>4.70362707701543</c:v>
                </c:pt>
                <c:pt idx="142">
                  <c:v>4.58544816076227</c:v>
                </c:pt>
                <c:pt idx="143">
                  <c:v>4.46714318699843</c:v>
                </c:pt>
                <c:pt idx="144">
                  <c:v>4.34871202126258</c:v>
                </c:pt>
                <c:pt idx="145">
                  <c:v>4.23015452894994</c:v>
                </c:pt>
                <c:pt idx="146">
                  <c:v>4.11147057531217</c:v>
                </c:pt>
                <c:pt idx="147">
                  <c:v>3.99266002545719</c:v>
                </c:pt>
                <c:pt idx="148">
                  <c:v>3.87372274434903</c:v>
                </c:pt>
                <c:pt idx="149">
                  <c:v>3.75465859680768</c:v>
                </c:pt>
                <c:pt idx="150">
                  <c:v>3.63546744750896</c:v>
                </c:pt>
                <c:pt idx="151">
                  <c:v>3.51614916098432</c:v>
                </c:pt>
                <c:pt idx="152">
                  <c:v>3.39670360162072</c:v>
                </c:pt>
                <c:pt idx="153">
                  <c:v>3.27713063366047</c:v>
                </c:pt>
                <c:pt idx="154">
                  <c:v>3.15743012120106</c:v>
                </c:pt>
                <c:pt idx="155">
                  <c:v>3.03760192819502</c:v>
                </c:pt>
                <c:pt idx="156">
                  <c:v>2.91764591844978</c:v>
                </c:pt>
                <c:pt idx="157">
                  <c:v>2.79756195562748</c:v>
                </c:pt>
                <c:pt idx="158">
                  <c:v>2.67734990324483</c:v>
                </c:pt>
                <c:pt idx="159">
                  <c:v>2.55700962467297</c:v>
                </c:pt>
                <c:pt idx="160">
                  <c:v>2.43654098313731</c:v>
                </c:pt>
                <c:pt idx="161">
                  <c:v>2.31594384171734</c:v>
                </c:pt>
                <c:pt idx="162">
                  <c:v>2.19521806334652</c:v>
                </c:pt>
                <c:pt idx="163">
                  <c:v>2.07436351081211</c:v>
                </c:pt>
                <c:pt idx="164">
                  <c:v>1.95338004675499</c:v>
                </c:pt>
                <c:pt idx="165">
                  <c:v>1.83226753366955</c:v>
                </c:pt>
                <c:pt idx="166">
                  <c:v>1.71102583390348</c:v>
                </c:pt>
                <c:pt idx="167">
                  <c:v>1.58965480965766</c:v>
                </c:pt>
                <c:pt idx="168">
                  <c:v>1.46815432298598</c:v>
                </c:pt>
                <c:pt idx="169">
                  <c:v>1.34652423579518</c:v>
                </c:pt>
                <c:pt idx="170">
                  <c:v>1.22476440984471</c:v>
                </c:pt>
                <c:pt idx="171">
                  <c:v>1.10287470674656</c:v>
                </c:pt>
                <c:pt idx="172">
                  <c:v>0.980854987965111</c:v>
                </c:pt>
                <c:pt idx="173">
                  <c:v>0.858705114816958</c:v>
                </c:pt>
                <c:pt idx="174">
                  <c:v>0.736424948470779</c:v>
                </c:pt>
                <c:pt idx="175">
                  <c:v>0.614014349947165</c:v>
                </c:pt>
                <c:pt idx="176">
                  <c:v>0.49147318011846</c:v>
                </c:pt>
                <c:pt idx="177">
                  <c:v>0.368801299708603</c:v>
                </c:pt>
                <c:pt idx="178">
                  <c:v>0.245998569292976</c:v>
                </c:pt>
                <c:pt idx="179">
                  <c:v>0.123064849298239</c:v>
                </c:pt>
                <c:pt idx="180">
                  <c:v>2.17409024116932E-012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</c:numCache>
            </c:numRef>
          </c:val>
        </c:ser>
        <c:ser>
          <c:idx val="2"/>
          <c:order val="2"/>
          <c:tx>
            <c:strRef>
              <c:f>'Tableau d''amortissement'!$L$1:$L$1</c:f>
              <c:strCache>
                <c:ptCount val="1"/>
                <c:pt idx="0">
                  <c:v>dont capital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#,##0.00\ [$€-40C];[RED]\-#,##0.00\ [$€-40C]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'Tableau d''amortissement'!$F$2:$F$372</c:f>
              <c:strCache>
                <c:ptCount val="3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22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27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28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28</c:v>
                </c:pt>
                <c:pt idx="334">
                  <c:v>28</c:v>
                </c:pt>
                <c:pt idx="335">
                  <c:v>28</c:v>
                </c:pt>
                <c:pt idx="336">
                  <c:v>29</c:v>
                </c:pt>
                <c:pt idx="337">
                  <c:v>29</c:v>
                </c:pt>
                <c:pt idx="338">
                  <c:v>29</c:v>
                </c:pt>
                <c:pt idx="339">
                  <c:v>29</c:v>
                </c:pt>
                <c:pt idx="340">
                  <c:v>29</c:v>
                </c:pt>
                <c:pt idx="341">
                  <c:v>29</c:v>
                </c:pt>
                <c:pt idx="342">
                  <c:v>29</c:v>
                </c:pt>
                <c:pt idx="343">
                  <c:v>29</c:v>
                </c:pt>
                <c:pt idx="344">
                  <c:v>29</c:v>
                </c:pt>
                <c:pt idx="345">
                  <c:v>29</c:v>
                </c:pt>
                <c:pt idx="346">
                  <c:v>29</c:v>
                </c:pt>
                <c:pt idx="347">
                  <c:v>29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31</c:v>
                </c:pt>
                <c:pt idx="361">
                  <c:v>31</c:v>
                </c:pt>
                <c:pt idx="362">
                  <c:v>31</c:v>
                </c:pt>
                <c:pt idx="363">
                  <c:v>31</c:v>
                </c:pt>
                <c:pt idx="364">
                  <c:v>31</c:v>
                </c:pt>
                <c:pt idx="365">
                  <c:v>31</c:v>
                </c:pt>
                <c:pt idx="366">
                  <c:v>31</c:v>
                </c:pt>
                <c:pt idx="367">
                  <c:v>31</c:v>
                </c:pt>
                <c:pt idx="368">
                  <c:v>31</c:v>
                </c:pt>
                <c:pt idx="369">
                  <c:v>31</c:v>
                </c:pt>
                <c:pt idx="370">
                  <c:v>31</c:v>
                </c:pt>
              </c:strCache>
            </c:strRef>
          </c:cat>
          <c:val>
            <c:numRef>
              <c:f>'Tableau d''amortissement'!$L$2:$L$372</c:f>
              <c:numCache>
                <c:formatCode>General</c:formatCode>
                <c:ptCount val="371"/>
                <c:pt idx="0">
                  <c:v>610.110044145231</c:v>
                </c:pt>
                <c:pt idx="1">
                  <c:v>610.760828192319</c:v>
                </c:pt>
                <c:pt idx="2">
                  <c:v>611.412306409057</c:v>
                </c:pt>
                <c:pt idx="3">
                  <c:v>612.064479535894</c:v>
                </c:pt>
                <c:pt idx="4">
                  <c:v>612.717348314065</c:v>
                </c:pt>
                <c:pt idx="5">
                  <c:v>613.3709134856</c:v>
                </c:pt>
                <c:pt idx="6">
                  <c:v>614.025175793318</c:v>
                </c:pt>
                <c:pt idx="7">
                  <c:v>614.680135980831</c:v>
                </c:pt>
                <c:pt idx="8">
                  <c:v>615.335794792544</c:v>
                </c:pt>
                <c:pt idx="9">
                  <c:v>615.992152973656</c:v>
                </c:pt>
                <c:pt idx="10">
                  <c:v>616.649211270161</c:v>
                </c:pt>
                <c:pt idx="11">
                  <c:v>617.30697042885</c:v>
                </c:pt>
                <c:pt idx="12">
                  <c:v>617.965431197307</c:v>
                </c:pt>
                <c:pt idx="13">
                  <c:v>618.624594323917</c:v>
                </c:pt>
                <c:pt idx="14">
                  <c:v>619.284460557863</c:v>
                </c:pt>
                <c:pt idx="15">
                  <c:v>619.945030649125</c:v>
                </c:pt>
                <c:pt idx="16">
                  <c:v>620.606305348484</c:v>
                </c:pt>
                <c:pt idx="17">
                  <c:v>621.268285407522</c:v>
                </c:pt>
                <c:pt idx="18">
                  <c:v>621.930971578624</c:v>
                </c:pt>
                <c:pt idx="19">
                  <c:v>622.594364614974</c:v>
                </c:pt>
                <c:pt idx="20">
                  <c:v>623.258465270563</c:v>
                </c:pt>
                <c:pt idx="21">
                  <c:v>623.923274300185</c:v>
                </c:pt>
                <c:pt idx="22">
                  <c:v>624.588792459439</c:v>
                </c:pt>
                <c:pt idx="23">
                  <c:v>625.255020504729</c:v>
                </c:pt>
                <c:pt idx="24">
                  <c:v>625.921959193267</c:v>
                </c:pt>
                <c:pt idx="25">
                  <c:v>626.589609283073</c:v>
                </c:pt>
                <c:pt idx="26">
                  <c:v>627.257971532975</c:v>
                </c:pt>
                <c:pt idx="27">
                  <c:v>627.927046702611</c:v>
                </c:pt>
                <c:pt idx="28">
                  <c:v>628.596835552427</c:v>
                </c:pt>
                <c:pt idx="29">
                  <c:v>629.267338843683</c:v>
                </c:pt>
                <c:pt idx="30">
                  <c:v>629.938557338449</c:v>
                </c:pt>
                <c:pt idx="31">
                  <c:v>630.61049179961</c:v>
                </c:pt>
                <c:pt idx="32">
                  <c:v>631.283142990863</c:v>
                </c:pt>
                <c:pt idx="33">
                  <c:v>631.95651167672</c:v>
                </c:pt>
                <c:pt idx="34">
                  <c:v>632.630598622509</c:v>
                </c:pt>
                <c:pt idx="35">
                  <c:v>633.305404594373</c:v>
                </c:pt>
                <c:pt idx="36">
                  <c:v>633.980930359273</c:v>
                </c:pt>
                <c:pt idx="37">
                  <c:v>634.65717668499</c:v>
                </c:pt>
                <c:pt idx="38">
                  <c:v>635.33414434012</c:v>
                </c:pt>
                <c:pt idx="39">
                  <c:v>636.011834094083</c:v>
                </c:pt>
                <c:pt idx="40">
                  <c:v>636.690246717117</c:v>
                </c:pt>
                <c:pt idx="41">
                  <c:v>637.369382980282</c:v>
                </c:pt>
                <c:pt idx="42">
                  <c:v>638.049243655461</c:v>
                </c:pt>
                <c:pt idx="43">
                  <c:v>638.72982951536</c:v>
                </c:pt>
                <c:pt idx="44">
                  <c:v>639.41114133351</c:v>
                </c:pt>
                <c:pt idx="45">
                  <c:v>640.093179884265</c:v>
                </c:pt>
                <c:pt idx="46">
                  <c:v>640.775945942809</c:v>
                </c:pt>
                <c:pt idx="47">
                  <c:v>641.459440285148</c:v>
                </c:pt>
                <c:pt idx="48">
                  <c:v>642.143663688118</c:v>
                </c:pt>
                <c:pt idx="49">
                  <c:v>642.828616929386</c:v>
                </c:pt>
                <c:pt idx="50">
                  <c:v>643.514300787444</c:v>
                </c:pt>
                <c:pt idx="51">
                  <c:v>644.200716041617</c:v>
                </c:pt>
                <c:pt idx="52">
                  <c:v>644.887863472061</c:v>
                </c:pt>
                <c:pt idx="53">
                  <c:v>645.575743859765</c:v>
                </c:pt>
                <c:pt idx="54">
                  <c:v>646.264357986549</c:v>
                </c:pt>
                <c:pt idx="55">
                  <c:v>646.953706635068</c:v>
                </c:pt>
                <c:pt idx="56">
                  <c:v>647.643790588812</c:v>
                </c:pt>
                <c:pt idx="57">
                  <c:v>648.334610632107</c:v>
                </c:pt>
                <c:pt idx="58">
                  <c:v>649.026167550114</c:v>
                </c:pt>
                <c:pt idx="59">
                  <c:v>649.718462128834</c:v>
                </c:pt>
                <c:pt idx="60">
                  <c:v>650.411495155105</c:v>
                </c:pt>
                <c:pt idx="61">
                  <c:v>651.105267416604</c:v>
                </c:pt>
                <c:pt idx="62">
                  <c:v>651.799779701848</c:v>
                </c:pt>
                <c:pt idx="63">
                  <c:v>652.495032800197</c:v>
                </c:pt>
                <c:pt idx="64">
                  <c:v>653.19102750185</c:v>
                </c:pt>
                <c:pt idx="65">
                  <c:v>653.887764597852</c:v>
                </c:pt>
                <c:pt idx="66">
                  <c:v>654.58524488009</c:v>
                </c:pt>
                <c:pt idx="67">
                  <c:v>655.283469141295</c:v>
                </c:pt>
                <c:pt idx="68">
                  <c:v>655.982438175046</c:v>
                </c:pt>
                <c:pt idx="69">
                  <c:v>656.682152775766</c:v>
                </c:pt>
                <c:pt idx="70">
                  <c:v>657.382613738727</c:v>
                </c:pt>
                <c:pt idx="71">
                  <c:v>658.083821860048</c:v>
                </c:pt>
                <c:pt idx="72">
                  <c:v>658.785777936699</c:v>
                </c:pt>
                <c:pt idx="73">
                  <c:v>659.488482766498</c:v>
                </c:pt>
                <c:pt idx="74">
                  <c:v>660.191937148116</c:v>
                </c:pt>
                <c:pt idx="75">
                  <c:v>660.896141881074</c:v>
                </c:pt>
                <c:pt idx="76">
                  <c:v>661.601097765747</c:v>
                </c:pt>
                <c:pt idx="77">
                  <c:v>662.306805603364</c:v>
                </c:pt>
                <c:pt idx="78">
                  <c:v>663.013266196007</c:v>
                </c:pt>
                <c:pt idx="79">
                  <c:v>663.720480346616</c:v>
                </c:pt>
                <c:pt idx="80">
                  <c:v>664.428448858986</c:v>
                </c:pt>
                <c:pt idx="81">
                  <c:v>665.137172537769</c:v>
                </c:pt>
                <c:pt idx="82">
                  <c:v>665.846652188476</c:v>
                </c:pt>
                <c:pt idx="83">
                  <c:v>666.556888617477</c:v>
                </c:pt>
                <c:pt idx="84">
                  <c:v>667.267882632002</c:v>
                </c:pt>
                <c:pt idx="85">
                  <c:v>667.979635040143</c:v>
                </c:pt>
                <c:pt idx="86">
                  <c:v>668.692146650853</c:v>
                </c:pt>
                <c:pt idx="87">
                  <c:v>669.405418273947</c:v>
                </c:pt>
                <c:pt idx="88">
                  <c:v>670.119450720106</c:v>
                </c:pt>
                <c:pt idx="89">
                  <c:v>670.834244800874</c:v>
                </c:pt>
                <c:pt idx="90">
                  <c:v>671.549801328661</c:v>
                </c:pt>
                <c:pt idx="91">
                  <c:v>672.266121116745</c:v>
                </c:pt>
                <c:pt idx="92">
                  <c:v>672.98320497927</c:v>
                </c:pt>
                <c:pt idx="93">
                  <c:v>673.701053731248</c:v>
                </c:pt>
                <c:pt idx="94">
                  <c:v>674.419668188561</c:v>
                </c:pt>
                <c:pt idx="95">
                  <c:v>675.139049167962</c:v>
                </c:pt>
                <c:pt idx="96">
                  <c:v>675.859197487075</c:v>
                </c:pt>
                <c:pt idx="97">
                  <c:v>676.580113964394</c:v>
                </c:pt>
                <c:pt idx="98">
                  <c:v>677.30179941929</c:v>
                </c:pt>
                <c:pt idx="99">
                  <c:v>678.024254672004</c:v>
                </c:pt>
                <c:pt idx="100">
                  <c:v>678.747480543654</c:v>
                </c:pt>
                <c:pt idx="101">
                  <c:v>679.471477856233</c:v>
                </c:pt>
                <c:pt idx="102">
                  <c:v>680.196247432614</c:v>
                </c:pt>
                <c:pt idx="103">
                  <c:v>680.921790096542</c:v>
                </c:pt>
                <c:pt idx="104">
                  <c:v>681.648106672645</c:v>
                </c:pt>
                <c:pt idx="105">
                  <c:v>682.375197986429</c:v>
                </c:pt>
                <c:pt idx="106">
                  <c:v>683.103064864281</c:v>
                </c:pt>
                <c:pt idx="107">
                  <c:v>683.831708133469</c:v>
                </c:pt>
                <c:pt idx="108">
                  <c:v>684.561128622145</c:v>
                </c:pt>
                <c:pt idx="109">
                  <c:v>685.291327159342</c:v>
                </c:pt>
                <c:pt idx="110">
                  <c:v>686.022304574979</c:v>
                </c:pt>
                <c:pt idx="111">
                  <c:v>686.754061699859</c:v>
                </c:pt>
                <c:pt idx="112">
                  <c:v>687.486599365672</c:v>
                </c:pt>
                <c:pt idx="113">
                  <c:v>688.219918404995</c:v>
                </c:pt>
                <c:pt idx="114">
                  <c:v>688.954019651294</c:v>
                </c:pt>
                <c:pt idx="115">
                  <c:v>689.688903938922</c:v>
                </c:pt>
                <c:pt idx="116">
                  <c:v>690.424572103124</c:v>
                </c:pt>
                <c:pt idx="117">
                  <c:v>691.161024980034</c:v>
                </c:pt>
                <c:pt idx="118">
                  <c:v>691.898263406679</c:v>
                </c:pt>
                <c:pt idx="119">
                  <c:v>692.636288220979</c:v>
                </c:pt>
                <c:pt idx="120">
                  <c:v>693.375100261749</c:v>
                </c:pt>
                <c:pt idx="121">
                  <c:v>694.114700368694</c:v>
                </c:pt>
                <c:pt idx="122">
                  <c:v>694.855089382421</c:v>
                </c:pt>
                <c:pt idx="123">
                  <c:v>695.596268144429</c:v>
                </c:pt>
                <c:pt idx="124">
                  <c:v>696.338237497116</c:v>
                </c:pt>
                <c:pt idx="125">
                  <c:v>697.08099828378</c:v>
                </c:pt>
                <c:pt idx="126">
                  <c:v>697.824551348616</c:v>
                </c:pt>
                <c:pt idx="127">
                  <c:v>698.568897536721</c:v>
                </c:pt>
                <c:pt idx="128">
                  <c:v>699.314037694094</c:v>
                </c:pt>
                <c:pt idx="129">
                  <c:v>700.059972667634</c:v>
                </c:pt>
                <c:pt idx="130">
                  <c:v>700.806703305146</c:v>
                </c:pt>
                <c:pt idx="131">
                  <c:v>701.554230455338</c:v>
                </c:pt>
                <c:pt idx="132">
                  <c:v>702.302554967824</c:v>
                </c:pt>
                <c:pt idx="133">
                  <c:v>703.051677693123</c:v>
                </c:pt>
                <c:pt idx="134">
                  <c:v>703.801599482662</c:v>
                </c:pt>
                <c:pt idx="135">
                  <c:v>704.552321188777</c:v>
                </c:pt>
                <c:pt idx="136">
                  <c:v>705.303843664712</c:v>
                </c:pt>
                <c:pt idx="137">
                  <c:v>706.056167764621</c:v>
                </c:pt>
                <c:pt idx="138">
                  <c:v>706.80929434357</c:v>
                </c:pt>
                <c:pt idx="139">
                  <c:v>707.563224257536</c:v>
                </c:pt>
                <c:pt idx="140">
                  <c:v>708.317958363411</c:v>
                </c:pt>
                <c:pt idx="141">
                  <c:v>709.073497518999</c:v>
                </c:pt>
                <c:pt idx="142">
                  <c:v>709.829842583019</c:v>
                </c:pt>
                <c:pt idx="143">
                  <c:v>710.586994415107</c:v>
                </c:pt>
                <c:pt idx="144">
                  <c:v>711.344953875817</c:v>
                </c:pt>
                <c:pt idx="145">
                  <c:v>712.103721826618</c:v>
                </c:pt>
                <c:pt idx="146">
                  <c:v>712.863299129899</c:v>
                </c:pt>
                <c:pt idx="147">
                  <c:v>713.623686648971</c:v>
                </c:pt>
                <c:pt idx="148">
                  <c:v>714.384885248064</c:v>
                </c:pt>
                <c:pt idx="149">
                  <c:v>715.146895792328</c:v>
                </c:pt>
                <c:pt idx="150">
                  <c:v>715.90971914784</c:v>
                </c:pt>
                <c:pt idx="151">
                  <c:v>716.673356181598</c:v>
                </c:pt>
                <c:pt idx="152">
                  <c:v>717.437807761525</c:v>
                </c:pt>
                <c:pt idx="153">
                  <c:v>718.20307475647</c:v>
                </c:pt>
                <c:pt idx="154">
                  <c:v>718.969158036211</c:v>
                </c:pt>
                <c:pt idx="155">
                  <c:v>719.736058471449</c:v>
                </c:pt>
                <c:pt idx="156">
                  <c:v>720.503776933819</c:v>
                </c:pt>
                <c:pt idx="157">
                  <c:v>721.272314295882</c:v>
                </c:pt>
                <c:pt idx="158">
                  <c:v>722.04167143113</c:v>
                </c:pt>
                <c:pt idx="159">
                  <c:v>722.81184921399</c:v>
                </c:pt>
                <c:pt idx="160">
                  <c:v>723.582848519819</c:v>
                </c:pt>
                <c:pt idx="161">
                  <c:v>724.354670224906</c:v>
                </c:pt>
                <c:pt idx="162">
                  <c:v>725.12731520648</c:v>
                </c:pt>
                <c:pt idx="163">
                  <c:v>725.9007843427</c:v>
                </c:pt>
                <c:pt idx="164">
                  <c:v>726.675078512665</c:v>
                </c:pt>
                <c:pt idx="165">
                  <c:v>727.450198596412</c:v>
                </c:pt>
                <c:pt idx="166">
                  <c:v>728.226145474915</c:v>
                </c:pt>
                <c:pt idx="167">
                  <c:v>729.002920030088</c:v>
                </c:pt>
                <c:pt idx="168">
                  <c:v>729.780523144787</c:v>
                </c:pt>
                <c:pt idx="169">
                  <c:v>730.558955702808</c:v>
                </c:pt>
                <c:pt idx="170">
                  <c:v>731.338218588891</c:v>
                </c:pt>
                <c:pt idx="171">
                  <c:v>732.118312688719</c:v>
                </c:pt>
                <c:pt idx="172">
                  <c:v>732.899238888921</c:v>
                </c:pt>
                <c:pt idx="173">
                  <c:v>733.680998077069</c:v>
                </c:pt>
                <c:pt idx="174">
                  <c:v>734.463591141684</c:v>
                </c:pt>
                <c:pt idx="175">
                  <c:v>735.247018972235</c:v>
                </c:pt>
                <c:pt idx="176">
                  <c:v>736.031282459139</c:v>
                </c:pt>
                <c:pt idx="177">
                  <c:v>736.816382493762</c:v>
                </c:pt>
                <c:pt idx="178">
                  <c:v>737.602319968422</c:v>
                </c:pt>
                <c:pt idx="179">
                  <c:v>738.389095776389</c:v>
                </c:pt>
                <c:pt idx="180">
                  <c:v>739.176710811883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</c:numCache>
            </c:numRef>
          </c:val>
        </c:ser>
        <c:gapWidth val="100"/>
        <c:overlap val="0"/>
        <c:axId val="68590244"/>
        <c:axId val="56299346"/>
      </c:barChart>
      <c:lineChart>
        <c:grouping val="stacked"/>
        <c:varyColors val="0"/>
        <c:ser>
          <c:idx val="3"/>
          <c:order val="3"/>
          <c:tx>
            <c:strRef>
              <c:f>'Tableau d''amortissement'!$H$1:$H$1</c:f>
              <c:strCache>
                <c:ptCount val="1"/>
                <c:pt idx="0">
                  <c:v>Capital restant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.00\ [$€-40C];[RED]\-#,##0.00\ [$€-40C]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'Tableau d''amortissement'!$F$2:$F$372</c:f>
              <c:strCache>
                <c:ptCount val="3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22</c:v>
                </c:pt>
                <c:pt idx="253">
                  <c:v>22</c:v>
                </c:pt>
                <c:pt idx="254">
                  <c:v>22</c:v>
                </c:pt>
                <c:pt idx="255">
                  <c:v>22</c:v>
                </c:pt>
                <c:pt idx="256">
                  <c:v>22</c:v>
                </c:pt>
                <c:pt idx="257">
                  <c:v>22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23</c:v>
                </c:pt>
                <c:pt idx="273">
                  <c:v>23</c:v>
                </c:pt>
                <c:pt idx="274">
                  <c:v>23</c:v>
                </c:pt>
                <c:pt idx="275">
                  <c:v>23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24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27</c:v>
                </c:pt>
                <c:pt idx="313">
                  <c:v>27</c:v>
                </c:pt>
                <c:pt idx="314">
                  <c:v>27</c:v>
                </c:pt>
                <c:pt idx="315">
                  <c:v>27</c:v>
                </c:pt>
                <c:pt idx="316">
                  <c:v>27</c:v>
                </c:pt>
                <c:pt idx="317">
                  <c:v>27</c:v>
                </c:pt>
                <c:pt idx="318">
                  <c:v>27</c:v>
                </c:pt>
                <c:pt idx="319">
                  <c:v>27</c:v>
                </c:pt>
                <c:pt idx="320">
                  <c:v>27</c:v>
                </c:pt>
                <c:pt idx="321">
                  <c:v>27</c:v>
                </c:pt>
                <c:pt idx="322">
                  <c:v>27</c:v>
                </c:pt>
                <c:pt idx="323">
                  <c:v>27</c:v>
                </c:pt>
                <c:pt idx="324">
                  <c:v>28</c:v>
                </c:pt>
                <c:pt idx="325">
                  <c:v>28</c:v>
                </c:pt>
                <c:pt idx="326">
                  <c:v>28</c:v>
                </c:pt>
                <c:pt idx="327">
                  <c:v>28</c:v>
                </c:pt>
                <c:pt idx="328">
                  <c:v>28</c:v>
                </c:pt>
                <c:pt idx="329">
                  <c:v>28</c:v>
                </c:pt>
                <c:pt idx="330">
                  <c:v>28</c:v>
                </c:pt>
                <c:pt idx="331">
                  <c:v>28</c:v>
                </c:pt>
                <c:pt idx="332">
                  <c:v>28</c:v>
                </c:pt>
                <c:pt idx="333">
                  <c:v>28</c:v>
                </c:pt>
                <c:pt idx="334">
                  <c:v>28</c:v>
                </c:pt>
                <c:pt idx="335">
                  <c:v>28</c:v>
                </c:pt>
                <c:pt idx="336">
                  <c:v>29</c:v>
                </c:pt>
                <c:pt idx="337">
                  <c:v>29</c:v>
                </c:pt>
                <c:pt idx="338">
                  <c:v>29</c:v>
                </c:pt>
                <c:pt idx="339">
                  <c:v>29</c:v>
                </c:pt>
                <c:pt idx="340">
                  <c:v>29</c:v>
                </c:pt>
                <c:pt idx="341">
                  <c:v>29</c:v>
                </c:pt>
                <c:pt idx="342">
                  <c:v>29</c:v>
                </c:pt>
                <c:pt idx="343">
                  <c:v>29</c:v>
                </c:pt>
                <c:pt idx="344">
                  <c:v>29</c:v>
                </c:pt>
                <c:pt idx="345">
                  <c:v>29</c:v>
                </c:pt>
                <c:pt idx="346">
                  <c:v>29</c:v>
                </c:pt>
                <c:pt idx="347">
                  <c:v>29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31</c:v>
                </c:pt>
                <c:pt idx="361">
                  <c:v>31</c:v>
                </c:pt>
                <c:pt idx="362">
                  <c:v>31</c:v>
                </c:pt>
                <c:pt idx="363">
                  <c:v>31</c:v>
                </c:pt>
                <c:pt idx="364">
                  <c:v>31</c:v>
                </c:pt>
                <c:pt idx="365">
                  <c:v>31</c:v>
                </c:pt>
                <c:pt idx="366">
                  <c:v>31</c:v>
                </c:pt>
                <c:pt idx="367">
                  <c:v>31</c:v>
                </c:pt>
                <c:pt idx="368">
                  <c:v>31</c:v>
                </c:pt>
                <c:pt idx="369">
                  <c:v>31</c:v>
                </c:pt>
                <c:pt idx="370">
                  <c:v>31</c:v>
                </c:pt>
              </c:strCache>
            </c:strRef>
          </c:cat>
          <c:val>
            <c:numRef>
              <c:f>'Tableau d''amortissement'!$H$2:$H$372</c:f>
              <c:numCache>
                <c:formatCode>General</c:formatCode>
                <c:ptCount val="371"/>
                <c:pt idx="0">
                  <c:v>121000</c:v>
                </c:pt>
                <c:pt idx="1">
                  <c:v>120389.889955855</c:v>
                </c:pt>
                <c:pt idx="2">
                  <c:v>119779.129127662</c:v>
                </c:pt>
                <c:pt idx="3">
                  <c:v>119167.716821253</c:v>
                </c:pt>
                <c:pt idx="4">
                  <c:v>118555.652341718</c:v>
                </c:pt>
                <c:pt idx="5">
                  <c:v>117942.934993403</c:v>
                </c:pt>
                <c:pt idx="6">
                  <c:v>117329.564079918</c:v>
                </c:pt>
                <c:pt idx="7">
                  <c:v>116715.538904125</c:v>
                </c:pt>
                <c:pt idx="8">
                  <c:v>116100.858768144</c:v>
                </c:pt>
                <c:pt idx="9">
                  <c:v>115485.522973351</c:v>
                </c:pt>
                <c:pt idx="10">
                  <c:v>114869.530820378</c:v>
                </c:pt>
                <c:pt idx="11">
                  <c:v>114252.881609107</c:v>
                </c:pt>
                <c:pt idx="12">
                  <c:v>113635.574638678</c:v>
                </c:pt>
                <c:pt idx="13">
                  <c:v>113017.609207481</c:v>
                </c:pt>
                <c:pt idx="14">
                  <c:v>112398.984613157</c:v>
                </c:pt>
                <c:pt idx="15">
                  <c:v>111779.700152599</c:v>
                </c:pt>
                <c:pt idx="16">
                  <c:v>111159.75512195</c:v>
                </c:pt>
                <c:pt idx="17">
                  <c:v>110539.148816602</c:v>
                </c:pt>
                <c:pt idx="18">
                  <c:v>109917.880531194</c:v>
                </c:pt>
                <c:pt idx="19">
                  <c:v>109295.949559616</c:v>
                </c:pt>
                <c:pt idx="20">
                  <c:v>108673.355195001</c:v>
                </c:pt>
                <c:pt idx="21">
                  <c:v>108050.09672973</c:v>
                </c:pt>
                <c:pt idx="22">
                  <c:v>107426.17345543</c:v>
                </c:pt>
                <c:pt idx="23">
                  <c:v>106801.58466297</c:v>
                </c:pt>
                <c:pt idx="24">
                  <c:v>106176.329642466</c:v>
                </c:pt>
                <c:pt idx="25">
                  <c:v>105550.407683272</c:v>
                </c:pt>
                <c:pt idx="26">
                  <c:v>104923.818073989</c:v>
                </c:pt>
                <c:pt idx="27">
                  <c:v>104296.560102456</c:v>
                </c:pt>
                <c:pt idx="28">
                  <c:v>103668.633055754</c:v>
                </c:pt>
                <c:pt idx="29">
                  <c:v>103040.036220201</c:v>
                </c:pt>
                <c:pt idx="30">
                  <c:v>102410.768881358</c:v>
                </c:pt>
                <c:pt idx="31">
                  <c:v>101780.830324019</c:v>
                </c:pt>
                <c:pt idx="32">
                  <c:v>101150.21983222</c:v>
                </c:pt>
                <c:pt idx="33">
                  <c:v>100518.936689229</c:v>
                </c:pt>
                <c:pt idx="34">
                  <c:v>99886.9801775521</c:v>
                </c:pt>
                <c:pt idx="35">
                  <c:v>99254.3495789296</c:v>
                </c:pt>
                <c:pt idx="36">
                  <c:v>98621.0441743352</c:v>
                </c:pt>
                <c:pt idx="37">
                  <c:v>97987.0632439759</c:v>
                </c:pt>
                <c:pt idx="38">
                  <c:v>97352.4060672909</c:v>
                </c:pt>
                <c:pt idx="39">
                  <c:v>96717.0719229508</c:v>
                </c:pt>
                <c:pt idx="40">
                  <c:v>96081.0600888567</c:v>
                </c:pt>
                <c:pt idx="41">
                  <c:v>95444.3698421396</c:v>
                </c:pt>
                <c:pt idx="42">
                  <c:v>94807.0004591593</c:v>
                </c:pt>
                <c:pt idx="43">
                  <c:v>94168.9512155039</c:v>
                </c:pt>
                <c:pt idx="44">
                  <c:v>93530.2213859885</c:v>
                </c:pt>
                <c:pt idx="45">
                  <c:v>92890.810244655</c:v>
                </c:pt>
                <c:pt idx="46">
                  <c:v>92250.7170647707</c:v>
                </c:pt>
                <c:pt idx="47">
                  <c:v>91609.9411188279</c:v>
                </c:pt>
                <c:pt idx="48">
                  <c:v>90968.4816785428</c:v>
                </c:pt>
                <c:pt idx="49">
                  <c:v>90326.3380148547</c:v>
                </c:pt>
                <c:pt idx="50">
                  <c:v>89683.5093979253</c:v>
                </c:pt>
                <c:pt idx="51">
                  <c:v>89039.9950971378</c:v>
                </c:pt>
                <c:pt idx="52">
                  <c:v>88395.7943810962</c:v>
                </c:pt>
                <c:pt idx="53">
                  <c:v>87750.9065176242</c:v>
                </c:pt>
                <c:pt idx="54">
                  <c:v>87105.3307737644</c:v>
                </c:pt>
                <c:pt idx="55">
                  <c:v>86459.0664157778</c:v>
                </c:pt>
                <c:pt idx="56">
                  <c:v>85812.1127091428</c:v>
                </c:pt>
                <c:pt idx="57">
                  <c:v>85164.468918554</c:v>
                </c:pt>
                <c:pt idx="58">
                  <c:v>84516.1343079218</c:v>
                </c:pt>
                <c:pt idx="59">
                  <c:v>83867.1081403717</c:v>
                </c:pt>
                <c:pt idx="60">
                  <c:v>83217.3896782429</c:v>
                </c:pt>
                <c:pt idx="61">
                  <c:v>82566.9781830878</c:v>
                </c:pt>
                <c:pt idx="62">
                  <c:v>81915.8729156712</c:v>
                </c:pt>
                <c:pt idx="63">
                  <c:v>81264.0731359693</c:v>
                </c:pt>
                <c:pt idx="64">
                  <c:v>80611.5781031691</c:v>
                </c:pt>
                <c:pt idx="65">
                  <c:v>79958.3870756673</c:v>
                </c:pt>
                <c:pt idx="66">
                  <c:v>79304.4993110695</c:v>
                </c:pt>
                <c:pt idx="67">
                  <c:v>78649.9140661894</c:v>
                </c:pt>
                <c:pt idx="68">
                  <c:v>77994.6305970481</c:v>
                </c:pt>
                <c:pt idx="69">
                  <c:v>77338.648158873</c:v>
                </c:pt>
                <c:pt idx="70">
                  <c:v>76681.9660060972</c:v>
                </c:pt>
                <c:pt idx="71">
                  <c:v>76024.5833923585</c:v>
                </c:pt>
                <c:pt idx="72">
                  <c:v>75366.4995704985</c:v>
                </c:pt>
                <c:pt idx="73">
                  <c:v>74707.7137925618</c:v>
                </c:pt>
                <c:pt idx="74">
                  <c:v>74048.2253097953</c:v>
                </c:pt>
                <c:pt idx="75">
                  <c:v>73388.0333726471</c:v>
                </c:pt>
                <c:pt idx="76">
                  <c:v>72727.1372307661</c:v>
                </c:pt>
                <c:pt idx="77">
                  <c:v>72065.5361330003</c:v>
                </c:pt>
                <c:pt idx="78">
                  <c:v>71403.229327397</c:v>
                </c:pt>
                <c:pt idx="79">
                  <c:v>70740.216061201</c:v>
                </c:pt>
                <c:pt idx="80">
                  <c:v>70076.4955808543</c:v>
                </c:pt>
                <c:pt idx="81">
                  <c:v>69412.0671319953</c:v>
                </c:pt>
                <c:pt idx="82">
                  <c:v>68746.9299594576</c:v>
                </c:pt>
                <c:pt idx="83">
                  <c:v>68081.0833072691</c:v>
                </c:pt>
                <c:pt idx="84">
                  <c:v>67414.5264186516</c:v>
                </c:pt>
                <c:pt idx="85">
                  <c:v>66747.2585360196</c:v>
                </c:pt>
                <c:pt idx="86">
                  <c:v>66079.2789009795</c:v>
                </c:pt>
                <c:pt idx="87">
                  <c:v>65410.5867543286</c:v>
                </c:pt>
                <c:pt idx="88">
                  <c:v>64741.1813360547</c:v>
                </c:pt>
                <c:pt idx="89">
                  <c:v>64071.0618853346</c:v>
                </c:pt>
                <c:pt idx="90">
                  <c:v>63400.2276405337</c:v>
                </c:pt>
                <c:pt idx="91">
                  <c:v>62728.677839205</c:v>
                </c:pt>
                <c:pt idx="92">
                  <c:v>62056.4117180883</c:v>
                </c:pt>
                <c:pt idx="93">
                  <c:v>61383.428513109</c:v>
                </c:pt>
                <c:pt idx="94">
                  <c:v>60709.7274593778</c:v>
                </c:pt>
                <c:pt idx="95">
                  <c:v>60035.3077911892</c:v>
                </c:pt>
                <c:pt idx="96">
                  <c:v>59360.1687420213</c:v>
                </c:pt>
                <c:pt idx="97">
                  <c:v>58684.3095445342</c:v>
                </c:pt>
                <c:pt idx="98">
                  <c:v>58007.7294305698</c:v>
                </c:pt>
                <c:pt idx="99">
                  <c:v>57330.4276311505</c:v>
                </c:pt>
                <c:pt idx="100">
                  <c:v>56652.4033764785</c:v>
                </c:pt>
                <c:pt idx="101">
                  <c:v>55973.6558959348</c:v>
                </c:pt>
                <c:pt idx="102">
                  <c:v>55294.1844180786</c:v>
                </c:pt>
                <c:pt idx="103">
                  <c:v>54613.988170646</c:v>
                </c:pt>
                <c:pt idx="104">
                  <c:v>53933.0663805495</c:v>
                </c:pt>
                <c:pt idx="105">
                  <c:v>53251.4182738768</c:v>
                </c:pt>
                <c:pt idx="106">
                  <c:v>52569.0430758904</c:v>
                </c:pt>
                <c:pt idx="107">
                  <c:v>51885.9400110261</c:v>
                </c:pt>
                <c:pt idx="108">
                  <c:v>51202.1083028926</c:v>
                </c:pt>
                <c:pt idx="109">
                  <c:v>50517.5471742705</c:v>
                </c:pt>
                <c:pt idx="110">
                  <c:v>49832.2558471111</c:v>
                </c:pt>
                <c:pt idx="111">
                  <c:v>49146.2335425362</c:v>
                </c:pt>
                <c:pt idx="112">
                  <c:v>48459.4794808363</c:v>
                </c:pt>
                <c:pt idx="113">
                  <c:v>47771.9928814706</c:v>
                </c:pt>
                <c:pt idx="114">
                  <c:v>47083.7729630656</c:v>
                </c:pt>
                <c:pt idx="115">
                  <c:v>46394.8189434143</c:v>
                </c:pt>
                <c:pt idx="116">
                  <c:v>45705.1300394754</c:v>
                </c:pt>
                <c:pt idx="117">
                  <c:v>45014.7054673723</c:v>
                </c:pt>
                <c:pt idx="118">
                  <c:v>44323.5444423922</c:v>
                </c:pt>
                <c:pt idx="119">
                  <c:v>43631.6461789856</c:v>
                </c:pt>
                <c:pt idx="120">
                  <c:v>42939.0098907646</c:v>
                </c:pt>
                <c:pt idx="121">
                  <c:v>42245.6347905028</c:v>
                </c:pt>
                <c:pt idx="122">
                  <c:v>41551.5200901341</c:v>
                </c:pt>
                <c:pt idx="123">
                  <c:v>40856.6650007517</c:v>
                </c:pt>
                <c:pt idx="124">
                  <c:v>40161.0687326073</c:v>
                </c:pt>
                <c:pt idx="125">
                  <c:v>39464.7304951102</c:v>
                </c:pt>
                <c:pt idx="126">
                  <c:v>38767.6494968264</c:v>
                </c:pt>
                <c:pt idx="127">
                  <c:v>38069.8249454778</c:v>
                </c:pt>
                <c:pt idx="128">
                  <c:v>37371.2560479411</c:v>
                </c:pt>
                <c:pt idx="129">
                  <c:v>36671.942010247</c:v>
                </c:pt>
                <c:pt idx="130">
                  <c:v>35971.8820375793</c:v>
                </c:pt>
                <c:pt idx="131">
                  <c:v>35271.0753342742</c:v>
                </c:pt>
                <c:pt idx="132">
                  <c:v>34569.5211038188</c:v>
                </c:pt>
                <c:pt idx="133">
                  <c:v>33867.218548851</c:v>
                </c:pt>
                <c:pt idx="134">
                  <c:v>33164.1668711579</c:v>
                </c:pt>
                <c:pt idx="135">
                  <c:v>32460.3652716752</c:v>
                </c:pt>
                <c:pt idx="136">
                  <c:v>31755.8129504864</c:v>
                </c:pt>
                <c:pt idx="137">
                  <c:v>31050.5091068217</c:v>
                </c:pt>
                <c:pt idx="138">
                  <c:v>30344.4529390571</c:v>
                </c:pt>
                <c:pt idx="139">
                  <c:v>29637.6436447135</c:v>
                </c:pt>
                <c:pt idx="140">
                  <c:v>28930.080420456</c:v>
                </c:pt>
                <c:pt idx="141">
                  <c:v>28221.7624620926</c:v>
                </c:pt>
                <c:pt idx="142">
                  <c:v>27512.6889645736</c:v>
                </c:pt>
                <c:pt idx="143">
                  <c:v>26802.8591219906</c:v>
                </c:pt>
                <c:pt idx="144">
                  <c:v>26092.2721275755</c:v>
                </c:pt>
                <c:pt idx="145">
                  <c:v>25380.9271736997</c:v>
                </c:pt>
                <c:pt idx="146">
                  <c:v>24668.823451873</c:v>
                </c:pt>
                <c:pt idx="147">
                  <c:v>23955.9601527431</c:v>
                </c:pt>
                <c:pt idx="148">
                  <c:v>23242.3364660942</c:v>
                </c:pt>
                <c:pt idx="149">
                  <c:v>22527.9515808461</c:v>
                </c:pt>
                <c:pt idx="150">
                  <c:v>21812.8046850538</c:v>
                </c:pt>
                <c:pt idx="151">
                  <c:v>21096.8949659059</c:v>
                </c:pt>
                <c:pt idx="152">
                  <c:v>20380.2216097243</c:v>
                </c:pt>
                <c:pt idx="153">
                  <c:v>19662.7838019628</c:v>
                </c:pt>
                <c:pt idx="154">
                  <c:v>18944.5807272063</c:v>
                </c:pt>
                <c:pt idx="155">
                  <c:v>18225.6115691701</c:v>
                </c:pt>
                <c:pt idx="156">
                  <c:v>17505.8755106987</c:v>
                </c:pt>
                <c:pt idx="157">
                  <c:v>16785.3717337649</c:v>
                </c:pt>
                <c:pt idx="158">
                  <c:v>16064.099419469</c:v>
                </c:pt>
                <c:pt idx="159">
                  <c:v>15342.0577480379</c:v>
                </c:pt>
                <c:pt idx="160">
                  <c:v>14619.2458988239</c:v>
                </c:pt>
                <c:pt idx="161">
                  <c:v>13895.663050304</c:v>
                </c:pt>
                <c:pt idx="162">
                  <c:v>13171.3083800791</c:v>
                </c:pt>
                <c:pt idx="163">
                  <c:v>12446.1810648727</c:v>
                </c:pt>
                <c:pt idx="164">
                  <c:v>11720.28028053</c:v>
                </c:pt>
                <c:pt idx="165">
                  <c:v>10993.6052020173</c:v>
                </c:pt>
                <c:pt idx="166">
                  <c:v>10266.1550034209</c:v>
                </c:pt>
                <c:pt idx="167">
                  <c:v>9537.92885794596</c:v>
                </c:pt>
                <c:pt idx="168">
                  <c:v>8808.92593791587</c:v>
                </c:pt>
                <c:pt idx="169">
                  <c:v>8079.14541477109</c:v>
                </c:pt>
                <c:pt idx="170">
                  <c:v>7348.58645906828</c:v>
                </c:pt>
                <c:pt idx="171">
                  <c:v>6617.24824047939</c:v>
                </c:pt>
                <c:pt idx="172">
                  <c:v>5885.12992779067</c:v>
                </c:pt>
                <c:pt idx="173">
                  <c:v>5152.23068890175</c:v>
                </c:pt>
                <c:pt idx="174">
                  <c:v>4418.54969082468</c:v>
                </c:pt>
                <c:pt idx="175">
                  <c:v>3684.08609968299</c:v>
                </c:pt>
                <c:pt idx="176">
                  <c:v>2948.83908071076</c:v>
                </c:pt>
                <c:pt idx="177">
                  <c:v>2212.80779825162</c:v>
                </c:pt>
                <c:pt idx="178">
                  <c:v>1475.99141575786</c:v>
                </c:pt>
                <c:pt idx="179">
                  <c:v>738.389095789433</c:v>
                </c:pt>
                <c:pt idx="180">
                  <c:v>1.30445414470159E-008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5435666"/>
        <c:axId val="22865656"/>
      </c:lineChart>
      <c:catAx>
        <c:axId val="685902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299346"/>
        <c:crosses val="autoZero"/>
        <c:auto val="1"/>
        <c:lblAlgn val="ctr"/>
        <c:lblOffset val="100"/>
      </c:catAx>
      <c:valAx>
        <c:axId val="562993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\ [$€-40C];[RED]\-#,##0.00\ [$€-40C]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590244"/>
        <c:crosses val="autoZero"/>
      </c:valAx>
      <c:catAx>
        <c:axId val="3543566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865656"/>
        <c:crosses val="autoZero"/>
        <c:auto val="1"/>
        <c:lblAlgn val="ctr"/>
        <c:lblOffset val="100"/>
      </c:catAx>
      <c:valAx>
        <c:axId val="22865656"/>
        <c:scaling>
          <c:orientation val="minMax"/>
        </c:scaling>
        <c:delete val="0"/>
        <c:axPos val="r"/>
        <c:numFmt formatCode="#,##0.00\ [$€-40C];[RED]\-#,##0.00\ [$€-40C]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435666"/>
        <c:crosses val="max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673560</xdr:colOff>
      <xdr:row>11</xdr:row>
      <xdr:rowOff>146160</xdr:rowOff>
    </xdr:from>
    <xdr:to>
      <xdr:col>14</xdr:col>
      <xdr:colOff>718920</xdr:colOff>
      <xdr:row>40</xdr:row>
      <xdr:rowOff>80640</xdr:rowOff>
    </xdr:to>
    <xdr:graphicFrame>
      <xdr:nvGraphicFramePr>
        <xdr:cNvPr id="0" name=""/>
        <xdr:cNvGraphicFramePr/>
      </xdr:nvGraphicFramePr>
      <xdr:xfrm>
        <a:off x="5035680" y="1944360"/>
        <a:ext cx="10639080" cy="493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388"/>
  <sheetViews>
    <sheetView showFormulas="false" showGridLines="tru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3.6" zeroHeight="false" outlineLevelRow="0" outlineLevelCol="0"/>
  <cols>
    <col collapsed="false" customWidth="true" hidden="false" outlineLevel="0" max="1" min="1" style="0" width="28.25"/>
    <col collapsed="false" customWidth="true" hidden="false" outlineLevel="0" max="2" min="2" style="1" width="12.74"/>
    <col collapsed="false" customWidth="true" hidden="false" outlineLevel="0" max="3" min="3" style="0" width="20.83"/>
    <col collapsed="false" customWidth="true" hidden="false" outlineLevel="0" max="4" min="4" style="0" width="11.72"/>
    <col collapsed="false" customWidth="false" hidden="false" outlineLevel="0" max="5" min="5" style="1" width="11.51"/>
    <col collapsed="false" customWidth="true" hidden="false" outlineLevel="0" max="6" min="6" style="1" width="7.34"/>
    <col collapsed="false" customWidth="false" hidden="false" outlineLevel="0" max="7" min="7" style="1" width="11.51"/>
    <col collapsed="false" customWidth="true" hidden="false" outlineLevel="0" max="8" min="8" style="1" width="14.61"/>
    <col collapsed="false" customWidth="true" hidden="false" outlineLevel="0" max="9" min="9" style="1" width="11.19"/>
    <col collapsed="false" customWidth="true" hidden="false" outlineLevel="0" max="10" min="10" style="1" width="12.74"/>
    <col collapsed="false" customWidth="true" hidden="false" outlineLevel="0" max="11" min="11" style="1" width="15.37"/>
    <col collapsed="false" customWidth="true" hidden="false" outlineLevel="0" max="12" min="12" style="1" width="11.83"/>
    <col collapsed="false" customWidth="true" hidden="false" outlineLevel="0" max="13" min="13" style="1" width="19.84"/>
    <col collapsed="false" customWidth="true" hidden="false" outlineLevel="0" max="14" min="14" style="1" width="22.47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2" t="s">
        <v>0</v>
      </c>
      <c r="B1" s="3" t="n">
        <v>120000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</row>
    <row r="2" customFormat="false" ht="12.8" hidden="false" customHeight="false" outlineLevel="0" collapsed="false">
      <c r="A2" s="5" t="s">
        <v>11</v>
      </c>
      <c r="B2" s="6" t="n">
        <v>15</v>
      </c>
      <c r="E2" s="1" t="n">
        <v>1</v>
      </c>
      <c r="F2" s="1" t="n">
        <v>1</v>
      </c>
      <c r="G2" s="7" t="n">
        <f aca="false">B6</f>
        <v>44378</v>
      </c>
      <c r="H2" s="8" t="n">
        <f aca="false">B1+B5</f>
        <v>121000</v>
      </c>
      <c r="I2" s="8" t="n">
        <f aca="false">$B$8</f>
        <v>739.176710811897</v>
      </c>
      <c r="J2" s="8" t="n">
        <f aca="false">$B$3/12*H2</f>
        <v>108.9</v>
      </c>
      <c r="K2" s="8" t="n">
        <f aca="false">$B$4/12*H2</f>
        <v>20.1666666666667</v>
      </c>
      <c r="L2" s="8" t="n">
        <f aca="false">I2-J2-K2</f>
        <v>610.110044145231</v>
      </c>
      <c r="M2" s="8" t="n">
        <f aca="false">SUM(J$2:K2)</f>
        <v>129.066666666667</v>
      </c>
      <c r="N2" s="8" t="n">
        <f aca="false">SUM(L$2:L2)</f>
        <v>610.110044145231</v>
      </c>
    </row>
    <row r="3" customFormat="false" ht="12.8" hidden="false" customHeight="false" outlineLevel="0" collapsed="false">
      <c r="A3" s="5" t="s">
        <v>12</v>
      </c>
      <c r="B3" s="9" t="n">
        <v>0.0108</v>
      </c>
      <c r="E3" s="1" t="n">
        <v>2</v>
      </c>
      <c r="F3" s="1" t="n">
        <v>1</v>
      </c>
      <c r="G3" s="7" t="n">
        <f aca="false">EDATE($B$6,E2)</f>
        <v>44409</v>
      </c>
      <c r="H3" s="8" t="n">
        <f aca="false">IF(H2-L2&gt;0,H2-L2,0)</f>
        <v>120389.889955855</v>
      </c>
      <c r="I3" s="8" t="n">
        <f aca="false">$B$8</f>
        <v>739.176710811897</v>
      </c>
      <c r="J3" s="8" t="n">
        <f aca="false">$B$3/12*H3</f>
        <v>108.350900960269</v>
      </c>
      <c r="K3" s="8" t="n">
        <f aca="false">$B$4/12*H3</f>
        <v>20.0649816593091</v>
      </c>
      <c r="L3" s="8" t="n">
        <f aca="false">IF(H3&gt;0,I3-J3-K3,0)</f>
        <v>610.760828192319</v>
      </c>
      <c r="M3" s="8" t="n">
        <f aca="false">SUM(J$2:K3)</f>
        <v>257.482549286245</v>
      </c>
      <c r="N3" s="8" t="n">
        <f aca="false">SUM(L$2:L3)</f>
        <v>1220.87087233755</v>
      </c>
    </row>
    <row r="4" customFormat="false" ht="12.8" hidden="false" customHeight="false" outlineLevel="0" collapsed="false">
      <c r="A4" s="5" t="s">
        <v>13</v>
      </c>
      <c r="B4" s="9" t="n">
        <v>0.002</v>
      </c>
      <c r="E4" s="1" t="n">
        <v>3</v>
      </c>
      <c r="F4" s="1" t="n">
        <v>1</v>
      </c>
      <c r="G4" s="7" t="n">
        <f aca="false">EDATE($B$6,E3)</f>
        <v>44440</v>
      </c>
      <c r="H4" s="8" t="n">
        <f aca="false">IF(H3-L3&gt;0,H3-L3,0)</f>
        <v>119779.129127662</v>
      </c>
      <c r="I4" s="8" t="n">
        <f aca="false">$B$8</f>
        <v>739.176710811897</v>
      </c>
      <c r="J4" s="8" t="n">
        <f aca="false">$B$3/12*H4</f>
        <v>107.801216214896</v>
      </c>
      <c r="K4" s="8" t="n">
        <f aca="false">$B$4/12*H4</f>
        <v>19.9631881879437</v>
      </c>
      <c r="L4" s="8" t="n">
        <f aca="false">IF(H4&gt;0,I4-J4-K4,0)</f>
        <v>611.412306409057</v>
      </c>
      <c r="M4" s="8" t="n">
        <f aca="false">SUM(J$2:K4)</f>
        <v>385.246953689085</v>
      </c>
      <c r="N4" s="8" t="n">
        <f aca="false">SUM(L$2:L4)</f>
        <v>1832.28317874661</v>
      </c>
    </row>
    <row r="5" customFormat="false" ht="12.8" hidden="false" customHeight="false" outlineLevel="0" collapsed="false">
      <c r="A5" s="5" t="s">
        <v>14</v>
      </c>
      <c r="B5" s="10" t="n">
        <v>1000</v>
      </c>
      <c r="E5" s="1" t="n">
        <v>4</v>
      </c>
      <c r="F5" s="1" t="n">
        <v>1</v>
      </c>
      <c r="G5" s="7" t="n">
        <f aca="false">EDATE($B$6,E4)</f>
        <v>44470</v>
      </c>
      <c r="H5" s="8" t="n">
        <f aca="false">IF(H4-L4&gt;0,H4-L4,0)</f>
        <v>119167.716821253</v>
      </c>
      <c r="I5" s="8" t="n">
        <f aca="false">$B$8</f>
        <v>739.176710811897</v>
      </c>
      <c r="J5" s="8" t="n">
        <f aca="false">$B$3/12*H5</f>
        <v>107.250945139128</v>
      </c>
      <c r="K5" s="8" t="n">
        <f aca="false">$B$4/12*H5</f>
        <v>19.8612861368756</v>
      </c>
      <c r="L5" s="8" t="n">
        <f aca="false">IF(H5&gt;0,I5-J5-K5,0)</f>
        <v>612.064479535894</v>
      </c>
      <c r="M5" s="8" t="n">
        <f aca="false">SUM(J$2:K5)</f>
        <v>512.359184965089</v>
      </c>
      <c r="N5" s="8" t="n">
        <f aca="false">SUM(L$2:L5)</f>
        <v>2444.3476582825</v>
      </c>
    </row>
    <row r="6" customFormat="false" ht="12.8" hidden="false" customHeight="false" outlineLevel="0" collapsed="false">
      <c r="A6" s="11" t="s">
        <v>15</v>
      </c>
      <c r="B6" s="12" t="n">
        <v>44378</v>
      </c>
      <c r="E6" s="1" t="n">
        <v>5</v>
      </c>
      <c r="F6" s="1" t="n">
        <v>1</v>
      </c>
      <c r="G6" s="7" t="n">
        <f aca="false">EDATE($B$6,E5)</f>
        <v>44501</v>
      </c>
      <c r="H6" s="8" t="n">
        <f aca="false">IF(H5-L5&gt;0,H5-L5,0)</f>
        <v>118555.652341718</v>
      </c>
      <c r="I6" s="8" t="n">
        <f aca="false">$B$8</f>
        <v>739.176710811897</v>
      </c>
      <c r="J6" s="8" t="n">
        <f aca="false">$B$3/12*H6</f>
        <v>106.700087107546</v>
      </c>
      <c r="K6" s="8" t="n">
        <f aca="false">$B$4/12*H6</f>
        <v>19.7592753902863</v>
      </c>
      <c r="L6" s="8" t="n">
        <f aca="false">IF(H6&gt;0,I6-J6-K6,0)</f>
        <v>612.717348314065</v>
      </c>
      <c r="M6" s="8" t="n">
        <f aca="false">SUM(J$2:K6)</f>
        <v>638.818547462921</v>
      </c>
      <c r="N6" s="8" t="n">
        <f aca="false">SUM(L$2:L6)</f>
        <v>3057.06500659657</v>
      </c>
    </row>
    <row r="7" customFormat="false" ht="12.8" hidden="false" customHeight="false" outlineLevel="0" collapsed="false">
      <c r="A7" s="13"/>
      <c r="B7" s="14"/>
      <c r="E7" s="1" t="n">
        <v>6</v>
      </c>
      <c r="F7" s="1" t="n">
        <v>1</v>
      </c>
      <c r="G7" s="7" t="n">
        <f aca="false">EDATE($B$6,E6)</f>
        <v>44531</v>
      </c>
      <c r="H7" s="8" t="n">
        <f aca="false">IF(H6-L6&gt;0,H6-L6,0)</f>
        <v>117942.934993403</v>
      </c>
      <c r="I7" s="8" t="n">
        <f aca="false">$B$8</f>
        <v>739.176710811897</v>
      </c>
      <c r="J7" s="8" t="n">
        <f aca="false">$B$3/12*H7</f>
        <v>106.148641494063</v>
      </c>
      <c r="K7" s="8" t="n">
        <f aca="false">$B$4/12*H7</f>
        <v>19.6571558322339</v>
      </c>
      <c r="L7" s="8" t="n">
        <f aca="false">IF(H7&gt;0,I7-J7-K7,0)</f>
        <v>613.3709134856</v>
      </c>
      <c r="M7" s="8" t="n">
        <f aca="false">SUM(J$2:K7)</f>
        <v>764.624344789218</v>
      </c>
      <c r="N7" s="8" t="n">
        <f aca="false">SUM(L$2:L7)</f>
        <v>3670.43592008217</v>
      </c>
    </row>
    <row r="8" customFormat="false" ht="12.8" hidden="false" customHeight="false" outlineLevel="0" collapsed="false">
      <c r="A8" s="15" t="s">
        <v>16</v>
      </c>
      <c r="B8" s="16" t="n">
        <f aca="false">(B3+B4)/12* (1+(B3+B4)/12)^(B2*12)/((1+(B3+B4)/12)^(B2*12) -1) * (B1+B5)</f>
        <v>739.176710811897</v>
      </c>
      <c r="C8" s="17"/>
      <c r="E8" s="1" t="n">
        <v>7</v>
      </c>
      <c r="F8" s="1" t="n">
        <v>1</v>
      </c>
      <c r="G8" s="7" t="n">
        <f aca="false">EDATE($B$6,E7)</f>
        <v>44562</v>
      </c>
      <c r="H8" s="8" t="n">
        <f aca="false">IF(H7-L7&gt;0,H7-L7,0)</f>
        <v>117329.564079918</v>
      </c>
      <c r="I8" s="8" t="n">
        <f aca="false">$B$8</f>
        <v>739.176710811897</v>
      </c>
      <c r="J8" s="8" t="n">
        <f aca="false">$B$3/12*H8</f>
        <v>105.596607671926</v>
      </c>
      <c r="K8" s="8" t="n">
        <f aca="false">$B$4/12*H8</f>
        <v>19.554927346653</v>
      </c>
      <c r="L8" s="8" t="n">
        <f aca="false">IF(H8&gt;0,I8-J8-K8,0)</f>
        <v>614.025175793318</v>
      </c>
      <c r="M8" s="8" t="n">
        <f aca="false">SUM(J$2:K8)</f>
        <v>889.775879807797</v>
      </c>
      <c r="N8" s="8" t="n">
        <f aca="false">SUM(L$2:L8)</f>
        <v>4284.46109587549</v>
      </c>
    </row>
    <row r="9" customFormat="false" ht="12.8" hidden="false" customHeight="false" outlineLevel="0" collapsed="false">
      <c r="A9" s="15" t="s">
        <v>17</v>
      </c>
      <c r="B9" s="16" t="n">
        <f aca="false">SUM(J2:K388)</f>
        <v>12051.8079461546</v>
      </c>
      <c r="E9" s="1" t="n">
        <v>8</v>
      </c>
      <c r="F9" s="1" t="n">
        <v>1</v>
      </c>
      <c r="G9" s="7" t="n">
        <f aca="false">EDATE($B$6,E8)</f>
        <v>44593</v>
      </c>
      <c r="H9" s="8" t="n">
        <f aca="false">IF(H8-L8&gt;0,H8-L8,0)</f>
        <v>116715.538904125</v>
      </c>
      <c r="I9" s="8" t="n">
        <f aca="false">$B$8</f>
        <v>739.176710811897</v>
      </c>
      <c r="J9" s="8" t="n">
        <f aca="false">$B$3/12*H9</f>
        <v>105.043985013712</v>
      </c>
      <c r="K9" s="8" t="n">
        <f aca="false">$B$4/12*H9</f>
        <v>19.4525898173541</v>
      </c>
      <c r="L9" s="8" t="n">
        <f aca="false">IF(H9&gt;0,I9-J9-K9,0)</f>
        <v>614.680135980831</v>
      </c>
      <c r="M9" s="8" t="n">
        <f aca="false">SUM(J$2:K9)</f>
        <v>1014.27245463886</v>
      </c>
      <c r="N9" s="8" t="n">
        <f aca="false">SUM(L$2:L9)</f>
        <v>4899.14123185632</v>
      </c>
    </row>
    <row r="10" customFormat="false" ht="12.8" hidden="false" customHeight="false" outlineLevel="0" collapsed="false">
      <c r="A10" s="15" t="s">
        <v>18</v>
      </c>
      <c r="B10" s="16" t="n">
        <f aca="false">B2*12*B8</f>
        <v>133051.807946142</v>
      </c>
      <c r="E10" s="1" t="n">
        <v>9</v>
      </c>
      <c r="F10" s="1" t="n">
        <v>1</v>
      </c>
      <c r="G10" s="7" t="n">
        <f aca="false">EDATE($B$6,E9)</f>
        <v>44621</v>
      </c>
      <c r="H10" s="8" t="n">
        <f aca="false">IF(H9-L9&gt;0,H9-L9,0)</f>
        <v>116100.858768144</v>
      </c>
      <c r="I10" s="8" t="n">
        <f aca="false">$B$8</f>
        <v>739.176710811897</v>
      </c>
      <c r="J10" s="8" t="n">
        <f aca="false">$B$3/12*H10</f>
        <v>104.490772891329</v>
      </c>
      <c r="K10" s="8" t="n">
        <f aca="false">$B$4/12*H10</f>
        <v>19.3501431280239</v>
      </c>
      <c r="L10" s="8" t="n">
        <f aca="false">IF(H10&gt;0,I10-J10-K10,0)</f>
        <v>615.335794792544</v>
      </c>
      <c r="M10" s="8" t="n">
        <f aca="false">SUM(J$2:K10)</f>
        <v>1138.11337065822</v>
      </c>
      <c r="N10" s="8" t="n">
        <f aca="false">SUM(L$2:L10)</f>
        <v>5514.47702664886</v>
      </c>
    </row>
    <row r="11" customFormat="false" ht="13.6" hidden="false" customHeight="false" outlineLevel="0" collapsed="false">
      <c r="E11" s="1" t="n">
        <v>10</v>
      </c>
      <c r="F11" s="1" t="n">
        <v>1</v>
      </c>
      <c r="G11" s="7" t="n">
        <f aca="false">EDATE($B$6,E10)</f>
        <v>44652</v>
      </c>
      <c r="H11" s="8" t="n">
        <f aca="false">IF(H10-L10&gt;0,H10-L10,0)</f>
        <v>115485.522973351</v>
      </c>
      <c r="I11" s="8" t="n">
        <f aca="false">$B$8</f>
        <v>739.176710811897</v>
      </c>
      <c r="J11" s="8" t="n">
        <f aca="false">$B$3/12*H11</f>
        <v>103.936970676016</v>
      </c>
      <c r="K11" s="8" t="n">
        <f aca="false">$B$4/12*H11</f>
        <v>19.2475871622252</v>
      </c>
      <c r="L11" s="8" t="n">
        <f aca="false">IF(H11&gt;0,I11-J11-K11,0)</f>
        <v>615.992152973656</v>
      </c>
      <c r="M11" s="8" t="n">
        <f aca="false">SUM(J$2:K11)</f>
        <v>1261.29792849646</v>
      </c>
      <c r="N11" s="8" t="n">
        <f aca="false">SUM(L$2:L11)</f>
        <v>6130.46917962252</v>
      </c>
    </row>
    <row r="12" customFormat="false" ht="13.6" hidden="false" customHeight="false" outlineLevel="0" collapsed="false">
      <c r="A12" s="18" t="s">
        <v>19</v>
      </c>
      <c r="E12" s="1" t="n">
        <v>11</v>
      </c>
      <c r="F12" s="1" t="n">
        <v>1</v>
      </c>
      <c r="G12" s="7" t="n">
        <f aca="false">EDATE($B$6,E11)</f>
        <v>44682</v>
      </c>
      <c r="H12" s="8" t="n">
        <f aca="false">IF(H11-L11&gt;0,H11-L11,0)</f>
        <v>114869.530820378</v>
      </c>
      <c r="I12" s="8" t="n">
        <f aca="false">$B$8</f>
        <v>739.176710811897</v>
      </c>
      <c r="J12" s="8" t="n">
        <f aca="false">$B$3/12*H12</f>
        <v>103.38257773834</v>
      </c>
      <c r="K12" s="8" t="n">
        <f aca="false">$B$4/12*H12</f>
        <v>19.1449218033962</v>
      </c>
      <c r="L12" s="8" t="n">
        <f aca="false">IF(H12&gt;0,I12-J12-K12,0)</f>
        <v>616.649211270161</v>
      </c>
      <c r="M12" s="8" t="n">
        <f aca="false">SUM(J$2:K12)</f>
        <v>1383.82542803819</v>
      </c>
      <c r="N12" s="8" t="n">
        <f aca="false">SUM(L$2:L12)</f>
        <v>6747.11839089268</v>
      </c>
    </row>
    <row r="13" customFormat="false" ht="13.6" hidden="false" customHeight="false" outlineLevel="0" collapsed="false">
      <c r="A13" s="0" t="s">
        <v>20</v>
      </c>
      <c r="B13" s="8" t="n">
        <f aca="false">N61</f>
        <v>37782.6103217571</v>
      </c>
      <c r="C13" s="19" t="n">
        <f aca="false">B13/$B$1</f>
        <v>0.314855086014642</v>
      </c>
      <c r="D13" s="19"/>
      <c r="E13" s="1" t="n">
        <v>12</v>
      </c>
      <c r="F13" s="1" t="n">
        <v>1</v>
      </c>
      <c r="G13" s="7" t="n">
        <f aca="false">EDATE($B$6,E12)</f>
        <v>44713</v>
      </c>
      <c r="H13" s="8" t="n">
        <f aca="false">IF(H12-L12&gt;0,H12-L12,0)</f>
        <v>114252.881609107</v>
      </c>
      <c r="I13" s="8" t="n">
        <f aca="false">$B$8</f>
        <v>739.176710811897</v>
      </c>
      <c r="J13" s="8" t="n">
        <f aca="false">$B$3/12*H13</f>
        <v>102.827593448197</v>
      </c>
      <c r="K13" s="8" t="n">
        <f aca="false">$B$4/12*H13</f>
        <v>19.0421469348512</v>
      </c>
      <c r="L13" s="8" t="n">
        <f aca="false">IF(H13&gt;0,I13-J13-K13,0)</f>
        <v>617.30697042885</v>
      </c>
      <c r="M13" s="8" t="n">
        <f aca="false">SUM(J$2:K13)</f>
        <v>1505.69516842124</v>
      </c>
      <c r="N13" s="8" t="n">
        <f aca="false">SUM(L$2:L13)</f>
        <v>7364.42536132153</v>
      </c>
    </row>
    <row r="14" customFormat="false" ht="13.6" hidden="false" customHeight="false" outlineLevel="0" collapsed="false">
      <c r="A14" s="0" t="s">
        <v>21</v>
      </c>
      <c r="B14" s="8" t="n">
        <f aca="false">M61</f>
        <v>6567.99232695673</v>
      </c>
      <c r="C14" s="19" t="n">
        <f aca="false">B14/$B$9</f>
        <v>0.544979836743282</v>
      </c>
      <c r="D14" s="19"/>
      <c r="E14" s="1" t="n">
        <v>13</v>
      </c>
      <c r="F14" s="1" t="n">
        <f aca="false">F2+1</f>
        <v>2</v>
      </c>
      <c r="G14" s="7" t="n">
        <f aca="false">EDATE($B$6,E13)</f>
        <v>44743</v>
      </c>
      <c r="H14" s="8" t="n">
        <f aca="false">IF(H13-L13&gt;0,H13-L13,0)</f>
        <v>113635.574638678</v>
      </c>
      <c r="I14" s="8" t="n">
        <f aca="false">$B$8</f>
        <v>739.176710811897</v>
      </c>
      <c r="J14" s="8" t="n">
        <f aca="false">$B$3/12*H14</f>
        <v>102.272017174811</v>
      </c>
      <c r="K14" s="8" t="n">
        <f aca="false">$B$4/12*H14</f>
        <v>18.9392624397797</v>
      </c>
      <c r="L14" s="8" t="n">
        <f aca="false">IF(H14&gt;0,I14-J14-K14,0)</f>
        <v>617.965431197307</v>
      </c>
      <c r="M14" s="8" t="n">
        <f aca="false">SUM(J$2:K14)</f>
        <v>1626.90644803583</v>
      </c>
      <c r="N14" s="8" t="n">
        <f aca="false">SUM(L$2:L14)</f>
        <v>7982.39079251884</v>
      </c>
    </row>
    <row r="15" customFormat="false" ht="13.6" hidden="false" customHeight="false" outlineLevel="0" collapsed="false">
      <c r="B15" s="0"/>
      <c r="E15" s="1" t="n">
        <v>14</v>
      </c>
      <c r="F15" s="1" t="n">
        <f aca="false">F14</f>
        <v>2</v>
      </c>
      <c r="G15" s="7" t="n">
        <f aca="false">EDATE($B$6,E14)</f>
        <v>44774</v>
      </c>
      <c r="H15" s="8" t="n">
        <f aca="false">IF(H14-L14&gt;0,H14-L14,0)</f>
        <v>113017.609207481</v>
      </c>
      <c r="I15" s="8" t="n">
        <f aca="false">$B$8</f>
        <v>739.176710811897</v>
      </c>
      <c r="J15" s="8" t="n">
        <f aca="false">$B$3/12*H15</f>
        <v>101.715848286733</v>
      </c>
      <c r="K15" s="8" t="n">
        <f aca="false">$B$4/12*H15</f>
        <v>18.8362682012469</v>
      </c>
      <c r="L15" s="8" t="n">
        <f aca="false">IF(H15&gt;0,I15-J15-K15,0)</f>
        <v>618.624594323917</v>
      </c>
      <c r="M15" s="8" t="n">
        <f aca="false">SUM(J$2:K15)</f>
        <v>1747.45856452381</v>
      </c>
      <c r="N15" s="8" t="n">
        <f aca="false">SUM(L$2:L15)</f>
        <v>8601.01538684275</v>
      </c>
    </row>
    <row r="16" customFormat="false" ht="13.6" hidden="false" customHeight="false" outlineLevel="0" collapsed="false">
      <c r="A16" s="18" t="s">
        <v>22</v>
      </c>
      <c r="E16" s="1" t="n">
        <v>15</v>
      </c>
      <c r="F16" s="1" t="n">
        <f aca="false">F15</f>
        <v>2</v>
      </c>
      <c r="G16" s="7" t="n">
        <f aca="false">EDATE($B$6,E15)</f>
        <v>44805</v>
      </c>
      <c r="H16" s="8" t="n">
        <f aca="false">IF(H15-L15&gt;0,H15-L15,0)</f>
        <v>112398.984613157</v>
      </c>
      <c r="I16" s="8" t="n">
        <f aca="false">$B$8</f>
        <v>739.176710811897</v>
      </c>
      <c r="J16" s="8" t="n">
        <f aca="false">$B$3/12*H16</f>
        <v>101.159086151842</v>
      </c>
      <c r="K16" s="8" t="n">
        <f aca="false">$B$4/12*H16</f>
        <v>18.7331641021929</v>
      </c>
      <c r="L16" s="8" t="n">
        <f aca="false">IF(H16&gt;0,I16-J16-K16,0)</f>
        <v>619.284460557863</v>
      </c>
      <c r="M16" s="8" t="n">
        <f aca="false">SUM(J$2:K16)</f>
        <v>1867.35081477785</v>
      </c>
      <c r="N16" s="8" t="n">
        <f aca="false">SUM(L$2:L16)</f>
        <v>9220.29984740061</v>
      </c>
    </row>
    <row r="17" customFormat="false" ht="13.6" hidden="false" customHeight="false" outlineLevel="0" collapsed="false">
      <c r="A17" s="0" t="s">
        <v>20</v>
      </c>
      <c r="B17" s="8" t="n">
        <f aca="false">N85</f>
        <v>53585.4735813483</v>
      </c>
      <c r="C17" s="19" t="n">
        <f aca="false">B17/$B$1</f>
        <v>0.446545613177903</v>
      </c>
      <c r="D17" s="19"/>
      <c r="E17" s="1" t="n">
        <v>16</v>
      </c>
      <c r="F17" s="1" t="n">
        <f aca="false">F16</f>
        <v>2</v>
      </c>
      <c r="G17" s="7" t="n">
        <f aca="false">EDATE($B$6,E16)</f>
        <v>44835</v>
      </c>
      <c r="H17" s="8" t="n">
        <f aca="false">IF(H16-L16&gt;0,H16-L16,0)</f>
        <v>111779.700152599</v>
      </c>
      <c r="I17" s="8" t="n">
        <f aca="false">$B$8</f>
        <v>739.176710811897</v>
      </c>
      <c r="J17" s="8" t="n">
        <f aca="false">$B$3/12*H17</f>
        <v>100.601730137339</v>
      </c>
      <c r="K17" s="8" t="n">
        <f aca="false">$B$4/12*H17</f>
        <v>18.6299500254332</v>
      </c>
      <c r="L17" s="8" t="n">
        <f aca="false">IF(H17&gt;0,I17-J17-K17,0)</f>
        <v>619.945030649125</v>
      </c>
      <c r="M17" s="8" t="n">
        <f aca="false">SUM(J$2:K17)</f>
        <v>1986.58249494062</v>
      </c>
      <c r="N17" s="8" t="n">
        <f aca="false">SUM(L$2:L17)</f>
        <v>9840.24487804974</v>
      </c>
    </row>
    <row r="18" customFormat="false" ht="13.6" hidden="false" customHeight="false" outlineLevel="0" collapsed="false">
      <c r="A18" s="0" t="s">
        <v>21</v>
      </c>
      <c r="B18" s="8" t="n">
        <f aca="false">M85</f>
        <v>8505.37012685101</v>
      </c>
      <c r="C18" s="19" t="n">
        <f aca="false">B18/$B$9</f>
        <v>0.705733958328205</v>
      </c>
      <c r="D18" s="19"/>
      <c r="E18" s="1" t="n">
        <v>17</v>
      </c>
      <c r="F18" s="1" t="n">
        <f aca="false">F17</f>
        <v>2</v>
      </c>
      <c r="G18" s="7" t="n">
        <f aca="false">EDATE($B$6,E17)</f>
        <v>44866</v>
      </c>
      <c r="H18" s="8" t="n">
        <f aca="false">IF(H17-L17&gt;0,H17-L17,0)</f>
        <v>111159.75512195</v>
      </c>
      <c r="I18" s="8" t="n">
        <f aca="false">$B$8</f>
        <v>739.176710811897</v>
      </c>
      <c r="J18" s="8" t="n">
        <f aca="false">$B$3/12*H18</f>
        <v>100.043779609755</v>
      </c>
      <c r="K18" s="8" t="n">
        <f aca="false">$B$4/12*H18</f>
        <v>18.5266258536584</v>
      </c>
      <c r="L18" s="8" t="n">
        <f aca="false">IF(H18&gt;0,I18-J18-K18,0)</f>
        <v>620.606305348484</v>
      </c>
      <c r="M18" s="8" t="n">
        <f aca="false">SUM(J$2:K18)</f>
        <v>2105.15290040403</v>
      </c>
      <c r="N18" s="8" t="n">
        <f aca="false">SUM(L$2:L18)</f>
        <v>10460.8511833982</v>
      </c>
    </row>
    <row r="19" customFormat="false" ht="13.6" hidden="false" customHeight="false" outlineLevel="0" collapsed="false">
      <c r="B19" s="0"/>
      <c r="E19" s="1" t="n">
        <v>18</v>
      </c>
      <c r="F19" s="1" t="n">
        <f aca="false">F18</f>
        <v>2</v>
      </c>
      <c r="G19" s="7" t="n">
        <f aca="false">EDATE($B$6,E18)</f>
        <v>44896</v>
      </c>
      <c r="H19" s="8" t="n">
        <f aca="false">IF(H18-L18&gt;0,H18-L18,0)</f>
        <v>110539.148816602</v>
      </c>
      <c r="I19" s="8" t="n">
        <f aca="false">$B$8</f>
        <v>739.176710811897</v>
      </c>
      <c r="J19" s="8" t="n">
        <f aca="false">$B$3/12*H19</f>
        <v>99.4852339349416</v>
      </c>
      <c r="K19" s="8" t="n">
        <f aca="false">$B$4/12*H19</f>
        <v>18.4231914694336</v>
      </c>
      <c r="L19" s="8" t="n">
        <f aca="false">IF(H19&gt;0,I19-J19-K19,0)</f>
        <v>621.268285407522</v>
      </c>
      <c r="M19" s="8" t="n">
        <f aca="false">SUM(J$2:K19)</f>
        <v>2223.06132580841</v>
      </c>
      <c r="N19" s="8" t="n">
        <f aca="false">SUM(L$2:L19)</f>
        <v>11082.1194688057</v>
      </c>
    </row>
    <row r="20" customFormat="false" ht="13.6" hidden="false" customHeight="false" outlineLevel="0" collapsed="false">
      <c r="A20" s="18" t="s">
        <v>23</v>
      </c>
      <c r="E20" s="1" t="n">
        <v>19</v>
      </c>
      <c r="F20" s="1" t="n">
        <f aca="false">F19</f>
        <v>2</v>
      </c>
      <c r="G20" s="7" t="n">
        <f aca="false">EDATE($B$6,E19)</f>
        <v>44927</v>
      </c>
      <c r="H20" s="8" t="n">
        <f aca="false">IF(H19-L19&gt;0,H19-L19,0)</f>
        <v>109917.880531194</v>
      </c>
      <c r="I20" s="8" t="n">
        <f aca="false">$B$8</f>
        <v>739.176710811897</v>
      </c>
      <c r="J20" s="8" t="n">
        <f aca="false">$B$3/12*H20</f>
        <v>98.9260924780748</v>
      </c>
      <c r="K20" s="8" t="n">
        <f aca="false">$B$4/12*H20</f>
        <v>18.319646755199</v>
      </c>
      <c r="L20" s="8" t="n">
        <f aca="false">IF(H20&gt;0,I20-J20-K20,0)</f>
        <v>621.930971578624</v>
      </c>
      <c r="M20" s="8" t="n">
        <f aca="false">SUM(J$2:K20)</f>
        <v>2340.30706504168</v>
      </c>
      <c r="N20" s="8" t="n">
        <f aca="false">SUM(L$2:L20)</f>
        <v>11704.0504403844</v>
      </c>
    </row>
    <row r="21" customFormat="false" ht="13.6" hidden="false" customHeight="false" outlineLevel="0" collapsed="false">
      <c r="A21" s="0" t="s">
        <v>20</v>
      </c>
      <c r="B21" s="8" t="n">
        <f aca="false">N121</f>
        <v>78060.9901092353</v>
      </c>
      <c r="C21" s="19" t="n">
        <f aca="false">B21/$B$1</f>
        <v>0.650508250910294</v>
      </c>
      <c r="D21" s="19"/>
      <c r="E21" s="1" t="n">
        <v>20</v>
      </c>
      <c r="F21" s="1" t="n">
        <f aca="false">F20</f>
        <v>2</v>
      </c>
      <c r="G21" s="7" t="n">
        <f aca="false">EDATE($B$6,E20)</f>
        <v>44958</v>
      </c>
      <c r="H21" s="8" t="n">
        <f aca="false">IF(H20-L20&gt;0,H20-L20,0)</f>
        <v>109295.949559616</v>
      </c>
      <c r="I21" s="8" t="n">
        <f aca="false">$B$8</f>
        <v>739.176710811897</v>
      </c>
      <c r="J21" s="8" t="n">
        <f aca="false">$B$3/12*H21</f>
        <v>98.3663546036541</v>
      </c>
      <c r="K21" s="8" t="n">
        <f aca="false">$B$4/12*H21</f>
        <v>18.2159915932693</v>
      </c>
      <c r="L21" s="8" t="n">
        <f aca="false">IF(H21&gt;0,I21-J21-K21,0)</f>
        <v>622.594364614974</v>
      </c>
      <c r="M21" s="8" t="n">
        <f aca="false">SUM(J$2:K21)</f>
        <v>2456.88941123861</v>
      </c>
      <c r="N21" s="8" t="n">
        <f aca="false">SUM(L$2:L21)</f>
        <v>12326.6448049993</v>
      </c>
    </row>
    <row r="22" customFormat="false" ht="13.6" hidden="false" customHeight="false" outlineLevel="0" collapsed="false">
      <c r="A22" s="0" t="s">
        <v>21</v>
      </c>
      <c r="B22" s="8" t="n">
        <f aca="false">M121</f>
        <v>10640.2151881923</v>
      </c>
      <c r="C22" s="19" t="n">
        <f aca="false">B22/$B$9</f>
        <v>0.882872946177944</v>
      </c>
      <c r="D22" s="19"/>
      <c r="E22" s="1" t="n">
        <v>21</v>
      </c>
      <c r="F22" s="1" t="n">
        <f aca="false">F21</f>
        <v>2</v>
      </c>
      <c r="G22" s="7" t="n">
        <f aca="false">EDATE($B$6,E21)</f>
        <v>44986</v>
      </c>
      <c r="H22" s="8" t="n">
        <f aca="false">IF(H21-L21&gt;0,H21-L21,0)</f>
        <v>108673.355195001</v>
      </c>
      <c r="I22" s="8" t="n">
        <f aca="false">$B$8</f>
        <v>739.176710811897</v>
      </c>
      <c r="J22" s="8" t="n">
        <f aca="false">$B$3/12*H22</f>
        <v>97.8060196755006</v>
      </c>
      <c r="K22" s="8" t="n">
        <f aca="false">$B$4/12*H22</f>
        <v>18.1122258658334</v>
      </c>
      <c r="L22" s="8" t="n">
        <f aca="false">IF(H22&gt;0,I22-J22-K22,0)</f>
        <v>623.258465270563</v>
      </c>
      <c r="M22" s="8" t="n">
        <f aca="false">SUM(J$2:K22)</f>
        <v>2572.80765677994</v>
      </c>
      <c r="N22" s="8" t="n">
        <f aca="false">SUM(L$2:L22)</f>
        <v>12949.9032702699</v>
      </c>
    </row>
    <row r="23" customFormat="false" ht="13.6" hidden="false" customHeight="false" outlineLevel="0" collapsed="false">
      <c r="B23" s="0"/>
      <c r="E23" s="1" t="n">
        <v>22</v>
      </c>
      <c r="F23" s="1" t="n">
        <f aca="false">F22</f>
        <v>2</v>
      </c>
      <c r="G23" s="7" t="n">
        <f aca="false">EDATE($B$6,E22)</f>
        <v>45017</v>
      </c>
      <c r="H23" s="8" t="n">
        <f aca="false">IF(H22-L22&gt;0,H22-L22,0)</f>
        <v>108050.09672973</v>
      </c>
      <c r="I23" s="8" t="n">
        <f aca="false">$B$8</f>
        <v>739.176710811897</v>
      </c>
      <c r="J23" s="8" t="n">
        <f aca="false">$B$3/12*H23</f>
        <v>97.2450870567571</v>
      </c>
      <c r="K23" s="8" t="n">
        <f aca="false">$B$4/12*H23</f>
        <v>18.008349454955</v>
      </c>
      <c r="L23" s="8" t="n">
        <f aca="false">IF(H23&gt;0,I23-J23-K23,0)</f>
        <v>623.923274300185</v>
      </c>
      <c r="M23" s="8" t="n">
        <f aca="false">SUM(J$2:K23)</f>
        <v>2688.06109329165</v>
      </c>
      <c r="N23" s="8" t="n">
        <f aca="false">SUM(L$2:L23)</f>
        <v>13573.8265445701</v>
      </c>
    </row>
    <row r="24" customFormat="false" ht="13.6" hidden="false" customHeight="false" outlineLevel="0" collapsed="false">
      <c r="A24" s="18" t="s">
        <v>24</v>
      </c>
      <c r="E24" s="1" t="n">
        <v>23</v>
      </c>
      <c r="F24" s="1" t="n">
        <f aca="false">F23</f>
        <v>2</v>
      </c>
      <c r="G24" s="7" t="n">
        <f aca="false">EDATE($B$6,E23)</f>
        <v>45047</v>
      </c>
      <c r="H24" s="8" t="n">
        <f aca="false">IF(H23-L23&gt;0,H23-L23,0)</f>
        <v>107426.17345543</v>
      </c>
      <c r="I24" s="8" t="n">
        <f aca="false">$B$8</f>
        <v>739.176710811897</v>
      </c>
      <c r="J24" s="8" t="n">
        <f aca="false">$B$3/12*H24</f>
        <v>96.6835561098869</v>
      </c>
      <c r="K24" s="8" t="n">
        <f aca="false">$B$4/12*H24</f>
        <v>17.9043622425717</v>
      </c>
      <c r="L24" s="8" t="n">
        <f aca="false">IF(H24&gt;0,I24-J24-K24,0)</f>
        <v>624.588792459439</v>
      </c>
      <c r="M24" s="8" t="n">
        <f aca="false">SUM(J$2:K24)</f>
        <v>2802.64901164411</v>
      </c>
      <c r="N24" s="8" t="n">
        <f aca="false">SUM(L$2:L24)</f>
        <v>14198.4153370295</v>
      </c>
    </row>
    <row r="25" customFormat="false" ht="13.6" hidden="false" customHeight="false" outlineLevel="0" collapsed="false">
      <c r="A25" s="0" t="s">
        <v>20</v>
      </c>
      <c r="B25" s="8" t="n">
        <f aca="false">N181</f>
        <v>120999.999999987</v>
      </c>
      <c r="C25" s="19" t="n">
        <f aca="false">B25/$B$1</f>
        <v>1.00833333333322</v>
      </c>
      <c r="D25" s="19"/>
      <c r="E25" s="1" t="n">
        <v>24</v>
      </c>
      <c r="F25" s="1" t="n">
        <f aca="false">F24</f>
        <v>2</v>
      </c>
      <c r="G25" s="7" t="n">
        <f aca="false">EDATE($B$6,E24)</f>
        <v>45078</v>
      </c>
      <c r="H25" s="8" t="n">
        <f aca="false">IF(H24-L24&gt;0,H24-L24,0)</f>
        <v>106801.58466297</v>
      </c>
      <c r="I25" s="8" t="n">
        <f aca="false">$B$8</f>
        <v>739.176710811897</v>
      </c>
      <c r="J25" s="8" t="n">
        <f aca="false">$B$3/12*H25</f>
        <v>96.1214261966734</v>
      </c>
      <c r="K25" s="8" t="n">
        <f aca="false">$B$4/12*H25</f>
        <v>17.8002641104951</v>
      </c>
      <c r="L25" s="8" t="n">
        <f aca="false">IF(H25&gt;0,I25-J25-K25,0)</f>
        <v>625.255020504729</v>
      </c>
      <c r="M25" s="8" t="n">
        <f aca="false">SUM(J$2:K25)</f>
        <v>2916.57070195128</v>
      </c>
      <c r="N25" s="8" t="n">
        <f aca="false">SUM(L$2:L25)</f>
        <v>14823.6703575343</v>
      </c>
    </row>
    <row r="26" customFormat="false" ht="13.6" hidden="false" customHeight="false" outlineLevel="0" collapsed="false">
      <c r="A26" s="0" t="s">
        <v>21</v>
      </c>
      <c r="B26" s="8" t="n">
        <f aca="false">M181</f>
        <v>12051.8079461546</v>
      </c>
      <c r="C26" s="19" t="n">
        <f aca="false">B26/$B$9</f>
        <v>0.999999999999999</v>
      </c>
      <c r="D26" s="19"/>
      <c r="E26" s="1" t="n">
        <v>25</v>
      </c>
      <c r="F26" s="1" t="n">
        <f aca="false">F14+1</f>
        <v>3</v>
      </c>
      <c r="G26" s="7" t="n">
        <f aca="false">EDATE($B$6,E25)</f>
        <v>45108</v>
      </c>
      <c r="H26" s="8" t="n">
        <f aca="false">IF(H25-L25&gt;0,H25-L25,0)</f>
        <v>106176.329642466</v>
      </c>
      <c r="I26" s="8" t="n">
        <f aca="false">$B$8</f>
        <v>739.176710811897</v>
      </c>
      <c r="J26" s="8" t="n">
        <f aca="false">$B$3/12*H26</f>
        <v>95.5586966782192</v>
      </c>
      <c r="K26" s="8" t="n">
        <f aca="false">$B$4/12*H26</f>
        <v>17.696054940411</v>
      </c>
      <c r="L26" s="8" t="n">
        <f aca="false">IF(H26&gt;0,I26-J26-K26,0)</f>
        <v>625.921959193267</v>
      </c>
      <c r="M26" s="8" t="n">
        <f aca="false">SUM(J$2:K26)</f>
        <v>3029.82545356991</v>
      </c>
      <c r="N26" s="8" t="n">
        <f aca="false">SUM(L$2:L26)</f>
        <v>15449.5923167275</v>
      </c>
    </row>
    <row r="27" customFormat="false" ht="13.6" hidden="false" customHeight="false" outlineLevel="0" collapsed="false">
      <c r="B27" s="0"/>
      <c r="E27" s="1" t="n">
        <v>26</v>
      </c>
      <c r="F27" s="1" t="n">
        <f aca="false">F15+1</f>
        <v>3</v>
      </c>
      <c r="G27" s="7" t="n">
        <f aca="false">EDATE($B$6,E26)</f>
        <v>45139</v>
      </c>
      <c r="H27" s="8" t="n">
        <f aca="false">IF(H26-L26&gt;0,H26-L26,0)</f>
        <v>105550.407683272</v>
      </c>
      <c r="I27" s="8" t="n">
        <f aca="false">$B$8</f>
        <v>739.176710811897</v>
      </c>
      <c r="J27" s="8" t="n">
        <f aca="false">$B$3/12*H27</f>
        <v>94.9953669149452</v>
      </c>
      <c r="K27" s="8" t="n">
        <f aca="false">$B$4/12*H27</f>
        <v>17.5917346138787</v>
      </c>
      <c r="L27" s="8" t="n">
        <f aca="false">IF(H27&gt;0,I27-J27-K27,0)</f>
        <v>626.589609283073</v>
      </c>
      <c r="M27" s="8" t="n">
        <f aca="false">SUM(J$2:K27)</f>
        <v>3142.41255509873</v>
      </c>
      <c r="N27" s="8" t="n">
        <f aca="false">SUM(L$2:L27)</f>
        <v>16076.1819260106</v>
      </c>
    </row>
    <row r="28" customFormat="false" ht="13.6" hidden="false" customHeight="false" outlineLevel="0" collapsed="false">
      <c r="A28" s="18" t="s">
        <v>25</v>
      </c>
      <c r="E28" s="1" t="n">
        <v>27</v>
      </c>
      <c r="F28" s="1" t="n">
        <f aca="false">F16+1</f>
        <v>3</v>
      </c>
      <c r="G28" s="7" t="n">
        <f aca="false">EDATE($B$6,E27)</f>
        <v>45170</v>
      </c>
      <c r="H28" s="8" t="n">
        <f aca="false">IF(H27-L27&gt;0,H27-L27,0)</f>
        <v>104923.818073989</v>
      </c>
      <c r="I28" s="8" t="n">
        <f aca="false">$B$8</f>
        <v>739.176710811897</v>
      </c>
      <c r="J28" s="8" t="n">
        <f aca="false">$B$3/12*H28</f>
        <v>94.4314362665905</v>
      </c>
      <c r="K28" s="8" t="n">
        <f aca="false">$B$4/12*H28</f>
        <v>17.4873030123316</v>
      </c>
      <c r="L28" s="8" t="n">
        <f aca="false">IF(H28&gt;0,I28-J28-K28,0)</f>
        <v>627.257971532975</v>
      </c>
      <c r="M28" s="8" t="n">
        <f aca="false">SUM(J$2:K28)</f>
        <v>3254.33129437766</v>
      </c>
      <c r="N28" s="8" t="n">
        <f aca="false">SUM(L$2:L28)</f>
        <v>16703.4398975436</v>
      </c>
    </row>
    <row r="29" customFormat="false" ht="13.6" hidden="false" customHeight="false" outlineLevel="0" collapsed="false">
      <c r="A29" s="0" t="s">
        <v>20</v>
      </c>
      <c r="B29" s="8" t="n">
        <f aca="false">N241</f>
        <v>121739.176710799</v>
      </c>
      <c r="C29" s="19" t="n">
        <f aca="false">B29/$B$1</f>
        <v>1.01449313925666</v>
      </c>
      <c r="D29" s="19"/>
      <c r="E29" s="1" t="n">
        <v>28</v>
      </c>
      <c r="F29" s="1" t="n">
        <f aca="false">F17+1</f>
        <v>3</v>
      </c>
      <c r="G29" s="7" t="n">
        <f aca="false">EDATE($B$6,E28)</f>
        <v>45200</v>
      </c>
      <c r="H29" s="8" t="n">
        <f aca="false">IF(H28-L28&gt;0,H28-L28,0)</f>
        <v>104296.560102456</v>
      </c>
      <c r="I29" s="8" t="n">
        <f aca="false">$B$8</f>
        <v>739.176710811897</v>
      </c>
      <c r="J29" s="8" t="n">
        <f aca="false">$B$3/12*H29</f>
        <v>93.8669040922108</v>
      </c>
      <c r="K29" s="8" t="n">
        <f aca="false">$B$4/12*H29</f>
        <v>17.3827600170761</v>
      </c>
      <c r="L29" s="8" t="n">
        <f aca="false">IF(H29&gt;0,I29-J29-K29,0)</f>
        <v>627.927046702611</v>
      </c>
      <c r="M29" s="8" t="n">
        <f aca="false">SUM(J$2:K29)</f>
        <v>3365.58095848694</v>
      </c>
      <c r="N29" s="8" t="n">
        <f aca="false">SUM(L$2:L29)</f>
        <v>17331.3669442462</v>
      </c>
    </row>
    <row r="30" customFormat="false" ht="13.6" hidden="false" customHeight="false" outlineLevel="0" collapsed="false">
      <c r="A30" s="0" t="s">
        <v>21</v>
      </c>
      <c r="B30" s="8" t="n">
        <f aca="false">M241</f>
        <v>12051.8079461546</v>
      </c>
      <c r="C30" s="19" t="n">
        <f aca="false">B30/$B$9</f>
        <v>1</v>
      </c>
      <c r="D30" s="19"/>
      <c r="E30" s="1" t="n">
        <v>29</v>
      </c>
      <c r="F30" s="1" t="n">
        <f aca="false">F18+1</f>
        <v>3</v>
      </c>
      <c r="G30" s="7" t="n">
        <f aca="false">EDATE($B$6,E29)</f>
        <v>45231</v>
      </c>
      <c r="H30" s="8" t="n">
        <f aca="false">IF(H29-L29&gt;0,H29-L29,0)</f>
        <v>103668.633055754</v>
      </c>
      <c r="I30" s="8" t="n">
        <f aca="false">$B$8</f>
        <v>739.176710811897</v>
      </c>
      <c r="J30" s="8" t="n">
        <f aca="false">$B$3/12*H30</f>
        <v>93.3017697501784</v>
      </c>
      <c r="K30" s="8" t="n">
        <f aca="false">$B$4/12*H30</f>
        <v>17.2781055092923</v>
      </c>
      <c r="L30" s="8" t="n">
        <f aca="false">IF(H30&gt;0,I30-J30-K30,0)</f>
        <v>628.596835552427</v>
      </c>
      <c r="M30" s="8" t="n">
        <f aca="false">SUM(J$2:K30)</f>
        <v>3476.16083374641</v>
      </c>
      <c r="N30" s="8" t="n">
        <f aca="false">SUM(L$2:L30)</f>
        <v>17959.9637797986</v>
      </c>
    </row>
    <row r="31" customFormat="false" ht="13.6" hidden="false" customHeight="false" outlineLevel="0" collapsed="false">
      <c r="B31" s="0"/>
      <c r="E31" s="1" t="n">
        <v>30</v>
      </c>
      <c r="F31" s="1" t="n">
        <f aca="false">F19+1</f>
        <v>3</v>
      </c>
      <c r="G31" s="7" t="n">
        <f aca="false">EDATE($B$6,E30)</f>
        <v>45261</v>
      </c>
      <c r="H31" s="8" t="n">
        <f aca="false">IF(H30-L30&gt;0,H30-L30,0)</f>
        <v>103040.036220201</v>
      </c>
      <c r="I31" s="8" t="n">
        <f aca="false">$B$8</f>
        <v>739.176710811897</v>
      </c>
      <c r="J31" s="8" t="n">
        <f aca="false">$B$3/12*H31</f>
        <v>92.7360325981813</v>
      </c>
      <c r="K31" s="8" t="n">
        <f aca="false">$B$4/12*H31</f>
        <v>17.1733393700336</v>
      </c>
      <c r="L31" s="8" t="n">
        <f aca="false">IF(H31&gt;0,I31-J31-K31,0)</f>
        <v>629.267338843683</v>
      </c>
      <c r="M31" s="8" t="n">
        <f aca="false">SUM(J$2:K31)</f>
        <v>3586.07020571463</v>
      </c>
      <c r="N31" s="8" t="n">
        <f aca="false">SUM(L$2:L31)</f>
        <v>18589.2311186423</v>
      </c>
    </row>
    <row r="32" customFormat="false" ht="13.6" hidden="false" customHeight="false" outlineLevel="0" collapsed="false">
      <c r="A32" s="18" t="s">
        <v>26</v>
      </c>
      <c r="E32" s="1" t="n">
        <v>31</v>
      </c>
      <c r="F32" s="1" t="n">
        <f aca="false">F20+1</f>
        <v>3</v>
      </c>
      <c r="G32" s="7" t="n">
        <f aca="false">EDATE($B$6,E31)</f>
        <v>45292</v>
      </c>
      <c r="H32" s="8" t="n">
        <f aca="false">IF(H31-L31&gt;0,H31-L31,0)</f>
        <v>102410.768881358</v>
      </c>
      <c r="I32" s="8" t="n">
        <f aca="false">$B$8</f>
        <v>739.176710811897</v>
      </c>
      <c r="J32" s="8" t="n">
        <f aca="false">$B$3/12*H32</f>
        <v>92.169691993222</v>
      </c>
      <c r="K32" s="8" t="n">
        <f aca="false">$B$4/12*H32</f>
        <v>17.0684614802263</v>
      </c>
      <c r="L32" s="8" t="n">
        <f aca="false">IF(H32&gt;0,I32-J32-K32,0)</f>
        <v>629.938557338449</v>
      </c>
      <c r="M32" s="8" t="n">
        <f aca="false">SUM(J$2:K32)</f>
        <v>3695.30835918808</v>
      </c>
      <c r="N32" s="8" t="n">
        <f aca="false">SUM(L$2:L32)</f>
        <v>19219.1696759807</v>
      </c>
    </row>
    <row r="33" customFormat="false" ht="12.8" hidden="false" customHeight="false" outlineLevel="0" collapsed="false">
      <c r="A33" s="0" t="s">
        <v>20</v>
      </c>
      <c r="B33" s="8" t="n">
        <f aca="false">N301</f>
        <v>121739.176710799</v>
      </c>
      <c r="C33" s="19" t="n">
        <f aca="false">B33/$B$1</f>
        <v>1.01449313925666</v>
      </c>
      <c r="D33" s="19"/>
      <c r="E33" s="1" t="n">
        <v>32</v>
      </c>
      <c r="F33" s="1" t="n">
        <f aca="false">F21+1</f>
        <v>3</v>
      </c>
      <c r="G33" s="7" t="n">
        <f aca="false">EDATE($B$6,E32)</f>
        <v>45323</v>
      </c>
      <c r="H33" s="8" t="n">
        <f aca="false">IF(H32-L32&gt;0,H32-L32,0)</f>
        <v>101780.830324019</v>
      </c>
      <c r="I33" s="8" t="n">
        <f aca="false">$B$8</f>
        <v>739.176710811897</v>
      </c>
      <c r="J33" s="8" t="n">
        <f aca="false">$B$3/12*H33</f>
        <v>91.6027472916174</v>
      </c>
      <c r="K33" s="8" t="n">
        <f aca="false">$B$4/12*H33</f>
        <v>16.9634717206699</v>
      </c>
      <c r="L33" s="8" t="n">
        <f aca="false">IF(H33&gt;0,I33-J33-K33,0)</f>
        <v>630.61049179961</v>
      </c>
      <c r="M33" s="8" t="n">
        <f aca="false">SUM(J$2:K33)</f>
        <v>3803.87457820036</v>
      </c>
      <c r="N33" s="8" t="n">
        <f aca="false">SUM(L$2:L33)</f>
        <v>19849.7801677804</v>
      </c>
    </row>
    <row r="34" customFormat="false" ht="13.6" hidden="false" customHeight="false" outlineLevel="0" collapsed="false">
      <c r="A34" s="0" t="s">
        <v>21</v>
      </c>
      <c r="B34" s="8" t="n">
        <f aca="false">M301</f>
        <v>12051.8079461546</v>
      </c>
      <c r="C34" s="19" t="n">
        <f aca="false">B34/$B$9</f>
        <v>1</v>
      </c>
      <c r="D34" s="19"/>
      <c r="E34" s="1" t="n">
        <v>33</v>
      </c>
      <c r="F34" s="1" t="n">
        <f aca="false">F22+1</f>
        <v>3</v>
      </c>
      <c r="G34" s="7" t="n">
        <f aca="false">EDATE($B$6,E33)</f>
        <v>45352</v>
      </c>
      <c r="H34" s="8" t="n">
        <f aca="false">IF(H33-L33&gt;0,H33-L33,0)</f>
        <v>101150.21983222</v>
      </c>
      <c r="I34" s="8" t="n">
        <f aca="false">$B$8</f>
        <v>739.176710811897</v>
      </c>
      <c r="J34" s="8" t="n">
        <f aca="false">$B$3/12*H34</f>
        <v>91.0351978489977</v>
      </c>
      <c r="K34" s="8" t="n">
        <f aca="false">$B$4/12*H34</f>
        <v>16.8583699720366</v>
      </c>
      <c r="L34" s="8" t="n">
        <f aca="false">IF(H34&gt;0,I34-J34-K34,0)</f>
        <v>631.283142990863</v>
      </c>
      <c r="M34" s="8" t="n">
        <f aca="false">SUM(J$2:K34)</f>
        <v>3911.7681460214</v>
      </c>
      <c r="N34" s="8" t="n">
        <f aca="false">SUM(L$2:L34)</f>
        <v>20481.0633107712</v>
      </c>
    </row>
    <row r="35" customFormat="false" ht="13.6" hidden="false" customHeight="false" outlineLevel="0" collapsed="false">
      <c r="E35" s="1" t="n">
        <v>34</v>
      </c>
      <c r="F35" s="1" t="n">
        <f aca="false">F23+1</f>
        <v>3</v>
      </c>
      <c r="G35" s="7" t="n">
        <f aca="false">EDATE($B$6,E34)</f>
        <v>45383</v>
      </c>
      <c r="H35" s="8" t="n">
        <f aca="false">IF(H34-L34&gt;0,H34-L34,0)</f>
        <v>100518.936689229</v>
      </c>
      <c r="I35" s="8" t="n">
        <f aca="false">$B$8</f>
        <v>739.176710811897</v>
      </c>
      <c r="J35" s="8" t="n">
        <f aca="false">$B$3/12*H35</f>
        <v>90.4670430203059</v>
      </c>
      <c r="K35" s="8" t="n">
        <f aca="false">$B$4/12*H35</f>
        <v>16.7531561148715</v>
      </c>
      <c r="L35" s="8" t="n">
        <f aca="false">IF(H35&gt;0,I35-J35-K35,0)</f>
        <v>631.95651167672</v>
      </c>
      <c r="M35" s="8" t="n">
        <f aca="false">SUM(J$2:K35)</f>
        <v>4018.98834515657</v>
      </c>
      <c r="N35" s="8" t="n">
        <f aca="false">SUM(L$2:L35)</f>
        <v>21113.0198224479</v>
      </c>
    </row>
    <row r="36" customFormat="false" ht="13.6" hidden="false" customHeight="false" outlineLevel="0" collapsed="false">
      <c r="E36" s="1" t="n">
        <v>35</v>
      </c>
      <c r="F36" s="1" t="n">
        <f aca="false">F24+1</f>
        <v>3</v>
      </c>
      <c r="G36" s="7" t="n">
        <f aca="false">EDATE($B$6,E35)</f>
        <v>45413</v>
      </c>
      <c r="H36" s="8" t="n">
        <f aca="false">IF(H35-L35&gt;0,H35-L35,0)</f>
        <v>99886.9801775521</v>
      </c>
      <c r="I36" s="8" t="n">
        <f aca="false">$B$8</f>
        <v>739.176710811897</v>
      </c>
      <c r="J36" s="8" t="n">
        <f aca="false">$B$3/12*H36</f>
        <v>89.8982821597969</v>
      </c>
      <c r="K36" s="8" t="n">
        <f aca="false">$B$4/12*H36</f>
        <v>16.647830029592</v>
      </c>
      <c r="L36" s="8" t="n">
        <f aca="false">IF(H36&gt;0,I36-J36-K36,0)</f>
        <v>632.630598622509</v>
      </c>
      <c r="M36" s="8" t="n">
        <f aca="false">SUM(J$2:K36)</f>
        <v>4125.53445734596</v>
      </c>
      <c r="N36" s="8" t="n">
        <f aca="false">SUM(L$2:L36)</f>
        <v>21745.6504210704</v>
      </c>
    </row>
    <row r="37" customFormat="false" ht="13.6" hidden="false" customHeight="false" outlineLevel="0" collapsed="false">
      <c r="E37" s="1" t="n">
        <v>36</v>
      </c>
      <c r="F37" s="1" t="n">
        <f aca="false">F25+1</f>
        <v>3</v>
      </c>
      <c r="G37" s="7" t="n">
        <f aca="false">EDATE($B$6,E36)</f>
        <v>45444</v>
      </c>
      <c r="H37" s="8" t="n">
        <f aca="false">IF(H36-L36&gt;0,H36-L36,0)</f>
        <v>99254.3495789296</v>
      </c>
      <c r="I37" s="8" t="n">
        <f aca="false">$B$8</f>
        <v>739.176710811897</v>
      </c>
      <c r="J37" s="8" t="n">
        <f aca="false">$B$3/12*H37</f>
        <v>89.3289146210366</v>
      </c>
      <c r="K37" s="8" t="n">
        <f aca="false">$B$4/12*H37</f>
        <v>16.5423915964883</v>
      </c>
      <c r="L37" s="8" t="n">
        <f aca="false">IF(H37&gt;0,I37-J37-K37,0)</f>
        <v>633.305404594373</v>
      </c>
      <c r="M37" s="8" t="n">
        <f aca="false">SUM(J$2:K37)</f>
        <v>4231.40576356349</v>
      </c>
      <c r="N37" s="8" t="n">
        <f aca="false">SUM(L$2:L37)</f>
        <v>22378.9558256648</v>
      </c>
    </row>
    <row r="38" customFormat="false" ht="13.6" hidden="false" customHeight="false" outlineLevel="0" collapsed="false">
      <c r="E38" s="1" t="n">
        <v>37</v>
      </c>
      <c r="F38" s="1" t="n">
        <f aca="false">F26+1</f>
        <v>4</v>
      </c>
      <c r="G38" s="7" t="n">
        <f aca="false">EDATE($B$6,E37)</f>
        <v>45474</v>
      </c>
      <c r="H38" s="8" t="n">
        <f aca="false">IF(H37-L37&gt;0,H37-L37,0)</f>
        <v>98621.0441743352</v>
      </c>
      <c r="I38" s="8" t="n">
        <f aca="false">$B$8</f>
        <v>739.176710811897</v>
      </c>
      <c r="J38" s="8" t="n">
        <f aca="false">$B$3/12*H38</f>
        <v>88.7589397569017</v>
      </c>
      <c r="K38" s="8" t="n">
        <f aca="false">$B$4/12*H38</f>
        <v>16.4368406957225</v>
      </c>
      <c r="L38" s="8" t="n">
        <f aca="false">IF(H38&gt;0,I38-J38-K38,0)</f>
        <v>633.980930359273</v>
      </c>
      <c r="M38" s="8" t="n">
        <f aca="false">SUM(J$2:K38)</f>
        <v>4336.60154401611</v>
      </c>
      <c r="N38" s="8" t="n">
        <f aca="false">SUM(L$2:L38)</f>
        <v>23012.9367560241</v>
      </c>
    </row>
    <row r="39" customFormat="false" ht="13.6" hidden="false" customHeight="false" outlineLevel="0" collapsed="false">
      <c r="E39" s="1" t="n">
        <v>38</v>
      </c>
      <c r="F39" s="1" t="n">
        <f aca="false">F27+1</f>
        <v>4</v>
      </c>
      <c r="G39" s="7" t="n">
        <f aca="false">EDATE($B$6,E38)</f>
        <v>45505</v>
      </c>
      <c r="H39" s="8" t="n">
        <f aca="false">IF(H38-L38&gt;0,H38-L38,0)</f>
        <v>97987.0632439759</v>
      </c>
      <c r="I39" s="8" t="n">
        <f aca="false">$B$8</f>
        <v>739.176710811897</v>
      </c>
      <c r="J39" s="8" t="n">
        <f aca="false">$B$3/12*H39</f>
        <v>88.1883569195783</v>
      </c>
      <c r="K39" s="8" t="n">
        <f aca="false">$B$4/12*H39</f>
        <v>16.3311772073293</v>
      </c>
      <c r="L39" s="8" t="n">
        <f aca="false">IF(H39&gt;0,I39-J39-K39,0)</f>
        <v>634.65717668499</v>
      </c>
      <c r="M39" s="8" t="n">
        <f aca="false">SUM(J$2:K39)</f>
        <v>4441.12107814302</v>
      </c>
      <c r="N39" s="8" t="n">
        <f aca="false">SUM(L$2:L39)</f>
        <v>23647.5939327091</v>
      </c>
    </row>
    <row r="40" customFormat="false" ht="13.6" hidden="false" customHeight="false" outlineLevel="0" collapsed="false">
      <c r="E40" s="1" t="n">
        <v>39</v>
      </c>
      <c r="F40" s="1" t="n">
        <f aca="false">F28+1</f>
        <v>4</v>
      </c>
      <c r="G40" s="7" t="n">
        <f aca="false">EDATE($B$6,E39)</f>
        <v>45536</v>
      </c>
      <c r="H40" s="8" t="n">
        <f aca="false">IF(H39-L39&gt;0,H39-L39,0)</f>
        <v>97352.4060672909</v>
      </c>
      <c r="I40" s="8" t="n">
        <f aca="false">$B$8</f>
        <v>739.176710811897</v>
      </c>
      <c r="J40" s="8" t="n">
        <f aca="false">$B$3/12*H40</f>
        <v>87.6171654605618</v>
      </c>
      <c r="K40" s="8" t="n">
        <f aca="false">$B$4/12*H40</f>
        <v>16.2254010112152</v>
      </c>
      <c r="L40" s="8" t="n">
        <f aca="false">IF(H40&gt;0,I40-J40-K40,0)</f>
        <v>635.33414434012</v>
      </c>
      <c r="M40" s="8" t="n">
        <f aca="false">SUM(J$2:K40)</f>
        <v>4544.9636446148</v>
      </c>
      <c r="N40" s="8" t="n">
        <f aca="false">SUM(L$2:L40)</f>
        <v>24282.9280770492</v>
      </c>
    </row>
    <row r="41" customFormat="false" ht="13.6" hidden="false" customHeight="false" outlineLevel="0" collapsed="false">
      <c r="E41" s="1" t="n">
        <v>40</v>
      </c>
      <c r="F41" s="1" t="n">
        <f aca="false">F29+1</f>
        <v>4</v>
      </c>
      <c r="G41" s="7" t="n">
        <f aca="false">EDATE($B$6,E40)</f>
        <v>45566</v>
      </c>
      <c r="H41" s="8" t="n">
        <f aca="false">IF(H40-L40&gt;0,H40-L40,0)</f>
        <v>96717.0719229508</v>
      </c>
      <c r="I41" s="8" t="n">
        <f aca="false">$B$8</f>
        <v>739.176710811897</v>
      </c>
      <c r="J41" s="8" t="n">
        <f aca="false">$B$3/12*H41</f>
        <v>87.0453647306557</v>
      </c>
      <c r="K41" s="8" t="n">
        <f aca="false">$B$4/12*H41</f>
        <v>16.1195119871585</v>
      </c>
      <c r="L41" s="8" t="n">
        <f aca="false">IF(H41&gt;0,I41-J41-K41,0)</f>
        <v>636.011834094083</v>
      </c>
      <c r="M41" s="8" t="n">
        <f aca="false">SUM(J$2:K41)</f>
        <v>4648.12852133261</v>
      </c>
      <c r="N41" s="8" t="n">
        <f aca="false">SUM(L$2:L41)</f>
        <v>24918.9399111433</v>
      </c>
    </row>
    <row r="42" customFormat="false" ht="13.6" hidden="false" customHeight="false" outlineLevel="0" collapsed="false">
      <c r="E42" s="1" t="n">
        <v>41</v>
      </c>
      <c r="F42" s="1" t="n">
        <f aca="false">F30+1</f>
        <v>4</v>
      </c>
      <c r="G42" s="7" t="n">
        <f aca="false">EDATE($B$6,E41)</f>
        <v>45597</v>
      </c>
      <c r="H42" s="8" t="n">
        <f aca="false">IF(H41-L41&gt;0,H41-L41,0)</f>
        <v>96081.0600888567</v>
      </c>
      <c r="I42" s="8" t="n">
        <f aca="false">$B$8</f>
        <v>739.176710811897</v>
      </c>
      <c r="J42" s="8" t="n">
        <f aca="false">$B$3/12*H42</f>
        <v>86.472954079971</v>
      </c>
      <c r="K42" s="8" t="n">
        <f aca="false">$B$4/12*H42</f>
        <v>16.0135100148095</v>
      </c>
      <c r="L42" s="8" t="n">
        <f aca="false">IF(H42&gt;0,I42-J42-K42,0)</f>
        <v>636.690246717117</v>
      </c>
      <c r="M42" s="8" t="n">
        <f aca="false">SUM(J$2:K42)</f>
        <v>4750.61498542739</v>
      </c>
      <c r="N42" s="8" t="n">
        <f aca="false">SUM(L$2:L42)</f>
        <v>25555.6301578604</v>
      </c>
    </row>
    <row r="43" customFormat="false" ht="13.6" hidden="false" customHeight="false" outlineLevel="0" collapsed="false">
      <c r="E43" s="1" t="n">
        <v>42</v>
      </c>
      <c r="F43" s="1" t="n">
        <f aca="false">F31+1</f>
        <v>4</v>
      </c>
      <c r="G43" s="7" t="n">
        <f aca="false">EDATE($B$6,E42)</f>
        <v>45627</v>
      </c>
      <c r="H43" s="8" t="n">
        <f aca="false">IF(H42-L42&gt;0,H42-L42,0)</f>
        <v>95444.3698421396</v>
      </c>
      <c r="I43" s="8" t="n">
        <f aca="false">$B$8</f>
        <v>739.176710811897</v>
      </c>
      <c r="J43" s="8" t="n">
        <f aca="false">$B$3/12*H43</f>
        <v>85.8999328579256</v>
      </c>
      <c r="K43" s="8" t="n">
        <f aca="false">$B$4/12*H43</f>
        <v>15.9073949736899</v>
      </c>
      <c r="L43" s="8" t="n">
        <f aca="false">IF(H43&gt;0,I43-J43-K43,0)</f>
        <v>637.369382980282</v>
      </c>
      <c r="M43" s="8" t="n">
        <f aca="false">SUM(J$2:K43)</f>
        <v>4852.42231325901</v>
      </c>
      <c r="N43" s="8" t="n">
        <f aca="false">SUM(L$2:L43)</f>
        <v>26192.9995408407</v>
      </c>
    </row>
    <row r="44" customFormat="false" ht="13.6" hidden="false" customHeight="false" outlineLevel="0" collapsed="false">
      <c r="E44" s="1" t="n">
        <v>43</v>
      </c>
      <c r="F44" s="1" t="n">
        <f aca="false">F32+1</f>
        <v>4</v>
      </c>
      <c r="G44" s="7" t="n">
        <f aca="false">EDATE($B$6,E43)</f>
        <v>45658</v>
      </c>
      <c r="H44" s="8" t="n">
        <f aca="false">IF(H43-L43&gt;0,H43-L43,0)</f>
        <v>94807.0004591593</v>
      </c>
      <c r="I44" s="8" t="n">
        <f aca="false">$B$8</f>
        <v>739.176710811897</v>
      </c>
      <c r="J44" s="8" t="n">
        <f aca="false">$B$3/12*H44</f>
        <v>85.3263004132434</v>
      </c>
      <c r="K44" s="8" t="n">
        <f aca="false">$B$4/12*H44</f>
        <v>15.8011667431932</v>
      </c>
      <c r="L44" s="8" t="n">
        <f aca="false">IF(H44&gt;0,I44-J44-K44,0)</f>
        <v>638.049243655461</v>
      </c>
      <c r="M44" s="8" t="n">
        <f aca="false">SUM(J$2:K44)</f>
        <v>4953.54978041545</v>
      </c>
      <c r="N44" s="8" t="n">
        <f aca="false">SUM(L$2:L44)</f>
        <v>26831.0487844961</v>
      </c>
    </row>
    <row r="45" customFormat="false" ht="13.6" hidden="false" customHeight="false" outlineLevel="0" collapsed="false">
      <c r="E45" s="1" t="n">
        <v>44</v>
      </c>
      <c r="F45" s="1" t="n">
        <f aca="false">F33+1</f>
        <v>4</v>
      </c>
      <c r="G45" s="7" t="n">
        <f aca="false">EDATE($B$6,E44)</f>
        <v>45689</v>
      </c>
      <c r="H45" s="8" t="n">
        <f aca="false">IF(H44-L44&gt;0,H44-L44,0)</f>
        <v>94168.9512155039</v>
      </c>
      <c r="I45" s="8" t="n">
        <f aca="false">$B$8</f>
        <v>739.176710811897</v>
      </c>
      <c r="J45" s="8" t="n">
        <f aca="false">$B$3/12*H45</f>
        <v>84.7520560939535</v>
      </c>
      <c r="K45" s="8" t="n">
        <f aca="false">$B$4/12*H45</f>
        <v>15.694825202584</v>
      </c>
      <c r="L45" s="8" t="n">
        <f aca="false">IF(H45&gt;0,I45-J45-K45,0)</f>
        <v>638.72982951536</v>
      </c>
      <c r="M45" s="8" t="n">
        <f aca="false">SUM(J$2:K45)</f>
        <v>5053.99666171198</v>
      </c>
      <c r="N45" s="8" t="n">
        <f aca="false">SUM(L$2:L45)</f>
        <v>27469.7786140115</v>
      </c>
    </row>
    <row r="46" customFormat="false" ht="13.6" hidden="false" customHeight="false" outlineLevel="0" collapsed="false">
      <c r="E46" s="1" t="n">
        <v>45</v>
      </c>
      <c r="F46" s="1" t="n">
        <f aca="false">F34+1</f>
        <v>4</v>
      </c>
      <c r="G46" s="7" t="n">
        <f aca="false">EDATE($B$6,E45)</f>
        <v>45717</v>
      </c>
      <c r="H46" s="8" t="n">
        <f aca="false">IF(H45-L45&gt;0,H45-L45,0)</f>
        <v>93530.2213859885</v>
      </c>
      <c r="I46" s="8" t="n">
        <f aca="false">$B$8</f>
        <v>739.176710811897</v>
      </c>
      <c r="J46" s="8" t="n">
        <f aca="false">$B$3/12*H46</f>
        <v>84.1771992473896</v>
      </c>
      <c r="K46" s="8" t="n">
        <f aca="false">$B$4/12*H46</f>
        <v>15.5883702309981</v>
      </c>
      <c r="L46" s="8" t="n">
        <f aca="false">IF(H46&gt;0,I46-J46-K46,0)</f>
        <v>639.41114133351</v>
      </c>
      <c r="M46" s="8" t="n">
        <f aca="false">SUM(J$2:K46)</f>
        <v>5153.76223119037</v>
      </c>
      <c r="N46" s="8" t="n">
        <f aca="false">SUM(L$2:L46)</f>
        <v>28109.189755345</v>
      </c>
    </row>
    <row r="47" customFormat="false" ht="13.6" hidden="false" customHeight="false" outlineLevel="0" collapsed="false">
      <c r="E47" s="1" t="n">
        <v>46</v>
      </c>
      <c r="F47" s="1" t="n">
        <f aca="false">F35+1</f>
        <v>4</v>
      </c>
      <c r="G47" s="7" t="n">
        <f aca="false">EDATE($B$6,E46)</f>
        <v>45748</v>
      </c>
      <c r="H47" s="8" t="n">
        <f aca="false">IF(H46-L46&gt;0,H46-L46,0)</f>
        <v>92890.810244655</v>
      </c>
      <c r="I47" s="8" t="n">
        <f aca="false">$B$8</f>
        <v>739.176710811897</v>
      </c>
      <c r="J47" s="8" t="n">
        <f aca="false">$B$3/12*H47</f>
        <v>83.6017292201895</v>
      </c>
      <c r="K47" s="8" t="n">
        <f aca="false">$B$4/12*H47</f>
        <v>15.4818017074425</v>
      </c>
      <c r="L47" s="8" t="n">
        <f aca="false">IF(H47&gt;0,I47-J47-K47,0)</f>
        <v>640.093179884265</v>
      </c>
      <c r="M47" s="8" t="n">
        <f aca="false">SUM(J$2:K47)</f>
        <v>5252.845762118</v>
      </c>
      <c r="N47" s="8" t="n">
        <f aca="false">SUM(L$2:L47)</f>
        <v>28749.2829352293</v>
      </c>
    </row>
    <row r="48" customFormat="false" ht="13.6" hidden="false" customHeight="false" outlineLevel="0" collapsed="false">
      <c r="E48" s="1" t="n">
        <v>47</v>
      </c>
      <c r="F48" s="1" t="n">
        <f aca="false">F36+1</f>
        <v>4</v>
      </c>
      <c r="G48" s="7" t="n">
        <f aca="false">EDATE($B$6,E47)</f>
        <v>45778</v>
      </c>
      <c r="H48" s="8" t="n">
        <f aca="false">IF(H47-L47&gt;0,H47-L47,0)</f>
        <v>92250.7170647707</v>
      </c>
      <c r="I48" s="8" t="n">
        <f aca="false">$B$8</f>
        <v>739.176710811897</v>
      </c>
      <c r="J48" s="8" t="n">
        <f aca="false">$B$3/12*H48</f>
        <v>83.0256453582937</v>
      </c>
      <c r="K48" s="8" t="n">
        <f aca="false">$B$4/12*H48</f>
        <v>15.3751195107951</v>
      </c>
      <c r="L48" s="8" t="n">
        <f aca="false">IF(H48&gt;0,I48-J48-K48,0)</f>
        <v>640.775945942809</v>
      </c>
      <c r="M48" s="8" t="n">
        <f aca="false">SUM(J$2:K48)</f>
        <v>5351.24652698709</v>
      </c>
      <c r="N48" s="8" t="n">
        <f aca="false">SUM(L$2:L48)</f>
        <v>29390.0588811721</v>
      </c>
    </row>
    <row r="49" customFormat="false" ht="13.6" hidden="false" customHeight="false" outlineLevel="0" collapsed="false">
      <c r="E49" s="1" t="n">
        <v>48</v>
      </c>
      <c r="F49" s="1" t="n">
        <f aca="false">F37+1</f>
        <v>4</v>
      </c>
      <c r="G49" s="7" t="n">
        <f aca="false">EDATE($B$6,E48)</f>
        <v>45809</v>
      </c>
      <c r="H49" s="8" t="n">
        <f aca="false">IF(H48-L48&gt;0,H48-L48,0)</f>
        <v>91609.9411188279</v>
      </c>
      <c r="I49" s="8" t="n">
        <f aca="false">$B$8</f>
        <v>739.176710811897</v>
      </c>
      <c r="J49" s="8" t="n">
        <f aca="false">$B$3/12*H49</f>
        <v>82.4489470069451</v>
      </c>
      <c r="K49" s="8" t="n">
        <f aca="false">$B$4/12*H49</f>
        <v>15.2683235198047</v>
      </c>
      <c r="L49" s="8" t="n">
        <f aca="false">IF(H49&gt;0,I49-J49-K49,0)</f>
        <v>641.459440285148</v>
      </c>
      <c r="M49" s="8" t="n">
        <f aca="false">SUM(J$2:K49)</f>
        <v>5448.96379751384</v>
      </c>
      <c r="N49" s="8" t="n">
        <f aca="false">SUM(L$2:L49)</f>
        <v>30031.5183214572</v>
      </c>
    </row>
    <row r="50" customFormat="false" ht="13.6" hidden="false" customHeight="false" outlineLevel="0" collapsed="false">
      <c r="E50" s="1" t="n">
        <v>49</v>
      </c>
      <c r="F50" s="1" t="n">
        <f aca="false">F38+1</f>
        <v>5</v>
      </c>
      <c r="G50" s="7" t="n">
        <f aca="false">EDATE($B$6,E49)</f>
        <v>45839</v>
      </c>
      <c r="H50" s="8" t="n">
        <f aca="false">IF(H49-L49&gt;0,H49-L49,0)</f>
        <v>90968.4816785428</v>
      </c>
      <c r="I50" s="8" t="n">
        <f aca="false">$B$8</f>
        <v>739.176710811897</v>
      </c>
      <c r="J50" s="8" t="n">
        <f aca="false">$B$3/12*H50</f>
        <v>81.8716335106885</v>
      </c>
      <c r="K50" s="8" t="n">
        <f aca="false">$B$4/12*H50</f>
        <v>15.1614136130905</v>
      </c>
      <c r="L50" s="8" t="n">
        <f aca="false">IF(H50&gt;0,I50-J50-K50,0)</f>
        <v>642.143663688118</v>
      </c>
      <c r="M50" s="8" t="n">
        <f aca="false">SUM(J$2:K50)</f>
        <v>5545.99684463762</v>
      </c>
      <c r="N50" s="8" t="n">
        <f aca="false">SUM(L$2:L50)</f>
        <v>30673.6619851453</v>
      </c>
    </row>
    <row r="51" customFormat="false" ht="13.6" hidden="false" customHeight="false" outlineLevel="0" collapsed="false">
      <c r="E51" s="1" t="n">
        <v>50</v>
      </c>
      <c r="F51" s="1" t="n">
        <f aca="false">F39+1</f>
        <v>5</v>
      </c>
      <c r="G51" s="7" t="n">
        <f aca="false">EDATE($B$6,E50)</f>
        <v>45870</v>
      </c>
      <c r="H51" s="8" t="n">
        <f aca="false">IF(H50-L50&gt;0,H50-L50,0)</f>
        <v>90326.3380148547</v>
      </c>
      <c r="I51" s="8" t="n">
        <f aca="false">$B$8</f>
        <v>739.176710811897</v>
      </c>
      <c r="J51" s="8" t="n">
        <f aca="false">$B$3/12*H51</f>
        <v>81.2937042133692</v>
      </c>
      <c r="K51" s="8" t="n">
        <f aca="false">$B$4/12*H51</f>
        <v>15.0543896691424</v>
      </c>
      <c r="L51" s="8" t="n">
        <f aca="false">IF(H51&gt;0,I51-J51-K51,0)</f>
        <v>642.828616929386</v>
      </c>
      <c r="M51" s="8" t="n">
        <f aca="false">SUM(J$2:K51)</f>
        <v>5642.34493852013</v>
      </c>
      <c r="N51" s="8" t="n">
        <f aca="false">SUM(L$2:L51)</f>
        <v>31316.4906020747</v>
      </c>
    </row>
    <row r="52" customFormat="false" ht="13.6" hidden="false" customHeight="false" outlineLevel="0" collapsed="false">
      <c r="E52" s="1" t="n">
        <v>51</v>
      </c>
      <c r="F52" s="1" t="n">
        <f aca="false">F40+1</f>
        <v>5</v>
      </c>
      <c r="G52" s="7" t="n">
        <f aca="false">EDATE($B$6,E51)</f>
        <v>45901</v>
      </c>
      <c r="H52" s="8" t="n">
        <f aca="false">IF(H51-L51&gt;0,H51-L51,0)</f>
        <v>89683.5093979253</v>
      </c>
      <c r="I52" s="8" t="n">
        <f aca="false">$B$8</f>
        <v>739.176710811897</v>
      </c>
      <c r="J52" s="8" t="n">
        <f aca="false">$B$3/12*H52</f>
        <v>80.7151584581328</v>
      </c>
      <c r="K52" s="8" t="n">
        <f aca="false">$B$4/12*H52</f>
        <v>14.9472515663209</v>
      </c>
      <c r="L52" s="8" t="n">
        <f aca="false">IF(H52&gt;0,I52-J52-K52,0)</f>
        <v>643.514300787444</v>
      </c>
      <c r="M52" s="8" t="n">
        <f aca="false">SUM(J$2:K52)</f>
        <v>5738.00734854458</v>
      </c>
      <c r="N52" s="8" t="n">
        <f aca="false">SUM(L$2:L52)</f>
        <v>31960.0049028622</v>
      </c>
    </row>
    <row r="53" customFormat="false" ht="13.6" hidden="false" customHeight="false" outlineLevel="0" collapsed="false">
      <c r="E53" s="1" t="n">
        <v>52</v>
      </c>
      <c r="F53" s="1" t="n">
        <f aca="false">F41+1</f>
        <v>5</v>
      </c>
      <c r="G53" s="7" t="n">
        <f aca="false">EDATE($B$6,E52)</f>
        <v>45931</v>
      </c>
      <c r="H53" s="8" t="n">
        <f aca="false">IF(H52-L52&gt;0,H52-L52,0)</f>
        <v>89039.9950971378</v>
      </c>
      <c r="I53" s="8" t="n">
        <f aca="false">$B$8</f>
        <v>739.176710811897</v>
      </c>
      <c r="J53" s="8" t="n">
        <f aca="false">$B$3/12*H53</f>
        <v>80.135995587424</v>
      </c>
      <c r="K53" s="8" t="n">
        <f aca="false">$B$4/12*H53</f>
        <v>14.8399991828563</v>
      </c>
      <c r="L53" s="8" t="n">
        <f aca="false">IF(H53&gt;0,I53-J53-K53,0)</f>
        <v>644.200716041617</v>
      </c>
      <c r="M53" s="8" t="n">
        <f aca="false">SUM(J$2:K53)</f>
        <v>5832.98334331486</v>
      </c>
      <c r="N53" s="8" t="n">
        <f aca="false">SUM(L$2:L53)</f>
        <v>32604.2056189038</v>
      </c>
    </row>
    <row r="54" customFormat="false" ht="13.6" hidden="false" customHeight="false" outlineLevel="0" collapsed="false">
      <c r="E54" s="1" t="n">
        <v>53</v>
      </c>
      <c r="F54" s="1" t="n">
        <f aca="false">F42+1</f>
        <v>5</v>
      </c>
      <c r="G54" s="7" t="n">
        <f aca="false">EDATE($B$6,E53)</f>
        <v>45962</v>
      </c>
      <c r="H54" s="8" t="n">
        <f aca="false">IF(H53-L53&gt;0,H53-L53,0)</f>
        <v>88395.7943810962</v>
      </c>
      <c r="I54" s="8" t="n">
        <f aca="false">$B$8</f>
        <v>739.176710811897</v>
      </c>
      <c r="J54" s="8" t="n">
        <f aca="false">$B$3/12*H54</f>
        <v>79.5562149429866</v>
      </c>
      <c r="K54" s="8" t="n">
        <f aca="false">$B$4/12*H54</f>
        <v>14.7326323968494</v>
      </c>
      <c r="L54" s="8" t="n">
        <f aca="false">IF(H54&gt;0,I54-J54-K54,0)</f>
        <v>644.887863472061</v>
      </c>
      <c r="M54" s="8" t="n">
        <f aca="false">SUM(J$2:K54)</f>
        <v>5927.2721906547</v>
      </c>
      <c r="N54" s="8" t="n">
        <f aca="false">SUM(L$2:L54)</f>
        <v>33249.0934823758</v>
      </c>
    </row>
    <row r="55" customFormat="false" ht="13.6" hidden="false" customHeight="false" outlineLevel="0" collapsed="false">
      <c r="E55" s="1" t="n">
        <v>54</v>
      </c>
      <c r="F55" s="1" t="n">
        <f aca="false">F43+1</f>
        <v>5</v>
      </c>
      <c r="G55" s="7" t="n">
        <f aca="false">EDATE($B$6,E54)</f>
        <v>45992</v>
      </c>
      <c r="H55" s="8" t="n">
        <f aca="false">IF(H54-L54&gt;0,H54-L54,0)</f>
        <v>87750.9065176242</v>
      </c>
      <c r="I55" s="8" t="n">
        <f aca="false">$B$8</f>
        <v>739.176710811897</v>
      </c>
      <c r="J55" s="8" t="n">
        <f aca="false">$B$3/12*H55</f>
        <v>78.9758158658618</v>
      </c>
      <c r="K55" s="8" t="n">
        <f aca="false">$B$4/12*H55</f>
        <v>14.6251510862707</v>
      </c>
      <c r="L55" s="8" t="n">
        <f aca="false">IF(H55&gt;0,I55-J55-K55,0)</f>
        <v>645.575743859765</v>
      </c>
      <c r="M55" s="8" t="n">
        <f aca="false">SUM(J$2:K55)</f>
        <v>6020.87315760683</v>
      </c>
      <c r="N55" s="8" t="n">
        <f aca="false">SUM(L$2:L55)</f>
        <v>33894.6692262356</v>
      </c>
    </row>
    <row r="56" customFormat="false" ht="13.6" hidden="false" customHeight="false" outlineLevel="0" collapsed="false">
      <c r="E56" s="1" t="n">
        <v>55</v>
      </c>
      <c r="F56" s="1" t="n">
        <f aca="false">F44+1</f>
        <v>5</v>
      </c>
      <c r="G56" s="7" t="n">
        <f aca="false">EDATE($B$6,E55)</f>
        <v>46023</v>
      </c>
      <c r="H56" s="8" t="n">
        <f aca="false">IF(H55-L55&gt;0,H55-L55,0)</f>
        <v>87105.3307737644</v>
      </c>
      <c r="I56" s="8" t="n">
        <f aca="false">$B$8</f>
        <v>739.176710811897</v>
      </c>
      <c r="J56" s="8" t="n">
        <f aca="false">$B$3/12*H56</f>
        <v>78.394797696388</v>
      </c>
      <c r="K56" s="8" t="n">
        <f aca="false">$B$4/12*H56</f>
        <v>14.5175551289607</v>
      </c>
      <c r="L56" s="8" t="n">
        <f aca="false">IF(H56&gt;0,I56-J56-K56,0)</f>
        <v>646.264357986549</v>
      </c>
      <c r="M56" s="8" t="n">
        <f aca="false">SUM(J$2:K56)</f>
        <v>6113.78551043218</v>
      </c>
      <c r="N56" s="8" t="n">
        <f aca="false">SUM(L$2:L56)</f>
        <v>34540.9335842222</v>
      </c>
    </row>
    <row r="57" customFormat="false" ht="13.6" hidden="false" customHeight="false" outlineLevel="0" collapsed="false">
      <c r="E57" s="1" t="n">
        <v>56</v>
      </c>
      <c r="F57" s="1" t="n">
        <f aca="false">F45+1</f>
        <v>5</v>
      </c>
      <c r="G57" s="7" t="n">
        <f aca="false">EDATE($B$6,E56)</f>
        <v>46054</v>
      </c>
      <c r="H57" s="8" t="n">
        <f aca="false">IF(H56-L56&gt;0,H56-L56,0)</f>
        <v>86459.0664157778</v>
      </c>
      <c r="I57" s="8" t="n">
        <f aca="false">$B$8</f>
        <v>739.176710811897</v>
      </c>
      <c r="J57" s="8" t="n">
        <f aca="false">$B$3/12*H57</f>
        <v>77.8131597742001</v>
      </c>
      <c r="K57" s="8" t="n">
        <f aca="false">$B$4/12*H57</f>
        <v>14.4098444026296</v>
      </c>
      <c r="L57" s="8" t="n">
        <f aca="false">IF(H57&gt;0,I57-J57-K57,0)</f>
        <v>646.953706635068</v>
      </c>
      <c r="M57" s="8" t="n">
        <f aca="false">SUM(J$2:K57)</f>
        <v>6206.00851460901</v>
      </c>
      <c r="N57" s="8" t="n">
        <f aca="false">SUM(L$2:L57)</f>
        <v>35187.8872908572</v>
      </c>
    </row>
    <row r="58" customFormat="false" ht="13.6" hidden="false" customHeight="false" outlineLevel="0" collapsed="false">
      <c r="E58" s="1" t="n">
        <v>57</v>
      </c>
      <c r="F58" s="1" t="n">
        <f aca="false">F46+1</f>
        <v>5</v>
      </c>
      <c r="G58" s="7" t="n">
        <f aca="false">EDATE($B$6,E57)</f>
        <v>46082</v>
      </c>
      <c r="H58" s="8" t="n">
        <f aca="false">IF(H57-L57&gt;0,H57-L57,0)</f>
        <v>85812.1127091428</v>
      </c>
      <c r="I58" s="8" t="n">
        <f aca="false">$B$8</f>
        <v>739.176710811897</v>
      </c>
      <c r="J58" s="8" t="n">
        <f aca="false">$B$3/12*H58</f>
        <v>77.2309014382285</v>
      </c>
      <c r="K58" s="8" t="n">
        <f aca="false">$B$4/12*H58</f>
        <v>14.3020187848571</v>
      </c>
      <c r="L58" s="8" t="n">
        <f aca="false">IF(H58&gt;0,I58-J58-K58,0)</f>
        <v>647.643790588812</v>
      </c>
      <c r="M58" s="8" t="n">
        <f aca="false">SUM(J$2:K58)</f>
        <v>6297.5414348321</v>
      </c>
      <c r="N58" s="8" t="n">
        <f aca="false">SUM(L$2:L58)</f>
        <v>35835.531081446</v>
      </c>
    </row>
    <row r="59" customFormat="false" ht="13.6" hidden="false" customHeight="false" outlineLevel="0" collapsed="false">
      <c r="E59" s="1" t="n">
        <v>58</v>
      </c>
      <c r="F59" s="1" t="n">
        <f aca="false">F47+1</f>
        <v>5</v>
      </c>
      <c r="G59" s="7" t="n">
        <f aca="false">EDATE($B$6,E58)</f>
        <v>46113</v>
      </c>
      <c r="H59" s="8" t="n">
        <f aca="false">IF(H58-L58&gt;0,H58-L58,0)</f>
        <v>85164.468918554</v>
      </c>
      <c r="I59" s="8" t="n">
        <f aca="false">$B$8</f>
        <v>739.176710811897</v>
      </c>
      <c r="J59" s="8" t="n">
        <f aca="false">$B$3/12*H59</f>
        <v>76.6480220266986</v>
      </c>
      <c r="K59" s="8" t="n">
        <f aca="false">$B$4/12*H59</f>
        <v>14.1940781530923</v>
      </c>
      <c r="L59" s="8" t="n">
        <f aca="false">IF(H59&gt;0,I59-J59-K59,0)</f>
        <v>648.334610632107</v>
      </c>
      <c r="M59" s="8" t="n">
        <f aca="false">SUM(J$2:K59)</f>
        <v>6388.38353501189</v>
      </c>
      <c r="N59" s="8" t="n">
        <f aca="false">SUM(L$2:L59)</f>
        <v>36483.8656920781</v>
      </c>
    </row>
    <row r="60" customFormat="false" ht="13.6" hidden="false" customHeight="false" outlineLevel="0" collapsed="false">
      <c r="E60" s="1" t="n">
        <v>59</v>
      </c>
      <c r="F60" s="1" t="n">
        <f aca="false">F48+1</f>
        <v>5</v>
      </c>
      <c r="G60" s="7" t="n">
        <f aca="false">EDATE($B$6,E59)</f>
        <v>46143</v>
      </c>
      <c r="H60" s="8" t="n">
        <f aca="false">IF(H59-L59&gt;0,H59-L59,0)</f>
        <v>84516.1343079218</v>
      </c>
      <c r="I60" s="8" t="n">
        <f aca="false">$B$8</f>
        <v>739.176710811897</v>
      </c>
      <c r="J60" s="8" t="n">
        <f aca="false">$B$3/12*H60</f>
        <v>76.0645208771297</v>
      </c>
      <c r="K60" s="8" t="n">
        <f aca="false">$B$4/12*H60</f>
        <v>14.0860223846536</v>
      </c>
      <c r="L60" s="8" t="n">
        <f aca="false">IF(H60&gt;0,I60-J60-K60,0)</f>
        <v>649.026167550114</v>
      </c>
      <c r="M60" s="8" t="n">
        <f aca="false">SUM(J$2:K60)</f>
        <v>6478.53407827367</v>
      </c>
      <c r="N60" s="8" t="n">
        <f aca="false">SUM(L$2:L60)</f>
        <v>37132.8918596283</v>
      </c>
    </row>
    <row r="61" customFormat="false" ht="13.6" hidden="false" customHeight="false" outlineLevel="0" collapsed="false">
      <c r="E61" s="1" t="n">
        <v>60</v>
      </c>
      <c r="F61" s="1" t="n">
        <f aca="false">F49+1</f>
        <v>5</v>
      </c>
      <c r="G61" s="7" t="n">
        <f aca="false">EDATE($B$6,E60)</f>
        <v>46174</v>
      </c>
      <c r="H61" s="8" t="n">
        <f aca="false">IF(H60-L60&gt;0,H60-L60,0)</f>
        <v>83867.1081403717</v>
      </c>
      <c r="I61" s="8" t="n">
        <f aca="false">$B$8</f>
        <v>739.176710811897</v>
      </c>
      <c r="J61" s="8" t="n">
        <f aca="false">$B$3/12*H61</f>
        <v>75.4803973263346</v>
      </c>
      <c r="K61" s="8" t="n">
        <f aca="false">$B$4/12*H61</f>
        <v>13.9778513567286</v>
      </c>
      <c r="L61" s="8" t="n">
        <f aca="false">IF(H61&gt;0,I61-J61-K61,0)</f>
        <v>649.718462128834</v>
      </c>
      <c r="M61" s="8" t="n">
        <f aca="false">SUM(J$2:K61)</f>
        <v>6567.99232695673</v>
      </c>
      <c r="N61" s="8" t="n">
        <f aca="false">SUM(L$2:L61)</f>
        <v>37782.6103217571</v>
      </c>
    </row>
    <row r="62" customFormat="false" ht="13.6" hidden="false" customHeight="false" outlineLevel="0" collapsed="false">
      <c r="E62" s="1" t="n">
        <v>61</v>
      </c>
      <c r="F62" s="1" t="n">
        <f aca="false">F50+1</f>
        <v>6</v>
      </c>
      <c r="G62" s="7" t="n">
        <f aca="false">EDATE($B$6,E61)</f>
        <v>46204</v>
      </c>
      <c r="H62" s="8" t="n">
        <f aca="false">IF(H61-L61&gt;0,H61-L61,0)</f>
        <v>83217.3896782429</v>
      </c>
      <c r="I62" s="8" t="n">
        <f aca="false">$B$8</f>
        <v>739.176710811897</v>
      </c>
      <c r="J62" s="8" t="n">
        <f aca="false">$B$3/12*H62</f>
        <v>74.8956507104186</v>
      </c>
      <c r="K62" s="8" t="n">
        <f aca="false">$B$4/12*H62</f>
        <v>13.8695649463738</v>
      </c>
      <c r="L62" s="8" t="n">
        <f aca="false">IF(H62&gt;0,I62-J62-K62,0)</f>
        <v>650.411495155105</v>
      </c>
      <c r="M62" s="8" t="n">
        <f aca="false">SUM(J$2:K62)</f>
        <v>6656.75754261352</v>
      </c>
      <c r="N62" s="8" t="n">
        <f aca="false">SUM(L$2:L62)</f>
        <v>38433.0218169122</v>
      </c>
    </row>
    <row r="63" customFormat="false" ht="13.6" hidden="false" customHeight="false" outlineLevel="0" collapsed="false">
      <c r="E63" s="1" t="n">
        <v>62</v>
      </c>
      <c r="F63" s="1" t="n">
        <f aca="false">F51+1</f>
        <v>6</v>
      </c>
      <c r="G63" s="7" t="n">
        <f aca="false">EDATE($B$6,E62)</f>
        <v>46235</v>
      </c>
      <c r="H63" s="8" t="n">
        <f aca="false">IF(H62-L62&gt;0,H62-L62,0)</f>
        <v>82566.9781830878</v>
      </c>
      <c r="I63" s="8" t="n">
        <f aca="false">$B$8</f>
        <v>739.176710811897</v>
      </c>
      <c r="J63" s="8" t="n">
        <f aca="false">$B$3/12*H63</f>
        <v>74.310280364779</v>
      </c>
      <c r="K63" s="8" t="n">
        <f aca="false">$B$4/12*H63</f>
        <v>13.7611630305146</v>
      </c>
      <c r="L63" s="8" t="n">
        <f aca="false">IF(H63&gt;0,I63-J63-K63,0)</f>
        <v>651.105267416604</v>
      </c>
      <c r="M63" s="8" t="n">
        <f aca="false">SUM(J$2:K63)</f>
        <v>6744.82898600882</v>
      </c>
      <c r="N63" s="8" t="n">
        <f aca="false">SUM(L$2:L63)</f>
        <v>39084.1270843288</v>
      </c>
    </row>
    <row r="64" customFormat="false" ht="13.6" hidden="false" customHeight="false" outlineLevel="0" collapsed="false">
      <c r="E64" s="1" t="n">
        <v>63</v>
      </c>
      <c r="F64" s="1" t="n">
        <f aca="false">F52+1</f>
        <v>6</v>
      </c>
      <c r="G64" s="7" t="n">
        <f aca="false">EDATE($B$6,E63)</f>
        <v>46266</v>
      </c>
      <c r="H64" s="8" t="n">
        <f aca="false">IF(H63-L63&gt;0,H63-L63,0)</f>
        <v>81915.8729156712</v>
      </c>
      <c r="I64" s="8" t="n">
        <f aca="false">$B$8</f>
        <v>739.176710811897</v>
      </c>
      <c r="J64" s="8" t="n">
        <f aca="false">$B$3/12*H64</f>
        <v>73.7242856241041</v>
      </c>
      <c r="K64" s="8" t="n">
        <f aca="false">$B$4/12*H64</f>
        <v>13.6526454859452</v>
      </c>
      <c r="L64" s="8" t="n">
        <f aca="false">IF(H64&gt;0,I64-J64-K64,0)</f>
        <v>651.799779701848</v>
      </c>
      <c r="M64" s="8" t="n">
        <f aca="false">SUM(J$2:K64)</f>
        <v>6832.20591711887</v>
      </c>
      <c r="N64" s="8" t="n">
        <f aca="false">SUM(L$2:L64)</f>
        <v>39735.9268640306</v>
      </c>
    </row>
    <row r="65" customFormat="false" ht="13.6" hidden="false" customHeight="false" outlineLevel="0" collapsed="false">
      <c r="E65" s="1" t="n">
        <v>64</v>
      </c>
      <c r="F65" s="1" t="n">
        <f aca="false">F53+1</f>
        <v>6</v>
      </c>
      <c r="G65" s="7" t="n">
        <f aca="false">EDATE($B$6,E64)</f>
        <v>46296</v>
      </c>
      <c r="H65" s="8" t="n">
        <f aca="false">IF(H64-L64&gt;0,H64-L64,0)</f>
        <v>81264.0731359693</v>
      </c>
      <c r="I65" s="8" t="n">
        <f aca="false">$B$8</f>
        <v>739.176710811897</v>
      </c>
      <c r="J65" s="8" t="n">
        <f aca="false">$B$3/12*H65</f>
        <v>73.1376658223724</v>
      </c>
      <c r="K65" s="8" t="n">
        <f aca="false">$B$4/12*H65</f>
        <v>13.5440121893282</v>
      </c>
      <c r="L65" s="8" t="n">
        <f aca="false">IF(H65&gt;0,I65-J65-K65,0)</f>
        <v>652.495032800197</v>
      </c>
      <c r="M65" s="8" t="n">
        <f aca="false">SUM(J$2:K65)</f>
        <v>6918.88759513057</v>
      </c>
      <c r="N65" s="8" t="n">
        <f aca="false">SUM(L$2:L65)</f>
        <v>40388.4218968308</v>
      </c>
    </row>
    <row r="66" customFormat="false" ht="13.6" hidden="false" customHeight="false" outlineLevel="0" collapsed="false">
      <c r="E66" s="1" t="n">
        <v>65</v>
      </c>
      <c r="F66" s="1" t="n">
        <f aca="false">F54+1</f>
        <v>6</v>
      </c>
      <c r="G66" s="7" t="n">
        <f aca="false">EDATE($B$6,E65)</f>
        <v>46327</v>
      </c>
      <c r="H66" s="8" t="n">
        <f aca="false">IF(H65-L65&gt;0,H65-L65,0)</f>
        <v>80611.5781031691</v>
      </c>
      <c r="I66" s="8" t="n">
        <f aca="false">$B$8</f>
        <v>739.176710811897</v>
      </c>
      <c r="J66" s="8" t="n">
        <f aca="false">$B$3/12*H66</f>
        <v>72.5504202928522</v>
      </c>
      <c r="K66" s="8" t="n">
        <f aca="false">$B$4/12*H66</f>
        <v>13.4352630171949</v>
      </c>
      <c r="L66" s="8" t="n">
        <f aca="false">IF(H66&gt;0,I66-J66-K66,0)</f>
        <v>653.19102750185</v>
      </c>
      <c r="M66" s="8" t="n">
        <f aca="false">SUM(J$2:K66)</f>
        <v>7004.87327844061</v>
      </c>
      <c r="N66" s="8" t="n">
        <f aca="false">SUM(L$2:L66)</f>
        <v>41041.6129243327</v>
      </c>
    </row>
    <row r="67" customFormat="false" ht="13.6" hidden="false" customHeight="false" outlineLevel="0" collapsed="false">
      <c r="E67" s="1" t="n">
        <v>66</v>
      </c>
      <c r="F67" s="1" t="n">
        <f aca="false">F55+1</f>
        <v>6</v>
      </c>
      <c r="G67" s="7" t="n">
        <f aca="false">EDATE($B$6,E66)</f>
        <v>46357</v>
      </c>
      <c r="H67" s="8" t="n">
        <f aca="false">IF(H66-L66&gt;0,H66-L66,0)</f>
        <v>79958.3870756673</v>
      </c>
      <c r="I67" s="8" t="n">
        <f aca="false">$B$8</f>
        <v>739.176710811897</v>
      </c>
      <c r="J67" s="8" t="n">
        <f aca="false">$B$3/12*H67</f>
        <v>71.9625483681006</v>
      </c>
      <c r="K67" s="8" t="n">
        <f aca="false">$B$4/12*H67</f>
        <v>13.3263978459446</v>
      </c>
      <c r="L67" s="8" t="n">
        <f aca="false">IF(H67&gt;0,I67-J67-K67,0)</f>
        <v>653.887764597852</v>
      </c>
      <c r="M67" s="8" t="n">
        <f aca="false">SUM(J$2:K67)</f>
        <v>7090.16222465466</v>
      </c>
      <c r="N67" s="8" t="n">
        <f aca="false">SUM(L$2:L67)</f>
        <v>41695.5006889305</v>
      </c>
    </row>
    <row r="68" customFormat="false" ht="13.6" hidden="false" customHeight="false" outlineLevel="0" collapsed="false">
      <c r="E68" s="1" t="n">
        <v>67</v>
      </c>
      <c r="F68" s="1" t="n">
        <f aca="false">F56+1</f>
        <v>6</v>
      </c>
      <c r="G68" s="7" t="n">
        <f aca="false">EDATE($B$6,E67)</f>
        <v>46388</v>
      </c>
      <c r="H68" s="8" t="n">
        <f aca="false">IF(H67-L67&gt;0,H67-L67,0)</f>
        <v>79304.4993110695</v>
      </c>
      <c r="I68" s="8" t="n">
        <f aca="false">$B$8</f>
        <v>739.176710811897</v>
      </c>
      <c r="J68" s="8" t="n">
        <f aca="false">$B$3/12*H68</f>
        <v>71.3740493799625</v>
      </c>
      <c r="K68" s="8" t="n">
        <f aca="false">$B$4/12*H68</f>
        <v>13.2174165518449</v>
      </c>
      <c r="L68" s="8" t="n">
        <f aca="false">IF(H68&gt;0,I68-J68-K68,0)</f>
        <v>654.58524488009</v>
      </c>
      <c r="M68" s="8" t="n">
        <f aca="false">SUM(J$2:K68)</f>
        <v>7174.75369058647</v>
      </c>
      <c r="N68" s="8" t="n">
        <f aca="false">SUM(L$2:L68)</f>
        <v>42350.0859338106</v>
      </c>
    </row>
    <row r="69" customFormat="false" ht="13.6" hidden="false" customHeight="false" outlineLevel="0" collapsed="false">
      <c r="E69" s="1" t="n">
        <v>68</v>
      </c>
      <c r="F69" s="1" t="n">
        <f aca="false">F57+1</f>
        <v>6</v>
      </c>
      <c r="G69" s="7" t="n">
        <f aca="false">EDATE($B$6,E68)</f>
        <v>46419</v>
      </c>
      <c r="H69" s="8" t="n">
        <f aca="false">IF(H68-L68&gt;0,H68-L68,0)</f>
        <v>78649.9140661894</v>
      </c>
      <c r="I69" s="8" t="n">
        <f aca="false">$B$8</f>
        <v>739.176710811897</v>
      </c>
      <c r="J69" s="8" t="n">
        <f aca="false">$B$3/12*H69</f>
        <v>70.7849226595704</v>
      </c>
      <c r="K69" s="8" t="n">
        <f aca="false">$B$4/12*H69</f>
        <v>13.1083190110316</v>
      </c>
      <c r="L69" s="8" t="n">
        <f aca="false">IF(H69&gt;0,I69-J69-K69,0)</f>
        <v>655.283469141295</v>
      </c>
      <c r="M69" s="8" t="n">
        <f aca="false">SUM(J$2:K69)</f>
        <v>7258.64693225707</v>
      </c>
      <c r="N69" s="8" t="n">
        <f aca="false">SUM(L$2:L69)</f>
        <v>43005.3694029519</v>
      </c>
    </row>
    <row r="70" customFormat="false" ht="13.6" hidden="false" customHeight="false" outlineLevel="0" collapsed="false">
      <c r="E70" s="1" t="n">
        <v>69</v>
      </c>
      <c r="F70" s="1" t="n">
        <f aca="false">F58+1</f>
        <v>6</v>
      </c>
      <c r="G70" s="7" t="n">
        <f aca="false">EDATE($B$6,E69)</f>
        <v>46447</v>
      </c>
      <c r="H70" s="8" t="n">
        <f aca="false">IF(H69-L69&gt;0,H69-L69,0)</f>
        <v>77994.6305970481</v>
      </c>
      <c r="I70" s="8" t="n">
        <f aca="false">$B$8</f>
        <v>739.176710811897</v>
      </c>
      <c r="J70" s="8" t="n">
        <f aca="false">$B$3/12*H70</f>
        <v>70.1951675373433</v>
      </c>
      <c r="K70" s="8" t="n">
        <f aca="false">$B$4/12*H70</f>
        <v>12.999105099508</v>
      </c>
      <c r="L70" s="8" t="n">
        <f aca="false">IF(H70&gt;0,I70-J70-K70,0)</f>
        <v>655.982438175046</v>
      </c>
      <c r="M70" s="8" t="n">
        <f aca="false">SUM(J$2:K70)</f>
        <v>7341.84120489392</v>
      </c>
      <c r="N70" s="8" t="n">
        <f aca="false">SUM(L$2:L70)</f>
        <v>43661.351841127</v>
      </c>
    </row>
    <row r="71" customFormat="false" ht="13.6" hidden="false" customHeight="false" outlineLevel="0" collapsed="false">
      <c r="E71" s="1" t="n">
        <v>70</v>
      </c>
      <c r="F71" s="1" t="n">
        <f aca="false">F59+1</f>
        <v>6</v>
      </c>
      <c r="G71" s="7" t="n">
        <f aca="false">EDATE($B$6,E70)</f>
        <v>46478</v>
      </c>
      <c r="H71" s="8" t="n">
        <f aca="false">IF(H70-L70&gt;0,H70-L70,0)</f>
        <v>77338.648158873</v>
      </c>
      <c r="I71" s="8" t="n">
        <f aca="false">$B$8</f>
        <v>739.176710811897</v>
      </c>
      <c r="J71" s="8" t="n">
        <f aca="false">$B$3/12*H71</f>
        <v>69.6047833429857</v>
      </c>
      <c r="K71" s="8" t="n">
        <f aca="false">$B$4/12*H71</f>
        <v>12.8897746931455</v>
      </c>
      <c r="L71" s="8" t="n">
        <f aca="false">IF(H71&gt;0,I71-J71-K71,0)</f>
        <v>656.682152775766</v>
      </c>
      <c r="M71" s="8" t="n">
        <f aca="false">SUM(J$2:K71)</f>
        <v>7424.33576293005</v>
      </c>
      <c r="N71" s="8" t="n">
        <f aca="false">SUM(L$2:L71)</f>
        <v>44318.0339939027</v>
      </c>
    </row>
    <row r="72" customFormat="false" ht="13.6" hidden="false" customHeight="false" outlineLevel="0" collapsed="false">
      <c r="E72" s="1" t="n">
        <v>71</v>
      </c>
      <c r="F72" s="1" t="n">
        <f aca="false">F60+1</f>
        <v>6</v>
      </c>
      <c r="G72" s="7" t="n">
        <f aca="false">EDATE($B$6,E71)</f>
        <v>46508</v>
      </c>
      <c r="H72" s="8" t="n">
        <f aca="false">IF(H71-L71&gt;0,H71-L71,0)</f>
        <v>76681.9660060972</v>
      </c>
      <c r="I72" s="8" t="n">
        <f aca="false">$B$8</f>
        <v>739.176710811897</v>
      </c>
      <c r="J72" s="8" t="n">
        <f aca="false">$B$3/12*H72</f>
        <v>69.0137694054875</v>
      </c>
      <c r="K72" s="8" t="n">
        <f aca="false">$B$4/12*H72</f>
        <v>12.7803276676829</v>
      </c>
      <c r="L72" s="8" t="n">
        <f aca="false">IF(H72&gt;0,I72-J72-K72,0)</f>
        <v>657.382613738727</v>
      </c>
      <c r="M72" s="8" t="n">
        <f aca="false">SUM(J$2:K72)</f>
        <v>7506.12986000322</v>
      </c>
      <c r="N72" s="8" t="n">
        <f aca="false">SUM(L$2:L72)</f>
        <v>44975.4166076415</v>
      </c>
    </row>
    <row r="73" customFormat="false" ht="13.6" hidden="false" customHeight="false" outlineLevel="0" collapsed="false">
      <c r="E73" s="1" t="n">
        <v>72</v>
      </c>
      <c r="F73" s="1" t="n">
        <f aca="false">F61+1</f>
        <v>6</v>
      </c>
      <c r="G73" s="7" t="n">
        <f aca="false">EDATE($B$6,E72)</f>
        <v>46539</v>
      </c>
      <c r="H73" s="8" t="n">
        <f aca="false">IF(H72-L72&gt;0,H72-L72,0)</f>
        <v>76024.5833923585</v>
      </c>
      <c r="I73" s="8" t="n">
        <f aca="false">$B$8</f>
        <v>739.176710811897</v>
      </c>
      <c r="J73" s="8" t="n">
        <f aca="false">$B$3/12*H73</f>
        <v>68.4221250531227</v>
      </c>
      <c r="K73" s="8" t="n">
        <f aca="false">$B$4/12*H73</f>
        <v>12.6707638987264</v>
      </c>
      <c r="L73" s="8" t="n">
        <f aca="false">IF(H73&gt;0,I73-J73-K73,0)</f>
        <v>658.083821860048</v>
      </c>
      <c r="M73" s="8" t="n">
        <f aca="false">SUM(J$2:K73)</f>
        <v>7587.22274895507</v>
      </c>
      <c r="N73" s="8" t="n">
        <f aca="false">SUM(L$2:L73)</f>
        <v>45633.5004295015</v>
      </c>
    </row>
    <row r="74" customFormat="false" ht="13.6" hidden="false" customHeight="false" outlineLevel="0" collapsed="false">
      <c r="E74" s="1" t="n">
        <v>73</v>
      </c>
      <c r="F74" s="1" t="n">
        <f aca="false">F62+1</f>
        <v>7</v>
      </c>
      <c r="G74" s="7" t="n">
        <f aca="false">EDATE($B$6,E73)</f>
        <v>46569</v>
      </c>
      <c r="H74" s="8" t="n">
        <f aca="false">IF(H73-L73&gt;0,H73-L73,0)</f>
        <v>75366.4995704985</v>
      </c>
      <c r="I74" s="8" t="n">
        <f aca="false">$B$8</f>
        <v>739.176710811897</v>
      </c>
      <c r="J74" s="8" t="n">
        <f aca="false">$B$3/12*H74</f>
        <v>67.8298496134486</v>
      </c>
      <c r="K74" s="8" t="n">
        <f aca="false">$B$4/12*H74</f>
        <v>12.5610832617497</v>
      </c>
      <c r="L74" s="8" t="n">
        <f aca="false">IF(H74&gt;0,I74-J74-K74,0)</f>
        <v>658.785777936699</v>
      </c>
      <c r="M74" s="8" t="n">
        <f aca="false">SUM(J$2:K74)</f>
        <v>7667.61368183027</v>
      </c>
      <c r="N74" s="8" t="n">
        <f aca="false">SUM(L$2:L74)</f>
        <v>46292.2862074382</v>
      </c>
    </row>
    <row r="75" customFormat="false" ht="13.6" hidden="false" customHeight="false" outlineLevel="0" collapsed="false">
      <c r="E75" s="1" t="n">
        <v>74</v>
      </c>
      <c r="F75" s="1" t="n">
        <f aca="false">F63+1</f>
        <v>7</v>
      </c>
      <c r="G75" s="7" t="n">
        <f aca="false">EDATE($B$6,E74)</f>
        <v>46600</v>
      </c>
      <c r="H75" s="8" t="n">
        <f aca="false">IF(H74-L74&gt;0,H74-L74,0)</f>
        <v>74707.7137925618</v>
      </c>
      <c r="I75" s="8" t="n">
        <f aca="false">$B$8</f>
        <v>739.176710811897</v>
      </c>
      <c r="J75" s="8" t="n">
        <f aca="false">$B$3/12*H75</f>
        <v>67.2369424133056</v>
      </c>
      <c r="K75" s="8" t="n">
        <f aca="false">$B$4/12*H75</f>
        <v>12.4512856320936</v>
      </c>
      <c r="L75" s="8" t="n">
        <f aca="false">IF(H75&gt;0,I75-J75-K75,0)</f>
        <v>659.488482766498</v>
      </c>
      <c r="M75" s="8" t="n">
        <f aca="false">SUM(J$2:K75)</f>
        <v>7747.30190987567</v>
      </c>
      <c r="N75" s="8" t="n">
        <f aca="false">SUM(L$2:L75)</f>
        <v>46951.7746902047</v>
      </c>
    </row>
    <row r="76" customFormat="false" ht="13.6" hidden="false" customHeight="false" outlineLevel="0" collapsed="false">
      <c r="E76" s="1" t="n">
        <v>75</v>
      </c>
      <c r="F76" s="1" t="n">
        <f aca="false">F64+1</f>
        <v>7</v>
      </c>
      <c r="G76" s="7" t="n">
        <f aca="false">EDATE($B$6,E75)</f>
        <v>46631</v>
      </c>
      <c r="H76" s="8" t="n">
        <f aca="false">IF(H75-L75&gt;0,H75-L75,0)</f>
        <v>74048.2253097953</v>
      </c>
      <c r="I76" s="8" t="n">
        <f aca="false">$B$8</f>
        <v>739.176710811897</v>
      </c>
      <c r="J76" s="8" t="n">
        <f aca="false">$B$3/12*H76</f>
        <v>66.6434027788157</v>
      </c>
      <c r="K76" s="8" t="n">
        <f aca="false">$B$4/12*H76</f>
        <v>12.3413708849659</v>
      </c>
      <c r="L76" s="8" t="n">
        <f aca="false">IF(H76&gt;0,I76-J76-K76,0)</f>
        <v>660.191937148116</v>
      </c>
      <c r="M76" s="8" t="n">
        <f aca="false">SUM(J$2:K76)</f>
        <v>7826.28668353945</v>
      </c>
      <c r="N76" s="8" t="n">
        <f aca="false">SUM(L$2:L76)</f>
        <v>47611.9666273528</v>
      </c>
    </row>
    <row r="77" customFormat="false" ht="13.6" hidden="false" customHeight="false" outlineLevel="0" collapsed="false">
      <c r="E77" s="1" t="n">
        <v>76</v>
      </c>
      <c r="F77" s="1" t="n">
        <f aca="false">F65+1</f>
        <v>7</v>
      </c>
      <c r="G77" s="7" t="n">
        <f aca="false">EDATE($B$6,E76)</f>
        <v>46661</v>
      </c>
      <c r="H77" s="8" t="n">
        <f aca="false">IF(H76-L76&gt;0,H76-L76,0)</f>
        <v>73388.0333726471</v>
      </c>
      <c r="I77" s="8" t="n">
        <f aca="false">$B$8</f>
        <v>739.176710811897</v>
      </c>
      <c r="J77" s="8" t="n">
        <f aca="false">$B$3/12*H77</f>
        <v>66.0492300353824</v>
      </c>
      <c r="K77" s="8" t="n">
        <f aca="false">$B$4/12*H77</f>
        <v>12.2313388954412</v>
      </c>
      <c r="L77" s="8" t="n">
        <f aca="false">IF(H77&gt;0,I77-J77-K77,0)</f>
        <v>660.896141881074</v>
      </c>
      <c r="M77" s="8" t="n">
        <f aca="false">SUM(J$2:K77)</f>
        <v>7904.56725247027</v>
      </c>
      <c r="N77" s="8" t="n">
        <f aca="false">SUM(L$2:L77)</f>
        <v>48272.8627692339</v>
      </c>
    </row>
    <row r="78" customFormat="false" ht="13.6" hidden="false" customHeight="false" outlineLevel="0" collapsed="false">
      <c r="E78" s="1" t="n">
        <v>77</v>
      </c>
      <c r="F78" s="1" t="n">
        <f aca="false">F66+1</f>
        <v>7</v>
      </c>
      <c r="G78" s="7" t="n">
        <f aca="false">EDATE($B$6,E77)</f>
        <v>46692</v>
      </c>
      <c r="H78" s="8" t="n">
        <f aca="false">IF(H77-L77&gt;0,H77-L77,0)</f>
        <v>72727.1372307661</v>
      </c>
      <c r="I78" s="8" t="n">
        <f aca="false">$B$8</f>
        <v>739.176710811897</v>
      </c>
      <c r="J78" s="8" t="n">
        <f aca="false">$B$3/12*H78</f>
        <v>65.4544235076895</v>
      </c>
      <c r="K78" s="8" t="n">
        <f aca="false">$B$4/12*H78</f>
        <v>12.121189538461</v>
      </c>
      <c r="L78" s="8" t="n">
        <f aca="false">IF(H78&gt;0,I78-J78-K78,0)</f>
        <v>661.601097765747</v>
      </c>
      <c r="M78" s="8" t="n">
        <f aca="false">SUM(J$2:K78)</f>
        <v>7982.14286551642</v>
      </c>
      <c r="N78" s="8" t="n">
        <f aca="false">SUM(L$2:L78)</f>
        <v>48934.4638669996</v>
      </c>
    </row>
    <row r="79" customFormat="false" ht="13.6" hidden="false" customHeight="false" outlineLevel="0" collapsed="false">
      <c r="E79" s="1" t="n">
        <v>78</v>
      </c>
      <c r="F79" s="1" t="n">
        <f aca="false">F67+1</f>
        <v>7</v>
      </c>
      <c r="G79" s="7" t="n">
        <f aca="false">EDATE($B$6,E78)</f>
        <v>46722</v>
      </c>
      <c r="H79" s="8" t="n">
        <f aca="false">IF(H78-L78&gt;0,H78-L78,0)</f>
        <v>72065.5361330003</v>
      </c>
      <c r="I79" s="8" t="n">
        <f aca="false">$B$8</f>
        <v>739.176710811897</v>
      </c>
      <c r="J79" s="8" t="n">
        <f aca="false">$B$3/12*H79</f>
        <v>64.8589825197003</v>
      </c>
      <c r="K79" s="8" t="n">
        <f aca="false">$B$4/12*H79</f>
        <v>12.0109226888334</v>
      </c>
      <c r="L79" s="8" t="n">
        <f aca="false">IF(H79&gt;0,I79-J79-K79,0)</f>
        <v>662.306805603364</v>
      </c>
      <c r="M79" s="8" t="n">
        <f aca="false">SUM(J$2:K79)</f>
        <v>8059.01277072496</v>
      </c>
      <c r="N79" s="8" t="n">
        <f aca="false">SUM(L$2:L79)</f>
        <v>49596.770672603</v>
      </c>
    </row>
    <row r="80" customFormat="false" ht="13.6" hidden="false" customHeight="false" outlineLevel="0" collapsed="false">
      <c r="E80" s="1" t="n">
        <v>79</v>
      </c>
      <c r="F80" s="1" t="n">
        <f aca="false">F68+1</f>
        <v>7</v>
      </c>
      <c r="G80" s="7" t="n">
        <f aca="false">EDATE($B$6,E79)</f>
        <v>46753</v>
      </c>
      <c r="H80" s="8" t="n">
        <f aca="false">IF(H79-L79&gt;0,H79-L79,0)</f>
        <v>71403.229327397</v>
      </c>
      <c r="I80" s="8" t="n">
        <f aca="false">$B$8</f>
        <v>739.176710811897</v>
      </c>
      <c r="J80" s="8" t="n">
        <f aca="false">$B$3/12*H80</f>
        <v>64.2629063946573</v>
      </c>
      <c r="K80" s="8" t="n">
        <f aca="false">$B$4/12*H80</f>
        <v>11.9005382212328</v>
      </c>
      <c r="L80" s="8" t="n">
        <f aca="false">IF(H80&gt;0,I80-J80-K80,0)</f>
        <v>663.013266196007</v>
      </c>
      <c r="M80" s="8" t="n">
        <f aca="false">SUM(J$2:K80)</f>
        <v>8135.17621534085</v>
      </c>
      <c r="N80" s="8" t="n">
        <f aca="false">SUM(L$2:L80)</f>
        <v>50259.783938799</v>
      </c>
    </row>
    <row r="81" customFormat="false" ht="13.6" hidden="false" customHeight="false" outlineLevel="0" collapsed="false">
      <c r="E81" s="1" t="n">
        <v>80</v>
      </c>
      <c r="F81" s="1" t="n">
        <f aca="false">F69+1</f>
        <v>7</v>
      </c>
      <c r="G81" s="7" t="n">
        <f aca="false">EDATE($B$6,E80)</f>
        <v>46784</v>
      </c>
      <c r="H81" s="8" t="n">
        <f aca="false">IF(H80-L80&gt;0,H80-L80,0)</f>
        <v>70740.216061201</v>
      </c>
      <c r="I81" s="8" t="n">
        <f aca="false">$B$8</f>
        <v>739.176710811897</v>
      </c>
      <c r="J81" s="8" t="n">
        <f aca="false">$B$3/12*H81</f>
        <v>63.6661944550809</v>
      </c>
      <c r="K81" s="8" t="n">
        <f aca="false">$B$4/12*H81</f>
        <v>11.7900360102002</v>
      </c>
      <c r="L81" s="8" t="n">
        <f aca="false">IF(H81&gt;0,I81-J81-K81,0)</f>
        <v>663.720480346616</v>
      </c>
      <c r="M81" s="8" t="n">
        <f aca="false">SUM(J$2:K81)</f>
        <v>8210.63244580613</v>
      </c>
      <c r="N81" s="8" t="n">
        <f aca="false">SUM(L$2:L81)</f>
        <v>50923.5044191456</v>
      </c>
    </row>
    <row r="82" customFormat="false" ht="13.6" hidden="false" customHeight="false" outlineLevel="0" collapsed="false">
      <c r="E82" s="1" t="n">
        <v>81</v>
      </c>
      <c r="F82" s="1" t="n">
        <f aca="false">F70+1</f>
        <v>7</v>
      </c>
      <c r="G82" s="7" t="n">
        <f aca="false">EDATE($B$6,E81)</f>
        <v>46813</v>
      </c>
      <c r="H82" s="8" t="n">
        <f aca="false">IF(H81-L81&gt;0,H81-L81,0)</f>
        <v>70076.4955808543</v>
      </c>
      <c r="I82" s="8" t="n">
        <f aca="false">$B$8</f>
        <v>739.176710811897</v>
      </c>
      <c r="J82" s="8" t="n">
        <f aca="false">$B$3/12*H82</f>
        <v>63.0688460227689</v>
      </c>
      <c r="K82" s="8" t="n">
        <f aca="false">$B$4/12*H82</f>
        <v>11.6794159301424</v>
      </c>
      <c r="L82" s="8" t="n">
        <f aca="false">IF(H82&gt;0,I82-J82-K82,0)</f>
        <v>664.428448858986</v>
      </c>
      <c r="M82" s="8" t="n">
        <f aca="false">SUM(J$2:K82)</f>
        <v>8285.38070775904</v>
      </c>
      <c r="N82" s="8" t="n">
        <f aca="false">SUM(L$2:L82)</f>
        <v>51587.9328680046</v>
      </c>
    </row>
    <row r="83" customFormat="false" ht="13.6" hidden="false" customHeight="false" outlineLevel="0" collapsed="false">
      <c r="E83" s="1" t="n">
        <v>82</v>
      </c>
      <c r="F83" s="1" t="n">
        <f aca="false">F71+1</f>
        <v>7</v>
      </c>
      <c r="G83" s="7" t="n">
        <f aca="false">EDATE($B$6,E82)</f>
        <v>46844</v>
      </c>
      <c r="H83" s="8" t="n">
        <f aca="false">IF(H82-L82&gt;0,H82-L82,0)</f>
        <v>69412.0671319953</v>
      </c>
      <c r="I83" s="8" t="n">
        <f aca="false">$B$8</f>
        <v>739.176710811897</v>
      </c>
      <c r="J83" s="8" t="n">
        <f aca="false">$B$3/12*H83</f>
        <v>62.4708604187958</v>
      </c>
      <c r="K83" s="8" t="n">
        <f aca="false">$B$4/12*H83</f>
        <v>11.5686778553326</v>
      </c>
      <c r="L83" s="8" t="n">
        <f aca="false">IF(H83&gt;0,I83-J83-K83,0)</f>
        <v>665.137172537769</v>
      </c>
      <c r="M83" s="8" t="n">
        <f aca="false">SUM(J$2:K83)</f>
        <v>8359.42024603317</v>
      </c>
      <c r="N83" s="8" t="n">
        <f aca="false">SUM(L$2:L83)</f>
        <v>52253.0700405424</v>
      </c>
    </row>
    <row r="84" customFormat="false" ht="13.6" hidden="false" customHeight="false" outlineLevel="0" collapsed="false">
      <c r="E84" s="1" t="n">
        <v>83</v>
      </c>
      <c r="F84" s="1" t="n">
        <f aca="false">F72+1</f>
        <v>7</v>
      </c>
      <c r="G84" s="7" t="n">
        <f aca="false">EDATE($B$6,E83)</f>
        <v>46874</v>
      </c>
      <c r="H84" s="8" t="n">
        <f aca="false">IF(H83-L83&gt;0,H83-L83,0)</f>
        <v>68746.9299594576</v>
      </c>
      <c r="I84" s="8" t="n">
        <f aca="false">$B$8</f>
        <v>739.176710811897</v>
      </c>
      <c r="J84" s="8" t="n">
        <f aca="false">$B$3/12*H84</f>
        <v>61.8722369635118</v>
      </c>
      <c r="K84" s="8" t="n">
        <f aca="false">$B$4/12*H84</f>
        <v>11.4578216599096</v>
      </c>
      <c r="L84" s="8" t="n">
        <f aca="false">IF(H84&gt;0,I84-J84-K84,0)</f>
        <v>665.846652188476</v>
      </c>
      <c r="M84" s="8" t="n">
        <f aca="false">SUM(J$2:K84)</f>
        <v>8432.75030465659</v>
      </c>
      <c r="N84" s="8" t="n">
        <f aca="false">SUM(L$2:L84)</f>
        <v>52918.9166927309</v>
      </c>
    </row>
    <row r="85" customFormat="false" ht="13.6" hidden="false" customHeight="false" outlineLevel="0" collapsed="false">
      <c r="E85" s="1" t="n">
        <v>84</v>
      </c>
      <c r="F85" s="1" t="n">
        <f aca="false">F73+1</f>
        <v>7</v>
      </c>
      <c r="G85" s="7" t="n">
        <f aca="false">EDATE($B$6,E84)</f>
        <v>46905</v>
      </c>
      <c r="H85" s="8" t="n">
        <f aca="false">IF(H84-L84&gt;0,H84-L84,0)</f>
        <v>68081.0833072691</v>
      </c>
      <c r="I85" s="8" t="n">
        <f aca="false">$B$8</f>
        <v>739.176710811897</v>
      </c>
      <c r="J85" s="8" t="n">
        <f aca="false">$B$3/12*H85</f>
        <v>61.2729749765422</v>
      </c>
      <c r="K85" s="8" t="n">
        <f aca="false">$B$4/12*H85</f>
        <v>11.3468472178782</v>
      </c>
      <c r="L85" s="8" t="n">
        <f aca="false">IF(H85&gt;0,I85-J85-K85,0)</f>
        <v>666.556888617477</v>
      </c>
      <c r="M85" s="8" t="n">
        <f aca="false">SUM(J$2:K85)</f>
        <v>8505.37012685101</v>
      </c>
      <c r="N85" s="8" t="n">
        <f aca="false">SUM(L$2:L85)</f>
        <v>53585.4735813483</v>
      </c>
    </row>
    <row r="86" customFormat="false" ht="13.6" hidden="false" customHeight="false" outlineLevel="0" collapsed="false">
      <c r="E86" s="1" t="n">
        <v>85</v>
      </c>
      <c r="F86" s="1" t="n">
        <f aca="false">F74+1</f>
        <v>8</v>
      </c>
      <c r="G86" s="7" t="n">
        <f aca="false">EDATE($B$6,E85)</f>
        <v>46935</v>
      </c>
      <c r="H86" s="8" t="n">
        <f aca="false">IF(H85-L85&gt;0,H85-L85,0)</f>
        <v>67414.5264186516</v>
      </c>
      <c r="I86" s="8" t="n">
        <f aca="false">$B$8</f>
        <v>739.176710811897</v>
      </c>
      <c r="J86" s="8" t="n">
        <f aca="false">$B$3/12*H86</f>
        <v>60.6730737767865</v>
      </c>
      <c r="K86" s="8" t="n">
        <f aca="false">$B$4/12*H86</f>
        <v>11.2357544031086</v>
      </c>
      <c r="L86" s="8" t="n">
        <f aca="false">IF(H86&gt;0,I86-J86-K86,0)</f>
        <v>667.267882632002</v>
      </c>
      <c r="M86" s="8" t="n">
        <f aca="false">SUM(J$2:K86)</f>
        <v>8577.2789550309</v>
      </c>
      <c r="N86" s="8" t="n">
        <f aca="false">SUM(L$2:L86)</f>
        <v>54252.7414639804</v>
      </c>
    </row>
    <row r="87" customFormat="false" ht="13.6" hidden="false" customHeight="false" outlineLevel="0" collapsed="false">
      <c r="E87" s="1" t="n">
        <v>86</v>
      </c>
      <c r="F87" s="1" t="n">
        <f aca="false">F75+1</f>
        <v>8</v>
      </c>
      <c r="G87" s="7" t="n">
        <f aca="false">EDATE($B$6,E86)</f>
        <v>46966</v>
      </c>
      <c r="H87" s="8" t="n">
        <f aca="false">IF(H86-L86&gt;0,H86-L86,0)</f>
        <v>66747.2585360196</v>
      </c>
      <c r="I87" s="8" t="n">
        <f aca="false">$B$8</f>
        <v>739.176710811897</v>
      </c>
      <c r="J87" s="8" t="n">
        <f aca="false">$B$3/12*H87</f>
        <v>60.0725326824177</v>
      </c>
      <c r="K87" s="8" t="n">
        <f aca="false">$B$4/12*H87</f>
        <v>11.1245430893366</v>
      </c>
      <c r="L87" s="8" t="n">
        <f aca="false">IF(H87&gt;0,I87-J87-K87,0)</f>
        <v>667.979635040143</v>
      </c>
      <c r="M87" s="8" t="n">
        <f aca="false">SUM(J$2:K87)</f>
        <v>8648.47603080266</v>
      </c>
      <c r="N87" s="8" t="n">
        <f aca="false">SUM(L$2:L87)</f>
        <v>54920.7210990205</v>
      </c>
    </row>
    <row r="88" customFormat="false" ht="13.6" hidden="false" customHeight="false" outlineLevel="0" collapsed="false">
      <c r="E88" s="1" t="n">
        <v>87</v>
      </c>
      <c r="F88" s="1" t="n">
        <f aca="false">F76+1</f>
        <v>8</v>
      </c>
      <c r="G88" s="7" t="n">
        <f aca="false">EDATE($B$6,E87)</f>
        <v>46997</v>
      </c>
      <c r="H88" s="8" t="n">
        <f aca="false">IF(H87-L87&gt;0,H87-L87,0)</f>
        <v>66079.2789009795</v>
      </c>
      <c r="I88" s="8" t="n">
        <f aca="false">$B$8</f>
        <v>739.176710811897</v>
      </c>
      <c r="J88" s="8" t="n">
        <f aca="false">$B$3/12*H88</f>
        <v>59.4713510108815</v>
      </c>
      <c r="K88" s="8" t="n">
        <f aca="false">$B$4/12*H88</f>
        <v>11.0132131501632</v>
      </c>
      <c r="L88" s="8" t="n">
        <f aca="false">IF(H88&gt;0,I88-J88-K88,0)</f>
        <v>668.692146650853</v>
      </c>
      <c r="M88" s="8" t="n">
        <f aca="false">SUM(J$2:K88)</f>
        <v>8718.9605949637</v>
      </c>
      <c r="N88" s="8" t="n">
        <f aca="false">SUM(L$2:L88)</f>
        <v>55589.4132456713</v>
      </c>
    </row>
    <row r="89" customFormat="false" ht="13.6" hidden="false" customHeight="false" outlineLevel="0" collapsed="false">
      <c r="E89" s="1" t="n">
        <v>88</v>
      </c>
      <c r="F89" s="1" t="n">
        <f aca="false">F77+1</f>
        <v>8</v>
      </c>
      <c r="G89" s="7" t="n">
        <f aca="false">EDATE($B$6,E88)</f>
        <v>47027</v>
      </c>
      <c r="H89" s="8" t="n">
        <f aca="false">IF(H88-L88&gt;0,H88-L88,0)</f>
        <v>65410.5867543286</v>
      </c>
      <c r="I89" s="8" t="n">
        <f aca="false">$B$8</f>
        <v>739.176710811897</v>
      </c>
      <c r="J89" s="8" t="n">
        <f aca="false">$B$3/12*H89</f>
        <v>58.8695280788958</v>
      </c>
      <c r="K89" s="8" t="n">
        <f aca="false">$B$4/12*H89</f>
        <v>10.9017644590548</v>
      </c>
      <c r="L89" s="8" t="n">
        <f aca="false">IF(H89&gt;0,I89-J89-K89,0)</f>
        <v>669.405418273947</v>
      </c>
      <c r="M89" s="8" t="n">
        <f aca="false">SUM(J$2:K89)</f>
        <v>8788.73188750166</v>
      </c>
      <c r="N89" s="8" t="n">
        <f aca="false">SUM(L$2:L89)</f>
        <v>56258.8186639453</v>
      </c>
    </row>
    <row r="90" customFormat="false" ht="13.6" hidden="false" customHeight="false" outlineLevel="0" collapsed="false">
      <c r="E90" s="1" t="n">
        <v>89</v>
      </c>
      <c r="F90" s="1" t="n">
        <f aca="false">F78+1</f>
        <v>8</v>
      </c>
      <c r="G90" s="7" t="n">
        <f aca="false">EDATE($B$6,E89)</f>
        <v>47058</v>
      </c>
      <c r="H90" s="8" t="n">
        <f aca="false">IF(H89-L89&gt;0,H89-L89,0)</f>
        <v>64741.1813360547</v>
      </c>
      <c r="I90" s="8" t="n">
        <f aca="false">$B$8</f>
        <v>739.176710811897</v>
      </c>
      <c r="J90" s="8" t="n">
        <f aca="false">$B$3/12*H90</f>
        <v>58.2670632024492</v>
      </c>
      <c r="K90" s="8" t="n">
        <f aca="false">$B$4/12*H90</f>
        <v>10.7901968893424</v>
      </c>
      <c r="L90" s="8" t="n">
        <f aca="false">IF(H90&gt;0,I90-J90-K90,0)</f>
        <v>670.119450720106</v>
      </c>
      <c r="M90" s="8" t="n">
        <f aca="false">SUM(J$2:K90)</f>
        <v>8857.78914759345</v>
      </c>
      <c r="N90" s="8" t="n">
        <f aca="false">SUM(L$2:L90)</f>
        <v>56928.9381146654</v>
      </c>
    </row>
    <row r="91" customFormat="false" ht="13.6" hidden="false" customHeight="false" outlineLevel="0" collapsed="false">
      <c r="E91" s="1" t="n">
        <v>90</v>
      </c>
      <c r="F91" s="1" t="n">
        <f aca="false">F79+1</f>
        <v>8</v>
      </c>
      <c r="G91" s="7" t="n">
        <f aca="false">EDATE($B$6,E90)</f>
        <v>47088</v>
      </c>
      <c r="H91" s="8" t="n">
        <f aca="false">IF(H90-L90&gt;0,H90-L90,0)</f>
        <v>64071.0618853346</v>
      </c>
      <c r="I91" s="8" t="n">
        <f aca="false">$B$8</f>
        <v>739.176710811897</v>
      </c>
      <c r="J91" s="8" t="n">
        <f aca="false">$B$3/12*H91</f>
        <v>57.6639556968011</v>
      </c>
      <c r="K91" s="8" t="n">
        <f aca="false">$B$4/12*H91</f>
        <v>10.6785103142224</v>
      </c>
      <c r="L91" s="8" t="n">
        <f aca="false">IF(H91&gt;0,I91-J91-K91,0)</f>
        <v>670.834244800874</v>
      </c>
      <c r="M91" s="8" t="n">
        <f aca="false">SUM(J$2:K91)</f>
        <v>8926.13161360447</v>
      </c>
      <c r="N91" s="8" t="n">
        <f aca="false">SUM(L$2:L91)</f>
        <v>57599.7723594663</v>
      </c>
    </row>
    <row r="92" customFormat="false" ht="13.6" hidden="false" customHeight="false" outlineLevel="0" collapsed="false">
      <c r="E92" s="1" t="n">
        <v>91</v>
      </c>
      <c r="F92" s="1" t="n">
        <f aca="false">F80+1</f>
        <v>8</v>
      </c>
      <c r="G92" s="7" t="n">
        <f aca="false">EDATE($B$6,E91)</f>
        <v>47119</v>
      </c>
      <c r="H92" s="8" t="n">
        <f aca="false">IF(H91-L91&gt;0,H91-L91,0)</f>
        <v>63400.2276405337</v>
      </c>
      <c r="I92" s="8" t="n">
        <f aca="false">$B$8</f>
        <v>739.176710811897</v>
      </c>
      <c r="J92" s="8" t="n">
        <f aca="false">$B$3/12*H92</f>
        <v>57.0602048764803</v>
      </c>
      <c r="K92" s="8" t="n">
        <f aca="false">$B$4/12*H92</f>
        <v>10.5667046067556</v>
      </c>
      <c r="L92" s="8" t="n">
        <f aca="false">IF(H92&gt;0,I92-J92-K92,0)</f>
        <v>671.549801328661</v>
      </c>
      <c r="M92" s="8" t="n">
        <f aca="false">SUM(J$2:K92)</f>
        <v>8993.75852308771</v>
      </c>
      <c r="N92" s="8" t="n">
        <f aca="false">SUM(L$2:L92)</f>
        <v>58271.3221607949</v>
      </c>
    </row>
    <row r="93" customFormat="false" ht="13.6" hidden="false" customHeight="false" outlineLevel="0" collapsed="false">
      <c r="E93" s="1" t="n">
        <v>92</v>
      </c>
      <c r="F93" s="1" t="n">
        <f aca="false">F81+1</f>
        <v>8</v>
      </c>
      <c r="G93" s="7" t="n">
        <f aca="false">EDATE($B$6,E92)</f>
        <v>47150</v>
      </c>
      <c r="H93" s="8" t="n">
        <f aca="false">IF(H92-L92&gt;0,H92-L92,0)</f>
        <v>62728.677839205</v>
      </c>
      <c r="I93" s="8" t="n">
        <f aca="false">$B$8</f>
        <v>739.176710811897</v>
      </c>
      <c r="J93" s="8" t="n">
        <f aca="false">$B$3/12*H93</f>
        <v>56.4558100552845</v>
      </c>
      <c r="K93" s="8" t="n">
        <f aca="false">$B$4/12*H93</f>
        <v>10.4547796398675</v>
      </c>
      <c r="L93" s="8" t="n">
        <f aca="false">IF(H93&gt;0,I93-J93-K93,0)</f>
        <v>672.266121116745</v>
      </c>
      <c r="M93" s="8" t="n">
        <f aca="false">SUM(J$2:K93)</f>
        <v>9060.66911278286</v>
      </c>
      <c r="N93" s="8" t="n">
        <f aca="false">SUM(L$2:L93)</f>
        <v>58943.5882819117</v>
      </c>
    </row>
    <row r="94" customFormat="false" ht="13.6" hidden="false" customHeight="false" outlineLevel="0" collapsed="false">
      <c r="E94" s="1" t="n">
        <v>93</v>
      </c>
      <c r="F94" s="1" t="n">
        <f aca="false">F82+1</f>
        <v>8</v>
      </c>
      <c r="G94" s="7" t="n">
        <f aca="false">EDATE($B$6,E93)</f>
        <v>47178</v>
      </c>
      <c r="H94" s="8" t="n">
        <f aca="false">IF(H93-L93&gt;0,H93-L93,0)</f>
        <v>62056.4117180883</v>
      </c>
      <c r="I94" s="8" t="n">
        <f aca="false">$B$8</f>
        <v>739.176710811897</v>
      </c>
      <c r="J94" s="8" t="n">
        <f aca="false">$B$3/12*H94</f>
        <v>55.8507705462795</v>
      </c>
      <c r="K94" s="8" t="n">
        <f aca="false">$B$4/12*H94</f>
        <v>10.342735286348</v>
      </c>
      <c r="L94" s="8" t="n">
        <f aca="false">IF(H94&gt;0,I94-J94-K94,0)</f>
        <v>672.98320497927</v>
      </c>
      <c r="M94" s="8" t="n">
        <f aca="false">SUM(J$2:K94)</f>
        <v>9126.86261861549</v>
      </c>
      <c r="N94" s="8" t="n">
        <f aca="false">SUM(L$2:L94)</f>
        <v>59616.5714868909</v>
      </c>
    </row>
    <row r="95" customFormat="false" ht="13.6" hidden="false" customHeight="false" outlineLevel="0" collapsed="false">
      <c r="E95" s="1" t="n">
        <v>94</v>
      </c>
      <c r="F95" s="1" t="n">
        <f aca="false">F83+1</f>
        <v>8</v>
      </c>
      <c r="G95" s="7" t="n">
        <f aca="false">EDATE($B$6,E94)</f>
        <v>47209</v>
      </c>
      <c r="H95" s="8" t="n">
        <f aca="false">IF(H94-L94&gt;0,H94-L94,0)</f>
        <v>61383.428513109</v>
      </c>
      <c r="I95" s="8" t="n">
        <f aca="false">$B$8</f>
        <v>739.176710811897</v>
      </c>
      <c r="J95" s="8" t="n">
        <f aca="false">$B$3/12*H95</f>
        <v>55.2450856617981</v>
      </c>
      <c r="K95" s="8" t="n">
        <f aca="false">$B$4/12*H95</f>
        <v>10.2305714188515</v>
      </c>
      <c r="L95" s="8" t="n">
        <f aca="false">IF(H95&gt;0,I95-J95-K95,0)</f>
        <v>673.701053731248</v>
      </c>
      <c r="M95" s="8" t="n">
        <f aca="false">SUM(J$2:K95)</f>
        <v>9192.33827569613</v>
      </c>
      <c r="N95" s="8" t="n">
        <f aca="false">SUM(L$2:L95)</f>
        <v>60290.2725406222</v>
      </c>
    </row>
    <row r="96" customFormat="false" ht="13.6" hidden="false" customHeight="false" outlineLevel="0" collapsed="false">
      <c r="E96" s="1" t="n">
        <v>95</v>
      </c>
      <c r="F96" s="1" t="n">
        <f aca="false">F84+1</f>
        <v>8</v>
      </c>
      <c r="G96" s="7" t="n">
        <f aca="false">EDATE($B$6,E95)</f>
        <v>47239</v>
      </c>
      <c r="H96" s="8" t="n">
        <f aca="false">IF(H95-L95&gt;0,H95-L95,0)</f>
        <v>60709.7274593778</v>
      </c>
      <c r="I96" s="8" t="n">
        <f aca="false">$B$8</f>
        <v>739.176710811897</v>
      </c>
      <c r="J96" s="8" t="n">
        <f aca="false">$B$3/12*H96</f>
        <v>54.63875471344</v>
      </c>
      <c r="K96" s="8" t="n">
        <f aca="false">$B$4/12*H96</f>
        <v>10.1182879098963</v>
      </c>
      <c r="L96" s="8" t="n">
        <f aca="false">IF(H96&gt;0,I96-J96-K96,0)</f>
        <v>674.419668188561</v>
      </c>
      <c r="M96" s="8" t="n">
        <f aca="false">SUM(J$2:K96)</f>
        <v>9257.09531831947</v>
      </c>
      <c r="N96" s="8" t="n">
        <f aca="false">SUM(L$2:L96)</f>
        <v>60964.6922088108</v>
      </c>
    </row>
    <row r="97" customFormat="false" ht="13.6" hidden="false" customHeight="false" outlineLevel="0" collapsed="false">
      <c r="E97" s="1" t="n">
        <v>96</v>
      </c>
      <c r="F97" s="1" t="n">
        <f aca="false">F85+1</f>
        <v>8</v>
      </c>
      <c r="G97" s="7" t="n">
        <f aca="false">EDATE($B$6,E96)</f>
        <v>47270</v>
      </c>
      <c r="H97" s="8" t="n">
        <f aca="false">IF(H96-L96&gt;0,H96-L96,0)</f>
        <v>60035.3077911892</v>
      </c>
      <c r="I97" s="8" t="n">
        <f aca="false">$B$8</f>
        <v>739.176710811897</v>
      </c>
      <c r="J97" s="8" t="n">
        <f aca="false">$B$3/12*H97</f>
        <v>54.0317770120703</v>
      </c>
      <c r="K97" s="8" t="n">
        <f aca="false">$B$4/12*H97</f>
        <v>10.0058846318649</v>
      </c>
      <c r="L97" s="8" t="n">
        <f aca="false">IF(H97&gt;0,I97-J97-K97,0)</f>
        <v>675.139049167962</v>
      </c>
      <c r="M97" s="8" t="n">
        <f aca="false">SUM(J$2:K97)</f>
        <v>9321.13297996341</v>
      </c>
      <c r="N97" s="8" t="n">
        <f aca="false">SUM(L$2:L97)</f>
        <v>61639.8312579787</v>
      </c>
    </row>
    <row r="98" customFormat="false" ht="13.6" hidden="false" customHeight="false" outlineLevel="0" collapsed="false">
      <c r="E98" s="1" t="n">
        <v>97</v>
      </c>
      <c r="F98" s="1" t="n">
        <f aca="false">F86+1</f>
        <v>9</v>
      </c>
      <c r="G98" s="7" t="n">
        <f aca="false">EDATE($B$6,E97)</f>
        <v>47300</v>
      </c>
      <c r="H98" s="8" t="n">
        <f aca="false">IF(H97-L97&gt;0,H97-L97,0)</f>
        <v>59360.1687420213</v>
      </c>
      <c r="I98" s="8" t="n">
        <f aca="false">$B$8</f>
        <v>739.176710811897</v>
      </c>
      <c r="J98" s="8" t="n">
        <f aca="false">$B$3/12*H98</f>
        <v>53.4241518678191</v>
      </c>
      <c r="K98" s="8" t="n">
        <f aca="false">$B$4/12*H98</f>
        <v>9.89336145700354</v>
      </c>
      <c r="L98" s="8" t="n">
        <f aca="false">IF(H98&gt;0,I98-J98-K98,0)</f>
        <v>675.859197487075</v>
      </c>
      <c r="M98" s="8" t="n">
        <f aca="false">SUM(J$2:K98)</f>
        <v>9384.45049328823</v>
      </c>
      <c r="N98" s="8" t="n">
        <f aca="false">SUM(L$2:L98)</f>
        <v>62315.6904554658</v>
      </c>
    </row>
    <row r="99" customFormat="false" ht="13.6" hidden="false" customHeight="false" outlineLevel="0" collapsed="false">
      <c r="E99" s="1" t="n">
        <v>98</v>
      </c>
      <c r="F99" s="1" t="n">
        <f aca="false">F87+1</f>
        <v>9</v>
      </c>
      <c r="G99" s="7" t="n">
        <f aca="false">EDATE($B$6,E98)</f>
        <v>47331</v>
      </c>
      <c r="H99" s="8" t="n">
        <f aca="false">IF(H98-L98&gt;0,H98-L98,0)</f>
        <v>58684.3095445342</v>
      </c>
      <c r="I99" s="8" t="n">
        <f aca="false">$B$8</f>
        <v>739.176710811897</v>
      </c>
      <c r="J99" s="8" t="n">
        <f aca="false">$B$3/12*H99</f>
        <v>52.8158785900808</v>
      </c>
      <c r="K99" s="8" t="n">
        <f aca="false">$B$4/12*H99</f>
        <v>9.78071825742236</v>
      </c>
      <c r="L99" s="8" t="n">
        <f aca="false">IF(H99&gt;0,I99-J99-K99,0)</f>
        <v>676.580113964394</v>
      </c>
      <c r="M99" s="8" t="n">
        <f aca="false">SUM(J$2:K99)</f>
        <v>9447.04709013573</v>
      </c>
      <c r="N99" s="8" t="n">
        <f aca="false">SUM(L$2:L99)</f>
        <v>62992.2705694302</v>
      </c>
    </row>
    <row r="100" customFormat="false" ht="13.6" hidden="false" customHeight="false" outlineLevel="0" collapsed="false">
      <c r="E100" s="1" t="n">
        <v>99</v>
      </c>
      <c r="F100" s="1" t="n">
        <f aca="false">F88+1</f>
        <v>9</v>
      </c>
      <c r="G100" s="7" t="n">
        <f aca="false">EDATE($B$6,E99)</f>
        <v>47362</v>
      </c>
      <c r="H100" s="8" t="n">
        <f aca="false">IF(H99-L99&gt;0,H99-L99,0)</f>
        <v>58007.7294305698</v>
      </c>
      <c r="I100" s="8" t="n">
        <f aca="false">$B$8</f>
        <v>739.176710811897</v>
      </c>
      <c r="J100" s="8" t="n">
        <f aca="false">$B$3/12*H100</f>
        <v>52.2069564875128</v>
      </c>
      <c r="K100" s="8" t="n">
        <f aca="false">$B$4/12*H100</f>
        <v>9.66795490509496</v>
      </c>
      <c r="L100" s="8" t="n">
        <f aca="false">IF(H100&gt;0,I100-J100-K100,0)</f>
        <v>677.30179941929</v>
      </c>
      <c r="M100" s="8" t="n">
        <f aca="false">SUM(J$2:K100)</f>
        <v>9508.92200152834</v>
      </c>
      <c r="N100" s="8" t="n">
        <f aca="false">SUM(L$2:L100)</f>
        <v>63669.5723688495</v>
      </c>
    </row>
    <row r="101" customFormat="false" ht="13.6" hidden="false" customHeight="false" outlineLevel="0" collapsed="false">
      <c r="E101" s="1" t="n">
        <v>100</v>
      </c>
      <c r="F101" s="1" t="n">
        <f aca="false">F89+1</f>
        <v>9</v>
      </c>
      <c r="G101" s="7" t="n">
        <f aca="false">EDATE($B$6,E100)</f>
        <v>47392</v>
      </c>
      <c r="H101" s="8" t="n">
        <f aca="false">IF(H100-L100&gt;0,H100-L100,0)</f>
        <v>57330.4276311505</v>
      </c>
      <c r="I101" s="8" t="n">
        <f aca="false">$B$8</f>
        <v>739.176710811897</v>
      </c>
      <c r="J101" s="8" t="n">
        <f aca="false">$B$3/12*H101</f>
        <v>51.5973848680355</v>
      </c>
      <c r="K101" s="8" t="n">
        <f aca="false">$B$4/12*H101</f>
        <v>9.55507127185842</v>
      </c>
      <c r="L101" s="8" t="n">
        <f aca="false">IF(H101&gt;0,I101-J101-K101,0)</f>
        <v>678.024254672004</v>
      </c>
      <c r="M101" s="8" t="n">
        <f aca="false">SUM(J$2:K101)</f>
        <v>9570.07445766823</v>
      </c>
      <c r="N101" s="8" t="n">
        <f aca="false">SUM(L$2:L101)</f>
        <v>64347.5966235215</v>
      </c>
    </row>
    <row r="102" customFormat="false" ht="13.6" hidden="false" customHeight="false" outlineLevel="0" collapsed="false">
      <c r="E102" s="1" t="n">
        <v>101</v>
      </c>
      <c r="F102" s="1" t="n">
        <f aca="false">F90+1</f>
        <v>9</v>
      </c>
      <c r="G102" s="7" t="n">
        <f aca="false">EDATE($B$6,E101)</f>
        <v>47423</v>
      </c>
      <c r="H102" s="8" t="n">
        <f aca="false">IF(H101-L101&gt;0,H101-L101,0)</f>
        <v>56652.4033764785</v>
      </c>
      <c r="I102" s="8" t="n">
        <f aca="false">$B$8</f>
        <v>739.176710811897</v>
      </c>
      <c r="J102" s="8" t="n">
        <f aca="false">$B$3/12*H102</f>
        <v>50.9871630388306</v>
      </c>
      <c r="K102" s="8" t="n">
        <f aca="false">$B$4/12*H102</f>
        <v>9.44206722941308</v>
      </c>
      <c r="L102" s="8" t="n">
        <f aca="false">IF(H102&gt;0,I102-J102-K102,0)</f>
        <v>678.747480543654</v>
      </c>
      <c r="M102" s="8" t="n">
        <f aca="false">SUM(J$2:K102)</f>
        <v>9630.50368793648</v>
      </c>
      <c r="N102" s="8" t="n">
        <f aca="false">SUM(L$2:L102)</f>
        <v>65026.3441040651</v>
      </c>
    </row>
    <row r="103" customFormat="false" ht="13.6" hidden="false" customHeight="false" outlineLevel="0" collapsed="false">
      <c r="E103" s="1" t="n">
        <v>102</v>
      </c>
      <c r="F103" s="1" t="n">
        <f aca="false">F91+1</f>
        <v>9</v>
      </c>
      <c r="G103" s="7" t="n">
        <f aca="false">EDATE($B$6,E102)</f>
        <v>47453</v>
      </c>
      <c r="H103" s="8" t="n">
        <f aca="false">IF(H102-L102&gt;0,H102-L102,0)</f>
        <v>55973.6558959348</v>
      </c>
      <c r="I103" s="8" t="n">
        <f aca="false">$B$8</f>
        <v>739.176710811897</v>
      </c>
      <c r="J103" s="8" t="n">
        <f aca="false">$B$3/12*H103</f>
        <v>50.3762903063414</v>
      </c>
      <c r="K103" s="8" t="n">
        <f aca="false">$B$4/12*H103</f>
        <v>9.32894264932247</v>
      </c>
      <c r="L103" s="8" t="n">
        <f aca="false">IF(H103&gt;0,I103-J103-K103,0)</f>
        <v>679.471477856233</v>
      </c>
      <c r="M103" s="8" t="n">
        <f aca="false">SUM(J$2:K103)</f>
        <v>9690.20892089214</v>
      </c>
      <c r="N103" s="8" t="n">
        <f aca="false">SUM(L$2:L103)</f>
        <v>65705.8155819214</v>
      </c>
    </row>
    <row r="104" customFormat="false" ht="13.6" hidden="false" customHeight="false" outlineLevel="0" collapsed="false">
      <c r="E104" s="1" t="n">
        <v>103</v>
      </c>
      <c r="F104" s="1" t="n">
        <f aca="false">F92+1</f>
        <v>9</v>
      </c>
      <c r="G104" s="7" t="n">
        <f aca="false">EDATE($B$6,E103)</f>
        <v>47484</v>
      </c>
      <c r="H104" s="8" t="n">
        <f aca="false">IF(H103-L103&gt;0,H103-L103,0)</f>
        <v>55294.1844180786</v>
      </c>
      <c r="I104" s="8" t="n">
        <f aca="false">$B$8</f>
        <v>739.176710811897</v>
      </c>
      <c r="J104" s="8" t="n">
        <f aca="false">$B$3/12*H104</f>
        <v>49.7647659762708</v>
      </c>
      <c r="K104" s="8" t="n">
        <f aca="false">$B$4/12*H104</f>
        <v>9.2156974030131</v>
      </c>
      <c r="L104" s="8" t="n">
        <f aca="false">IF(H104&gt;0,I104-J104-K104,0)</f>
        <v>680.196247432614</v>
      </c>
      <c r="M104" s="8" t="n">
        <f aca="false">SUM(J$2:K104)</f>
        <v>9749.18938427143</v>
      </c>
      <c r="N104" s="8" t="n">
        <f aca="false">SUM(L$2:L104)</f>
        <v>66386.011829354</v>
      </c>
    </row>
    <row r="105" customFormat="false" ht="13.6" hidden="false" customHeight="false" outlineLevel="0" collapsed="false">
      <c r="E105" s="1" t="n">
        <v>104</v>
      </c>
      <c r="F105" s="1" t="n">
        <f aca="false">F93+1</f>
        <v>9</v>
      </c>
      <c r="G105" s="7" t="n">
        <f aca="false">EDATE($B$6,E104)</f>
        <v>47515</v>
      </c>
      <c r="H105" s="8" t="n">
        <f aca="false">IF(H104-L104&gt;0,H104-L104,0)</f>
        <v>54613.988170646</v>
      </c>
      <c r="I105" s="8" t="n">
        <f aca="false">$B$8</f>
        <v>739.176710811897</v>
      </c>
      <c r="J105" s="8" t="n">
        <f aca="false">$B$3/12*H105</f>
        <v>49.1525893535814</v>
      </c>
      <c r="K105" s="8" t="n">
        <f aca="false">$B$4/12*H105</f>
        <v>9.10233136177433</v>
      </c>
      <c r="L105" s="8" t="n">
        <f aca="false">IF(H105&gt;0,I105-J105-K105,0)</f>
        <v>680.921790096542</v>
      </c>
      <c r="M105" s="8" t="n">
        <f aca="false">SUM(J$2:K105)</f>
        <v>9807.44430498678</v>
      </c>
      <c r="N105" s="8" t="n">
        <f aca="false">SUM(L$2:L105)</f>
        <v>67066.9336194505</v>
      </c>
    </row>
    <row r="106" customFormat="false" ht="13.6" hidden="false" customHeight="false" outlineLevel="0" collapsed="false">
      <c r="E106" s="1" t="n">
        <v>105</v>
      </c>
      <c r="F106" s="1" t="n">
        <f aca="false">F94+1</f>
        <v>9</v>
      </c>
      <c r="G106" s="7" t="n">
        <f aca="false">EDATE($B$6,E105)</f>
        <v>47543</v>
      </c>
      <c r="H106" s="8" t="n">
        <f aca="false">IF(H105-L105&gt;0,H105-L105,0)</f>
        <v>53933.0663805495</v>
      </c>
      <c r="I106" s="8" t="n">
        <f aca="false">$B$8</f>
        <v>739.176710811897</v>
      </c>
      <c r="J106" s="8" t="n">
        <f aca="false">$B$3/12*H106</f>
        <v>48.5397597424945</v>
      </c>
      <c r="K106" s="8" t="n">
        <f aca="false">$B$4/12*H106</f>
        <v>8.98884439675824</v>
      </c>
      <c r="L106" s="8" t="n">
        <f aca="false">IF(H106&gt;0,I106-J106-K106,0)</f>
        <v>681.648106672645</v>
      </c>
      <c r="M106" s="8" t="n">
        <f aca="false">SUM(J$2:K106)</f>
        <v>9864.97290912604</v>
      </c>
      <c r="N106" s="8" t="n">
        <f aca="false">SUM(L$2:L106)</f>
        <v>67748.5817261232</v>
      </c>
    </row>
    <row r="107" customFormat="false" ht="13.6" hidden="false" customHeight="false" outlineLevel="0" collapsed="false">
      <c r="E107" s="1" t="n">
        <v>106</v>
      </c>
      <c r="F107" s="1" t="n">
        <f aca="false">F95+1</f>
        <v>9</v>
      </c>
      <c r="G107" s="7" t="n">
        <f aca="false">EDATE($B$6,E106)</f>
        <v>47574</v>
      </c>
      <c r="H107" s="8" t="n">
        <f aca="false">IF(H106-L106&gt;0,H106-L106,0)</f>
        <v>53251.4182738768</v>
      </c>
      <c r="I107" s="8" t="n">
        <f aca="false">$B$8</f>
        <v>739.176710811897</v>
      </c>
      <c r="J107" s="8" t="n">
        <f aca="false">$B$3/12*H107</f>
        <v>47.9262764464891</v>
      </c>
      <c r="K107" s="8" t="n">
        <f aca="false">$B$4/12*H107</f>
        <v>8.87523637897947</v>
      </c>
      <c r="L107" s="8" t="n">
        <f aca="false">IF(H107&gt;0,I107-J107-K107,0)</f>
        <v>682.375197986429</v>
      </c>
      <c r="M107" s="8" t="n">
        <f aca="false">SUM(J$2:K107)</f>
        <v>9921.7744219515</v>
      </c>
      <c r="N107" s="8" t="n">
        <f aca="false">SUM(L$2:L107)</f>
        <v>68430.9569241096</v>
      </c>
    </row>
    <row r="108" customFormat="false" ht="13.6" hidden="false" customHeight="false" outlineLevel="0" collapsed="false">
      <c r="E108" s="1" t="n">
        <v>107</v>
      </c>
      <c r="F108" s="1" t="n">
        <f aca="false">F96+1</f>
        <v>9</v>
      </c>
      <c r="G108" s="7" t="n">
        <f aca="false">EDATE($B$6,E107)</f>
        <v>47604</v>
      </c>
      <c r="H108" s="8" t="n">
        <f aca="false">IF(H107-L107&gt;0,H107-L107,0)</f>
        <v>52569.0430758904</v>
      </c>
      <c r="I108" s="8" t="n">
        <f aca="false">$B$8</f>
        <v>739.176710811897</v>
      </c>
      <c r="J108" s="8" t="n">
        <f aca="false">$B$3/12*H108</f>
        <v>47.3121387683013</v>
      </c>
      <c r="K108" s="8" t="n">
        <f aca="false">$B$4/12*H108</f>
        <v>8.76150717931506</v>
      </c>
      <c r="L108" s="8" t="n">
        <f aca="false">IF(H108&gt;0,I108-J108-K108,0)</f>
        <v>683.103064864281</v>
      </c>
      <c r="M108" s="8" t="n">
        <f aca="false">SUM(J$2:K108)</f>
        <v>9977.84806789912</v>
      </c>
      <c r="N108" s="8" t="n">
        <f aca="false">SUM(L$2:L108)</f>
        <v>69114.0599889739</v>
      </c>
    </row>
    <row r="109" customFormat="false" ht="13.6" hidden="false" customHeight="false" outlineLevel="0" collapsed="false">
      <c r="E109" s="1" t="n">
        <v>108</v>
      </c>
      <c r="F109" s="1" t="n">
        <f aca="false">F97+1</f>
        <v>9</v>
      </c>
      <c r="G109" s="7" t="n">
        <f aca="false">EDATE($B$6,E108)</f>
        <v>47635</v>
      </c>
      <c r="H109" s="8" t="n">
        <f aca="false">IF(H108-L108&gt;0,H108-L108,0)</f>
        <v>51885.9400110261</v>
      </c>
      <c r="I109" s="8" t="n">
        <f aca="false">$B$8</f>
        <v>739.176710811897</v>
      </c>
      <c r="J109" s="8" t="n">
        <f aca="false">$B$3/12*H109</f>
        <v>46.6973460099235</v>
      </c>
      <c r="K109" s="8" t="n">
        <f aca="false">$B$4/12*H109</f>
        <v>8.64765666850435</v>
      </c>
      <c r="L109" s="8" t="n">
        <f aca="false">IF(H109&gt;0,I109-J109-K109,0)</f>
        <v>683.831708133469</v>
      </c>
      <c r="M109" s="8" t="n">
        <f aca="false">SUM(J$2:K109)</f>
        <v>10033.1930705775</v>
      </c>
      <c r="N109" s="8" t="n">
        <f aca="false">SUM(L$2:L109)</f>
        <v>69797.8916971073</v>
      </c>
    </row>
    <row r="110" customFormat="false" ht="13.6" hidden="false" customHeight="false" outlineLevel="0" collapsed="false">
      <c r="E110" s="1" t="n">
        <v>109</v>
      </c>
      <c r="F110" s="1" t="n">
        <f aca="false">F98+1</f>
        <v>10</v>
      </c>
      <c r="G110" s="7" t="n">
        <f aca="false">EDATE($B$6,E109)</f>
        <v>47665</v>
      </c>
      <c r="H110" s="8" t="n">
        <f aca="false">IF(H109-L109&gt;0,H109-L109,0)</f>
        <v>51202.1083028926</v>
      </c>
      <c r="I110" s="8" t="n">
        <f aca="false">$B$8</f>
        <v>739.176710811897</v>
      </c>
      <c r="J110" s="8" t="n">
        <f aca="false">$B$3/12*H110</f>
        <v>46.0818974726034</v>
      </c>
      <c r="K110" s="8" t="n">
        <f aca="false">$B$4/12*H110</f>
        <v>8.53368471714877</v>
      </c>
      <c r="L110" s="8" t="n">
        <f aca="false">IF(H110&gt;0,I110-J110-K110,0)</f>
        <v>684.561128622145</v>
      </c>
      <c r="M110" s="8" t="n">
        <f aca="false">SUM(J$2:K110)</f>
        <v>10087.8086527673</v>
      </c>
      <c r="N110" s="8" t="n">
        <f aca="false">SUM(L$2:L110)</f>
        <v>70482.4528257295</v>
      </c>
    </row>
    <row r="111" customFormat="false" ht="13.6" hidden="false" customHeight="false" outlineLevel="0" collapsed="false">
      <c r="E111" s="1" t="n">
        <v>110</v>
      </c>
      <c r="F111" s="1" t="n">
        <f aca="false">F99+1</f>
        <v>10</v>
      </c>
      <c r="G111" s="7" t="n">
        <f aca="false">EDATE($B$6,E110)</f>
        <v>47696</v>
      </c>
      <c r="H111" s="8" t="n">
        <f aca="false">IF(H110-L110&gt;0,H110-L110,0)</f>
        <v>50517.5471742705</v>
      </c>
      <c r="I111" s="8" t="n">
        <f aca="false">$B$8</f>
        <v>739.176710811897</v>
      </c>
      <c r="J111" s="8" t="n">
        <f aca="false">$B$3/12*H111</f>
        <v>45.4657924568434</v>
      </c>
      <c r="K111" s="8" t="n">
        <f aca="false">$B$4/12*H111</f>
        <v>8.41959119571175</v>
      </c>
      <c r="L111" s="8" t="n">
        <f aca="false">IF(H111&gt;0,I111-J111-K111,0)</f>
        <v>685.291327159342</v>
      </c>
      <c r="M111" s="8" t="n">
        <f aca="false">SUM(J$2:K111)</f>
        <v>10141.6940364199</v>
      </c>
      <c r="N111" s="8" t="n">
        <f aca="false">SUM(L$2:L111)</f>
        <v>71167.7441528888</v>
      </c>
    </row>
    <row r="112" customFormat="false" ht="13.6" hidden="false" customHeight="false" outlineLevel="0" collapsed="false">
      <c r="E112" s="1" t="n">
        <v>111</v>
      </c>
      <c r="F112" s="1" t="n">
        <f aca="false">F100+1</f>
        <v>10</v>
      </c>
      <c r="G112" s="7" t="n">
        <f aca="false">EDATE($B$6,E111)</f>
        <v>47727</v>
      </c>
      <c r="H112" s="8" t="n">
        <f aca="false">IF(H111-L111&gt;0,H111-L111,0)</f>
        <v>49832.2558471111</v>
      </c>
      <c r="I112" s="8" t="n">
        <f aca="false">$B$8</f>
        <v>739.176710811897</v>
      </c>
      <c r="J112" s="8" t="n">
        <f aca="false">$B$3/12*H112</f>
        <v>44.8490302624</v>
      </c>
      <c r="K112" s="8" t="n">
        <f aca="false">$B$4/12*H112</f>
        <v>8.30537597451852</v>
      </c>
      <c r="L112" s="8" t="n">
        <f aca="false">IF(H112&gt;0,I112-J112-K112,0)</f>
        <v>686.022304574979</v>
      </c>
      <c r="M112" s="8" t="n">
        <f aca="false">SUM(J$2:K112)</f>
        <v>10194.8484426568</v>
      </c>
      <c r="N112" s="8" t="n">
        <f aca="false">SUM(L$2:L112)</f>
        <v>71853.7664574638</v>
      </c>
    </row>
    <row r="113" customFormat="false" ht="13.6" hidden="false" customHeight="false" outlineLevel="0" collapsed="false">
      <c r="E113" s="1" t="n">
        <v>112</v>
      </c>
      <c r="F113" s="1" t="n">
        <f aca="false">F101+1</f>
        <v>10</v>
      </c>
      <c r="G113" s="7" t="n">
        <f aca="false">EDATE($B$6,E112)</f>
        <v>47757</v>
      </c>
      <c r="H113" s="8" t="n">
        <f aca="false">IF(H112-L112&gt;0,H112-L112,0)</f>
        <v>49146.2335425362</v>
      </c>
      <c r="I113" s="8" t="n">
        <f aca="false">$B$8</f>
        <v>739.176710811897</v>
      </c>
      <c r="J113" s="8" t="n">
        <f aca="false">$B$3/12*H113</f>
        <v>44.2316101882825</v>
      </c>
      <c r="K113" s="8" t="n">
        <f aca="false">$B$4/12*H113</f>
        <v>8.19103892375603</v>
      </c>
      <c r="L113" s="8" t="n">
        <f aca="false">IF(H113&gt;0,I113-J113-K113,0)</f>
        <v>686.754061699859</v>
      </c>
      <c r="M113" s="8" t="n">
        <f aca="false">SUM(J$2:K113)</f>
        <v>10247.2710917688</v>
      </c>
      <c r="N113" s="8" t="n">
        <f aca="false">SUM(L$2:L113)</f>
        <v>72540.5205191637</v>
      </c>
    </row>
    <row r="114" customFormat="false" ht="13.6" hidden="false" customHeight="false" outlineLevel="0" collapsed="false">
      <c r="E114" s="1" t="n">
        <v>113</v>
      </c>
      <c r="F114" s="1" t="n">
        <f aca="false">F102+1</f>
        <v>10</v>
      </c>
      <c r="G114" s="7" t="n">
        <f aca="false">EDATE($B$6,E113)</f>
        <v>47788</v>
      </c>
      <c r="H114" s="8" t="n">
        <f aca="false">IF(H113-L113&gt;0,H113-L113,0)</f>
        <v>48459.4794808363</v>
      </c>
      <c r="I114" s="8" t="n">
        <f aca="false">$B$8</f>
        <v>739.176710811897</v>
      </c>
      <c r="J114" s="8" t="n">
        <f aca="false">$B$3/12*H114</f>
        <v>43.6135315327527</v>
      </c>
      <c r="K114" s="8" t="n">
        <f aca="false">$B$4/12*H114</f>
        <v>8.07657991347272</v>
      </c>
      <c r="L114" s="8" t="n">
        <f aca="false">IF(H114&gt;0,I114-J114-K114,0)</f>
        <v>687.486599365672</v>
      </c>
      <c r="M114" s="8" t="n">
        <f aca="false">SUM(J$2:K114)</f>
        <v>10298.961203215</v>
      </c>
      <c r="N114" s="8" t="n">
        <f aca="false">SUM(L$2:L114)</f>
        <v>73228.0071185293</v>
      </c>
    </row>
    <row r="115" customFormat="false" ht="13.6" hidden="false" customHeight="false" outlineLevel="0" collapsed="false">
      <c r="E115" s="1" t="n">
        <v>114</v>
      </c>
      <c r="F115" s="1" t="n">
        <f aca="false">F103+1</f>
        <v>10</v>
      </c>
      <c r="G115" s="7" t="n">
        <f aca="false">EDATE($B$6,E114)</f>
        <v>47818</v>
      </c>
      <c r="H115" s="8" t="n">
        <f aca="false">IF(H114-L114&gt;0,H114-L114,0)</f>
        <v>47771.9928814706</v>
      </c>
      <c r="I115" s="8" t="n">
        <f aca="false">$B$8</f>
        <v>739.176710811897</v>
      </c>
      <c r="J115" s="8" t="n">
        <f aca="false">$B$3/12*H115</f>
        <v>42.9947935933236</v>
      </c>
      <c r="K115" s="8" t="n">
        <f aca="false">$B$4/12*H115</f>
        <v>7.96199881357844</v>
      </c>
      <c r="L115" s="8" t="n">
        <f aca="false">IF(H115&gt;0,I115-J115-K115,0)</f>
        <v>688.219918404995</v>
      </c>
      <c r="M115" s="8" t="n">
        <f aca="false">SUM(J$2:K115)</f>
        <v>10349.9179956219</v>
      </c>
      <c r="N115" s="8" t="n">
        <f aca="false">SUM(L$2:L115)</f>
        <v>73916.2270369343</v>
      </c>
    </row>
    <row r="116" customFormat="false" ht="13.6" hidden="false" customHeight="false" outlineLevel="0" collapsed="false">
      <c r="E116" s="1" t="n">
        <v>115</v>
      </c>
      <c r="F116" s="1" t="n">
        <f aca="false">F104+1</f>
        <v>10</v>
      </c>
      <c r="G116" s="7" t="n">
        <f aca="false">EDATE($B$6,E115)</f>
        <v>47849</v>
      </c>
      <c r="H116" s="8" t="n">
        <f aca="false">IF(H115-L115&gt;0,H115-L115,0)</f>
        <v>47083.7729630656</v>
      </c>
      <c r="I116" s="8" t="n">
        <f aca="false">$B$8</f>
        <v>739.176710811897</v>
      </c>
      <c r="J116" s="8" t="n">
        <f aca="false">$B$3/12*H116</f>
        <v>42.3753956667591</v>
      </c>
      <c r="K116" s="8" t="n">
        <f aca="false">$B$4/12*H116</f>
        <v>7.84729549384427</v>
      </c>
      <c r="L116" s="8" t="n">
        <f aca="false">IF(H116&gt;0,I116-J116-K116,0)</f>
        <v>688.954019651294</v>
      </c>
      <c r="M116" s="8" t="n">
        <f aca="false">SUM(J$2:K116)</f>
        <v>10400.1406867825</v>
      </c>
      <c r="N116" s="8" t="n">
        <f aca="false">SUM(L$2:L116)</f>
        <v>74605.1810565856</v>
      </c>
    </row>
    <row r="117" customFormat="false" ht="13.6" hidden="false" customHeight="false" outlineLevel="0" collapsed="false">
      <c r="E117" s="1" t="n">
        <v>116</v>
      </c>
      <c r="F117" s="1" t="n">
        <f aca="false">F105+1</f>
        <v>10</v>
      </c>
      <c r="G117" s="7" t="n">
        <f aca="false">EDATE($B$6,E116)</f>
        <v>47880</v>
      </c>
      <c r="H117" s="8" t="n">
        <f aca="false">IF(H116-L116&gt;0,H116-L116,0)</f>
        <v>46394.8189434143</v>
      </c>
      <c r="I117" s="8" t="n">
        <f aca="false">$B$8</f>
        <v>739.176710811897</v>
      </c>
      <c r="J117" s="8" t="n">
        <f aca="false">$B$3/12*H117</f>
        <v>41.7553370490729</v>
      </c>
      <c r="K117" s="8" t="n">
        <f aca="false">$B$4/12*H117</f>
        <v>7.73246982390239</v>
      </c>
      <c r="L117" s="8" t="n">
        <f aca="false">IF(H117&gt;0,I117-J117-K117,0)</f>
        <v>689.688903938922</v>
      </c>
      <c r="M117" s="8" t="n">
        <f aca="false">SUM(J$2:K117)</f>
        <v>10449.6284936555</v>
      </c>
      <c r="N117" s="8" t="n">
        <f aca="false">SUM(L$2:L117)</f>
        <v>75294.8699605245</v>
      </c>
    </row>
    <row r="118" customFormat="false" ht="13.6" hidden="false" customHeight="false" outlineLevel="0" collapsed="false">
      <c r="E118" s="1" t="n">
        <v>117</v>
      </c>
      <c r="F118" s="1" t="n">
        <f aca="false">F106+1</f>
        <v>10</v>
      </c>
      <c r="G118" s="7" t="n">
        <f aca="false">EDATE($B$6,E117)</f>
        <v>47908</v>
      </c>
      <c r="H118" s="8" t="n">
        <f aca="false">IF(H117-L117&gt;0,H117-L117,0)</f>
        <v>45705.1300394754</v>
      </c>
      <c r="I118" s="8" t="n">
        <f aca="false">$B$8</f>
        <v>739.176710811897</v>
      </c>
      <c r="J118" s="8" t="n">
        <f aca="false">$B$3/12*H118</f>
        <v>41.1346170355279</v>
      </c>
      <c r="K118" s="8" t="n">
        <f aca="false">$B$4/12*H118</f>
        <v>7.6175216732459</v>
      </c>
      <c r="L118" s="8" t="n">
        <f aca="false">IF(H118&gt;0,I118-J118-K118,0)</f>
        <v>690.424572103124</v>
      </c>
      <c r="M118" s="8" t="n">
        <f aca="false">SUM(J$2:K118)</f>
        <v>10498.3806323643</v>
      </c>
      <c r="N118" s="8" t="n">
        <f aca="false">SUM(L$2:L118)</f>
        <v>75985.2945326277</v>
      </c>
    </row>
    <row r="119" customFormat="false" ht="13.6" hidden="false" customHeight="false" outlineLevel="0" collapsed="false">
      <c r="E119" s="1" t="n">
        <v>118</v>
      </c>
      <c r="F119" s="1" t="n">
        <f aca="false">F107+1</f>
        <v>10</v>
      </c>
      <c r="G119" s="7" t="n">
        <f aca="false">EDATE($B$6,E118)</f>
        <v>47939</v>
      </c>
      <c r="H119" s="8" t="n">
        <f aca="false">IF(H118-L118&gt;0,H118-L118,0)</f>
        <v>45014.7054673723</v>
      </c>
      <c r="I119" s="8" t="n">
        <f aca="false">$B$8</f>
        <v>739.176710811897</v>
      </c>
      <c r="J119" s="8" t="n">
        <f aca="false">$B$3/12*H119</f>
        <v>40.5132349206351</v>
      </c>
      <c r="K119" s="8" t="n">
        <f aca="false">$B$4/12*H119</f>
        <v>7.50245091122871</v>
      </c>
      <c r="L119" s="8" t="n">
        <f aca="false">IF(H119&gt;0,I119-J119-K119,0)</f>
        <v>691.161024980034</v>
      </c>
      <c r="M119" s="8" t="n">
        <f aca="false">SUM(J$2:K119)</f>
        <v>10546.3963181962</v>
      </c>
      <c r="N119" s="8" t="n">
        <f aca="false">SUM(L$2:L119)</f>
        <v>76676.4555576077</v>
      </c>
    </row>
    <row r="120" customFormat="false" ht="13.6" hidden="false" customHeight="false" outlineLevel="0" collapsed="false">
      <c r="E120" s="1" t="n">
        <v>119</v>
      </c>
      <c r="F120" s="1" t="n">
        <f aca="false">F108+1</f>
        <v>10</v>
      </c>
      <c r="G120" s="7" t="n">
        <f aca="false">EDATE($B$6,E119)</f>
        <v>47969</v>
      </c>
      <c r="H120" s="8" t="n">
        <f aca="false">IF(H119-L119&gt;0,H119-L119,0)</f>
        <v>44323.5444423922</v>
      </c>
      <c r="I120" s="8" t="n">
        <f aca="false">$B$8</f>
        <v>739.176710811897</v>
      </c>
      <c r="J120" s="8" t="n">
        <f aca="false">$B$3/12*H120</f>
        <v>39.891189998153</v>
      </c>
      <c r="K120" s="8" t="n">
        <f aca="false">$B$4/12*H120</f>
        <v>7.38725740706537</v>
      </c>
      <c r="L120" s="8" t="n">
        <f aca="false">IF(H120&gt;0,I120-J120-K120,0)</f>
        <v>691.898263406679</v>
      </c>
      <c r="M120" s="8" t="n">
        <f aca="false">SUM(J$2:K120)</f>
        <v>10593.6747656014</v>
      </c>
      <c r="N120" s="8" t="n">
        <f aca="false">SUM(L$2:L120)</f>
        <v>77368.3538210144</v>
      </c>
    </row>
    <row r="121" customFormat="false" ht="13.6" hidden="false" customHeight="false" outlineLevel="0" collapsed="false">
      <c r="E121" s="1" t="n">
        <v>120</v>
      </c>
      <c r="F121" s="1" t="n">
        <f aca="false">F109+1</f>
        <v>10</v>
      </c>
      <c r="G121" s="7" t="n">
        <f aca="false">EDATE($B$6,E120)</f>
        <v>48000</v>
      </c>
      <c r="H121" s="8" t="n">
        <f aca="false">IF(H120-L120&gt;0,H120-L120,0)</f>
        <v>43631.6461789856</v>
      </c>
      <c r="I121" s="8" t="n">
        <f aca="false">$B$8</f>
        <v>739.176710811897</v>
      </c>
      <c r="J121" s="8" t="n">
        <f aca="false">$B$3/12*H121</f>
        <v>39.268481561087</v>
      </c>
      <c r="K121" s="8" t="n">
        <f aca="false">$B$4/12*H121</f>
        <v>7.27194102983093</v>
      </c>
      <c r="L121" s="8" t="n">
        <f aca="false">IF(H121&gt;0,I121-J121-K121,0)</f>
        <v>692.636288220979</v>
      </c>
      <c r="M121" s="8" t="n">
        <f aca="false">SUM(J$2:K121)</f>
        <v>10640.2151881923</v>
      </c>
      <c r="N121" s="8" t="n">
        <f aca="false">SUM(L$2:L121)</f>
        <v>78060.9901092353</v>
      </c>
    </row>
    <row r="122" customFormat="false" ht="13.6" hidden="false" customHeight="false" outlineLevel="0" collapsed="false">
      <c r="E122" s="1" t="n">
        <v>121</v>
      </c>
      <c r="F122" s="1" t="n">
        <f aca="false">F110+1</f>
        <v>11</v>
      </c>
      <c r="G122" s="7" t="n">
        <f aca="false">EDATE($B$6,E121)</f>
        <v>48030</v>
      </c>
      <c r="H122" s="8" t="n">
        <f aca="false">IF(H121-L121&gt;0,H121-L121,0)</f>
        <v>42939.0098907646</v>
      </c>
      <c r="I122" s="8" t="n">
        <f aca="false">$B$8</f>
        <v>739.176710811897</v>
      </c>
      <c r="J122" s="8" t="n">
        <f aca="false">$B$3/12*H122</f>
        <v>38.6451089016881</v>
      </c>
      <c r="K122" s="8" t="n">
        <f aca="false">$B$4/12*H122</f>
        <v>7.15650164846076</v>
      </c>
      <c r="L122" s="8" t="n">
        <f aca="false">IF(H122&gt;0,I122-J122-K122,0)</f>
        <v>693.375100261749</v>
      </c>
      <c r="M122" s="8" t="n">
        <f aca="false">SUM(J$2:K122)</f>
        <v>10686.0167987424</v>
      </c>
      <c r="N122" s="8" t="n">
        <f aca="false">SUM(L$2:L122)</f>
        <v>78754.3652094971</v>
      </c>
    </row>
    <row r="123" customFormat="false" ht="13.6" hidden="false" customHeight="false" outlineLevel="0" collapsed="false">
      <c r="E123" s="1" t="n">
        <v>122</v>
      </c>
      <c r="F123" s="1" t="n">
        <f aca="false">F111+1</f>
        <v>11</v>
      </c>
      <c r="G123" s="7" t="n">
        <f aca="false">EDATE($B$6,E122)</f>
        <v>48061</v>
      </c>
      <c r="H123" s="8" t="n">
        <f aca="false">IF(H122-L122&gt;0,H122-L122,0)</f>
        <v>42245.6347905028</v>
      </c>
      <c r="I123" s="8" t="n">
        <f aca="false">$B$8</f>
        <v>739.176710811897</v>
      </c>
      <c r="J123" s="8" t="n">
        <f aca="false">$B$3/12*H123</f>
        <v>38.0210713114526</v>
      </c>
      <c r="K123" s="8" t="n">
        <f aca="false">$B$4/12*H123</f>
        <v>7.04093913175047</v>
      </c>
      <c r="L123" s="8" t="n">
        <f aca="false">IF(H123&gt;0,I123-J123-K123,0)</f>
        <v>694.114700368694</v>
      </c>
      <c r="M123" s="8" t="n">
        <f aca="false">SUM(J$2:K123)</f>
        <v>10731.0788091856</v>
      </c>
      <c r="N123" s="8" t="n">
        <f aca="false">SUM(L$2:L123)</f>
        <v>79448.4799098658</v>
      </c>
    </row>
    <row r="124" customFormat="false" ht="13.6" hidden="false" customHeight="false" outlineLevel="0" collapsed="false">
      <c r="E124" s="1" t="n">
        <v>123</v>
      </c>
      <c r="F124" s="1" t="n">
        <f aca="false">F112+1</f>
        <v>11</v>
      </c>
      <c r="G124" s="7" t="n">
        <f aca="false">EDATE($B$6,E123)</f>
        <v>48092</v>
      </c>
      <c r="H124" s="8" t="n">
        <f aca="false">IF(H123-L123&gt;0,H123-L123,0)</f>
        <v>41551.5200901341</v>
      </c>
      <c r="I124" s="8" t="n">
        <f aca="false">$B$8</f>
        <v>739.176710811897</v>
      </c>
      <c r="J124" s="8" t="n">
        <f aca="false">$B$3/12*H124</f>
        <v>37.3963680811207</v>
      </c>
      <c r="K124" s="8" t="n">
        <f aca="false">$B$4/12*H124</f>
        <v>6.92525334835569</v>
      </c>
      <c r="L124" s="8" t="n">
        <f aca="false">IF(H124&gt;0,I124-J124-K124,0)</f>
        <v>694.855089382421</v>
      </c>
      <c r="M124" s="8" t="n">
        <f aca="false">SUM(J$2:K124)</f>
        <v>10775.4004306151</v>
      </c>
      <c r="N124" s="8" t="n">
        <f aca="false">SUM(L$2:L124)</f>
        <v>80143.3349992482</v>
      </c>
    </row>
    <row r="125" customFormat="false" ht="13.6" hidden="false" customHeight="false" outlineLevel="0" collapsed="false">
      <c r="E125" s="1" t="n">
        <v>124</v>
      </c>
      <c r="F125" s="1" t="n">
        <f aca="false">F113+1</f>
        <v>11</v>
      </c>
      <c r="G125" s="7" t="n">
        <f aca="false">EDATE($B$6,E124)</f>
        <v>48122</v>
      </c>
      <c r="H125" s="8" t="n">
        <f aca="false">IF(H124-L124&gt;0,H124-L124,0)</f>
        <v>40856.6650007517</v>
      </c>
      <c r="I125" s="8" t="n">
        <f aca="false">$B$8</f>
        <v>739.176710811897</v>
      </c>
      <c r="J125" s="8" t="n">
        <f aca="false">$B$3/12*H125</f>
        <v>36.7709985006766</v>
      </c>
      <c r="K125" s="8" t="n">
        <f aca="false">$B$4/12*H125</f>
        <v>6.80944416679195</v>
      </c>
      <c r="L125" s="8" t="n">
        <f aca="false">IF(H125&gt;0,I125-J125-K125,0)</f>
        <v>695.596268144429</v>
      </c>
      <c r="M125" s="8" t="n">
        <f aca="false">SUM(J$2:K125)</f>
        <v>10818.9808732826</v>
      </c>
      <c r="N125" s="8" t="n">
        <f aca="false">SUM(L$2:L125)</f>
        <v>80838.9312673926</v>
      </c>
    </row>
    <row r="126" customFormat="false" ht="13.6" hidden="false" customHeight="false" outlineLevel="0" collapsed="false">
      <c r="E126" s="1" t="n">
        <v>125</v>
      </c>
      <c r="F126" s="1" t="n">
        <f aca="false">F114+1</f>
        <v>11</v>
      </c>
      <c r="G126" s="7" t="n">
        <f aca="false">EDATE($B$6,E125)</f>
        <v>48153</v>
      </c>
      <c r="H126" s="8" t="n">
        <f aca="false">IF(H125-L125&gt;0,H125-L125,0)</f>
        <v>40161.0687326073</v>
      </c>
      <c r="I126" s="8" t="n">
        <f aca="false">$B$8</f>
        <v>739.176710811897</v>
      </c>
      <c r="J126" s="8" t="n">
        <f aca="false">$B$3/12*H126</f>
        <v>36.1449618593466</v>
      </c>
      <c r="K126" s="8" t="n">
        <f aca="false">$B$4/12*H126</f>
        <v>6.69351145543455</v>
      </c>
      <c r="L126" s="8" t="n">
        <f aca="false">IF(H126&gt;0,I126-J126-K126,0)</f>
        <v>696.338237497116</v>
      </c>
      <c r="M126" s="8" t="n">
        <f aca="false">SUM(J$2:K126)</f>
        <v>10861.8193465974</v>
      </c>
      <c r="N126" s="8" t="n">
        <f aca="false">SUM(L$2:L126)</f>
        <v>81535.2695048897</v>
      </c>
    </row>
    <row r="127" customFormat="false" ht="13.6" hidden="false" customHeight="false" outlineLevel="0" collapsed="false">
      <c r="E127" s="1" t="n">
        <v>126</v>
      </c>
      <c r="F127" s="1" t="n">
        <f aca="false">F115+1</f>
        <v>11</v>
      </c>
      <c r="G127" s="7" t="n">
        <f aca="false">EDATE($B$6,E126)</f>
        <v>48183</v>
      </c>
      <c r="H127" s="8" t="n">
        <f aca="false">IF(H126-L126&gt;0,H126-L126,0)</f>
        <v>39464.7304951102</v>
      </c>
      <c r="I127" s="8" t="n">
        <f aca="false">$B$8</f>
        <v>739.176710811897</v>
      </c>
      <c r="J127" s="8" t="n">
        <f aca="false">$B$3/12*H127</f>
        <v>35.5182574455992</v>
      </c>
      <c r="K127" s="8" t="n">
        <f aca="false">$B$4/12*H127</f>
        <v>6.57745508251836</v>
      </c>
      <c r="L127" s="8" t="n">
        <f aca="false">IF(H127&gt;0,I127-J127-K127,0)</f>
        <v>697.08099828378</v>
      </c>
      <c r="M127" s="8" t="n">
        <f aca="false">SUM(J$2:K127)</f>
        <v>10903.9150591255</v>
      </c>
      <c r="N127" s="8" t="n">
        <f aca="false">SUM(L$2:L127)</f>
        <v>82232.3505031735</v>
      </c>
    </row>
    <row r="128" customFormat="false" ht="13.6" hidden="false" customHeight="false" outlineLevel="0" collapsed="false">
      <c r="E128" s="1" t="n">
        <v>127</v>
      </c>
      <c r="F128" s="1" t="n">
        <f aca="false">F116+1</f>
        <v>11</v>
      </c>
      <c r="G128" s="7" t="n">
        <f aca="false">EDATE($B$6,E127)</f>
        <v>48214</v>
      </c>
      <c r="H128" s="8" t="n">
        <f aca="false">IF(H127-L127&gt;0,H127-L127,0)</f>
        <v>38767.6494968264</v>
      </c>
      <c r="I128" s="8" t="n">
        <f aca="false">$B$8</f>
        <v>739.176710811897</v>
      </c>
      <c r="J128" s="8" t="n">
        <f aca="false">$B$3/12*H128</f>
        <v>34.8908845471438</v>
      </c>
      <c r="K128" s="8" t="n">
        <f aca="false">$B$4/12*H128</f>
        <v>6.46127491613773</v>
      </c>
      <c r="L128" s="8" t="n">
        <f aca="false">IF(H128&gt;0,I128-J128-K128,0)</f>
        <v>697.824551348616</v>
      </c>
      <c r="M128" s="8" t="n">
        <f aca="false">SUM(J$2:K128)</f>
        <v>10945.2672185888</v>
      </c>
      <c r="N128" s="8" t="n">
        <f aca="false">SUM(L$2:L128)</f>
        <v>82930.1750545221</v>
      </c>
    </row>
    <row r="129" customFormat="false" ht="13.6" hidden="false" customHeight="false" outlineLevel="0" collapsed="false">
      <c r="E129" s="1" t="n">
        <v>128</v>
      </c>
      <c r="F129" s="1" t="n">
        <f aca="false">F117+1</f>
        <v>11</v>
      </c>
      <c r="G129" s="7" t="n">
        <f aca="false">EDATE($B$6,E128)</f>
        <v>48245</v>
      </c>
      <c r="H129" s="8" t="n">
        <f aca="false">IF(H128-L128&gt;0,H128-L128,0)</f>
        <v>38069.8249454778</v>
      </c>
      <c r="I129" s="8" t="n">
        <f aca="false">$B$8</f>
        <v>739.176710811897</v>
      </c>
      <c r="J129" s="8" t="n">
        <f aca="false">$B$3/12*H129</f>
        <v>34.26284245093</v>
      </c>
      <c r="K129" s="8" t="n">
        <f aca="false">$B$4/12*H129</f>
        <v>6.3449708242463</v>
      </c>
      <c r="L129" s="8" t="n">
        <f aca="false">IF(H129&gt;0,I129-J129-K129,0)</f>
        <v>698.568897536721</v>
      </c>
      <c r="M129" s="8" t="n">
        <f aca="false">SUM(J$2:K129)</f>
        <v>10985.8750318639</v>
      </c>
      <c r="N129" s="8" t="n">
        <f aca="false">SUM(L$2:L129)</f>
        <v>83628.7439520589</v>
      </c>
    </row>
    <row r="130" customFormat="false" ht="13.6" hidden="false" customHeight="false" outlineLevel="0" collapsed="false">
      <c r="E130" s="1" t="n">
        <v>129</v>
      </c>
      <c r="F130" s="1" t="n">
        <f aca="false">F118+1</f>
        <v>11</v>
      </c>
      <c r="G130" s="7" t="n">
        <f aca="false">EDATE($B$6,E129)</f>
        <v>48274</v>
      </c>
      <c r="H130" s="8" t="n">
        <f aca="false">IF(H129-L129&gt;0,H129-L129,0)</f>
        <v>37371.2560479411</v>
      </c>
      <c r="I130" s="8" t="n">
        <f aca="false">$B$8</f>
        <v>739.176710811897</v>
      </c>
      <c r="J130" s="8" t="n">
        <f aca="false">$B$3/12*H130</f>
        <v>33.6341304431469</v>
      </c>
      <c r="K130" s="8" t="n">
        <f aca="false">$B$4/12*H130</f>
        <v>6.22854267465684</v>
      </c>
      <c r="L130" s="8" t="n">
        <f aca="false">IF(H130&gt;0,I130-J130-K130,0)</f>
        <v>699.314037694094</v>
      </c>
      <c r="M130" s="8" t="n">
        <f aca="false">SUM(J$2:K130)</f>
        <v>11025.7377049817</v>
      </c>
      <c r="N130" s="8" t="n">
        <f aca="false">SUM(L$2:L130)</f>
        <v>84328.0579897529</v>
      </c>
    </row>
    <row r="131" customFormat="false" ht="13.6" hidden="false" customHeight="false" outlineLevel="0" collapsed="false">
      <c r="E131" s="1" t="n">
        <v>130</v>
      </c>
      <c r="F131" s="1" t="n">
        <f aca="false">F119+1</f>
        <v>11</v>
      </c>
      <c r="G131" s="7" t="n">
        <f aca="false">EDATE($B$6,E130)</f>
        <v>48305</v>
      </c>
      <c r="H131" s="8" t="n">
        <f aca="false">IF(H130-L130&gt;0,H130-L130,0)</f>
        <v>36671.942010247</v>
      </c>
      <c r="I131" s="8" t="n">
        <f aca="false">$B$8</f>
        <v>739.176710811897</v>
      </c>
      <c r="J131" s="8" t="n">
        <f aca="false">$B$3/12*H131</f>
        <v>33.0047478092223</v>
      </c>
      <c r="K131" s="8" t="n">
        <f aca="false">$B$4/12*H131</f>
        <v>6.11199033504116</v>
      </c>
      <c r="L131" s="8" t="n">
        <f aca="false">IF(H131&gt;0,I131-J131-K131,0)</f>
        <v>700.059972667634</v>
      </c>
      <c r="M131" s="8" t="n">
        <f aca="false">SUM(J$2:K131)</f>
        <v>11064.854443126</v>
      </c>
      <c r="N131" s="8" t="n">
        <f aca="false">SUM(L$2:L131)</f>
        <v>85028.1179624206</v>
      </c>
    </row>
    <row r="132" customFormat="false" ht="13.6" hidden="false" customHeight="false" outlineLevel="0" collapsed="false">
      <c r="E132" s="1" t="n">
        <v>131</v>
      </c>
      <c r="F132" s="1" t="n">
        <f aca="false">F120+1</f>
        <v>11</v>
      </c>
      <c r="G132" s="7" t="n">
        <f aca="false">EDATE($B$6,E131)</f>
        <v>48335</v>
      </c>
      <c r="H132" s="8" t="n">
        <f aca="false">IF(H131-L131&gt;0,H131-L131,0)</f>
        <v>35971.8820375793</v>
      </c>
      <c r="I132" s="8" t="n">
        <f aca="false">$B$8</f>
        <v>739.176710811897</v>
      </c>
      <c r="J132" s="8" t="n">
        <f aca="false">$B$3/12*H132</f>
        <v>32.3746938338214</v>
      </c>
      <c r="K132" s="8" t="n">
        <f aca="false">$B$4/12*H132</f>
        <v>5.99531367292989</v>
      </c>
      <c r="L132" s="8" t="n">
        <f aca="false">IF(H132&gt;0,I132-J132-K132,0)</f>
        <v>700.806703305146</v>
      </c>
      <c r="M132" s="8" t="n">
        <f aca="false">SUM(J$2:K132)</f>
        <v>11103.2244506328</v>
      </c>
      <c r="N132" s="8" t="n">
        <f aca="false">SUM(L$2:L132)</f>
        <v>85728.9246657257</v>
      </c>
    </row>
    <row r="133" customFormat="false" ht="13.6" hidden="false" customHeight="false" outlineLevel="0" collapsed="false">
      <c r="E133" s="1" t="n">
        <v>132</v>
      </c>
      <c r="F133" s="1" t="n">
        <f aca="false">F121+1</f>
        <v>11</v>
      </c>
      <c r="G133" s="7" t="n">
        <f aca="false">EDATE($B$6,E132)</f>
        <v>48366</v>
      </c>
      <c r="H133" s="8" t="n">
        <f aca="false">IF(H132-L132&gt;0,H132-L132,0)</f>
        <v>35271.0753342742</v>
      </c>
      <c r="I133" s="8" t="n">
        <f aca="false">$B$8</f>
        <v>739.176710811897</v>
      </c>
      <c r="J133" s="8" t="n">
        <f aca="false">$B$3/12*H133</f>
        <v>31.7439678008468</v>
      </c>
      <c r="K133" s="8" t="n">
        <f aca="false">$B$4/12*H133</f>
        <v>5.87851255571236</v>
      </c>
      <c r="L133" s="8" t="n">
        <f aca="false">IF(H133&gt;0,I133-J133-K133,0)</f>
        <v>701.554230455338</v>
      </c>
      <c r="M133" s="8" t="n">
        <f aca="false">SUM(J$2:K133)</f>
        <v>11140.8469309893</v>
      </c>
      <c r="N133" s="8" t="n">
        <f aca="false">SUM(L$2:L133)</f>
        <v>86430.478896181</v>
      </c>
    </row>
    <row r="134" customFormat="false" ht="13.6" hidden="false" customHeight="false" outlineLevel="0" collapsed="false">
      <c r="E134" s="1" t="n">
        <v>133</v>
      </c>
      <c r="F134" s="1" t="n">
        <f aca="false">F122+1</f>
        <v>12</v>
      </c>
      <c r="G134" s="7" t="n">
        <f aca="false">EDATE($B$6,E133)</f>
        <v>48396</v>
      </c>
      <c r="H134" s="8" t="n">
        <f aca="false">IF(H133-L133&gt;0,H133-L133,0)</f>
        <v>34569.5211038188</v>
      </c>
      <c r="I134" s="8" t="n">
        <f aca="false">$B$8</f>
        <v>739.176710811897</v>
      </c>
      <c r="J134" s="8" t="n">
        <f aca="false">$B$3/12*H134</f>
        <v>31.112568993437</v>
      </c>
      <c r="K134" s="8" t="n">
        <f aca="false">$B$4/12*H134</f>
        <v>5.76158685063647</v>
      </c>
      <c r="L134" s="8" t="n">
        <f aca="false">IF(H134&gt;0,I134-J134-K134,0)</f>
        <v>702.302554967824</v>
      </c>
      <c r="M134" s="8" t="n">
        <f aca="false">SUM(J$2:K134)</f>
        <v>11177.7210868334</v>
      </c>
      <c r="N134" s="8" t="n">
        <f aca="false">SUM(L$2:L134)</f>
        <v>87132.7814511489</v>
      </c>
    </row>
    <row r="135" customFormat="false" ht="13.6" hidden="false" customHeight="false" outlineLevel="0" collapsed="false">
      <c r="E135" s="1" t="n">
        <v>134</v>
      </c>
      <c r="F135" s="1" t="n">
        <f aca="false">F123+1</f>
        <v>12</v>
      </c>
      <c r="G135" s="7" t="n">
        <f aca="false">EDATE($B$6,E134)</f>
        <v>48427</v>
      </c>
      <c r="H135" s="8" t="n">
        <f aca="false">IF(H134-L134&gt;0,H134-L134,0)</f>
        <v>33867.218548851</v>
      </c>
      <c r="I135" s="8" t="n">
        <f aca="false">$B$8</f>
        <v>739.176710811897</v>
      </c>
      <c r="J135" s="8" t="n">
        <f aca="false">$B$3/12*H135</f>
        <v>30.4804966939659</v>
      </c>
      <c r="K135" s="8" t="n">
        <f aca="false">$B$4/12*H135</f>
        <v>5.6445364248085</v>
      </c>
      <c r="L135" s="8" t="n">
        <f aca="false">IF(H135&gt;0,I135-J135-K135,0)</f>
        <v>703.051677693123</v>
      </c>
      <c r="M135" s="8" t="n">
        <f aca="false">SUM(J$2:K135)</f>
        <v>11213.8461199522</v>
      </c>
      <c r="N135" s="8" t="n">
        <f aca="false">SUM(L$2:L135)</f>
        <v>87835.833128842</v>
      </c>
    </row>
    <row r="136" customFormat="false" ht="13.6" hidden="false" customHeight="false" outlineLevel="0" collapsed="false">
      <c r="E136" s="1" t="n">
        <v>135</v>
      </c>
      <c r="F136" s="1" t="n">
        <f aca="false">F124+1</f>
        <v>12</v>
      </c>
      <c r="G136" s="7" t="n">
        <f aca="false">EDATE($B$6,E135)</f>
        <v>48458</v>
      </c>
      <c r="H136" s="8" t="n">
        <f aca="false">IF(H135-L135&gt;0,H135-L135,0)</f>
        <v>33164.1668711579</v>
      </c>
      <c r="I136" s="8" t="n">
        <f aca="false">$B$8</f>
        <v>739.176710811897</v>
      </c>
      <c r="J136" s="8" t="n">
        <f aca="false">$B$3/12*H136</f>
        <v>29.8477501840421</v>
      </c>
      <c r="K136" s="8" t="n">
        <f aca="false">$B$4/12*H136</f>
        <v>5.52736114519298</v>
      </c>
      <c r="L136" s="8" t="n">
        <f aca="false">IF(H136&gt;0,I136-J136-K136,0)</f>
        <v>703.801599482662</v>
      </c>
      <c r="M136" s="8" t="n">
        <f aca="false">SUM(J$2:K136)</f>
        <v>11249.2212312814</v>
      </c>
      <c r="N136" s="8" t="n">
        <f aca="false">SUM(L$2:L136)</f>
        <v>88539.6347283247</v>
      </c>
    </row>
    <row r="137" customFormat="false" ht="13.6" hidden="false" customHeight="false" outlineLevel="0" collapsed="false">
      <c r="E137" s="1" t="n">
        <v>136</v>
      </c>
      <c r="F137" s="1" t="n">
        <f aca="false">F125+1</f>
        <v>12</v>
      </c>
      <c r="G137" s="7" t="n">
        <f aca="false">EDATE($B$6,E136)</f>
        <v>48488</v>
      </c>
      <c r="H137" s="8" t="n">
        <f aca="false">IF(H136-L136&gt;0,H136-L136,0)</f>
        <v>32460.3652716752</v>
      </c>
      <c r="I137" s="8" t="n">
        <f aca="false">$B$8</f>
        <v>739.176710811897</v>
      </c>
      <c r="J137" s="8" t="n">
        <f aca="false">$B$3/12*H137</f>
        <v>29.2143287445077</v>
      </c>
      <c r="K137" s="8" t="n">
        <f aca="false">$B$4/12*H137</f>
        <v>5.41006087861254</v>
      </c>
      <c r="L137" s="8" t="n">
        <f aca="false">IF(H137&gt;0,I137-J137-K137,0)</f>
        <v>704.552321188777</v>
      </c>
      <c r="M137" s="8" t="n">
        <f aca="false">SUM(J$2:K137)</f>
        <v>11283.8456209045</v>
      </c>
      <c r="N137" s="8" t="n">
        <f aca="false">SUM(L$2:L137)</f>
        <v>89244.1870495134</v>
      </c>
    </row>
    <row r="138" customFormat="false" ht="13.6" hidden="false" customHeight="false" outlineLevel="0" collapsed="false">
      <c r="E138" s="1" t="n">
        <v>137</v>
      </c>
      <c r="F138" s="1" t="n">
        <f aca="false">F126+1</f>
        <v>12</v>
      </c>
      <c r="G138" s="7" t="n">
        <f aca="false">EDATE($B$6,E137)</f>
        <v>48519</v>
      </c>
      <c r="H138" s="8" t="n">
        <f aca="false">IF(H137-L137&gt;0,H137-L137,0)</f>
        <v>31755.8129504864</v>
      </c>
      <c r="I138" s="8" t="n">
        <f aca="false">$B$8</f>
        <v>739.176710811897</v>
      </c>
      <c r="J138" s="8" t="n">
        <f aca="false">$B$3/12*H138</f>
        <v>28.5802316554378</v>
      </c>
      <c r="K138" s="8" t="n">
        <f aca="false">$B$4/12*H138</f>
        <v>5.29263549174774</v>
      </c>
      <c r="L138" s="8" t="n">
        <f aca="false">IF(H138&gt;0,I138-J138-K138,0)</f>
        <v>705.303843664712</v>
      </c>
      <c r="M138" s="8" t="n">
        <f aca="false">SUM(J$2:K138)</f>
        <v>11317.7184880517</v>
      </c>
      <c r="N138" s="8" t="n">
        <f aca="false">SUM(L$2:L138)</f>
        <v>89949.4908931782</v>
      </c>
    </row>
    <row r="139" customFormat="false" ht="13.6" hidden="false" customHeight="false" outlineLevel="0" collapsed="false">
      <c r="E139" s="1" t="n">
        <v>138</v>
      </c>
      <c r="F139" s="1" t="n">
        <f aca="false">F127+1</f>
        <v>12</v>
      </c>
      <c r="G139" s="7" t="n">
        <f aca="false">EDATE($B$6,E138)</f>
        <v>48549</v>
      </c>
      <c r="H139" s="8" t="n">
        <f aca="false">IF(H138-L138&gt;0,H138-L138,0)</f>
        <v>31050.5091068217</v>
      </c>
      <c r="I139" s="8" t="n">
        <f aca="false">$B$8</f>
        <v>739.176710811897</v>
      </c>
      <c r="J139" s="8" t="n">
        <f aca="false">$B$3/12*H139</f>
        <v>27.9454581961396</v>
      </c>
      <c r="K139" s="8" t="n">
        <f aca="false">$B$4/12*H139</f>
        <v>5.17508485113696</v>
      </c>
      <c r="L139" s="8" t="n">
        <f aca="false">IF(H139&gt;0,I139-J139-K139,0)</f>
        <v>706.056167764621</v>
      </c>
      <c r="M139" s="8" t="n">
        <f aca="false">SUM(J$2:K139)</f>
        <v>11350.839031099</v>
      </c>
      <c r="N139" s="8" t="n">
        <f aca="false">SUM(L$2:L139)</f>
        <v>90655.5470609428</v>
      </c>
    </row>
    <row r="140" customFormat="false" ht="13.6" hidden="false" customHeight="false" outlineLevel="0" collapsed="false">
      <c r="E140" s="1" t="n">
        <v>139</v>
      </c>
      <c r="F140" s="1" t="n">
        <f aca="false">F128+1</f>
        <v>12</v>
      </c>
      <c r="G140" s="7" t="n">
        <f aca="false">EDATE($B$6,E139)</f>
        <v>48580</v>
      </c>
      <c r="H140" s="8" t="n">
        <f aca="false">IF(H139-L139&gt;0,H139-L139,0)</f>
        <v>30344.4529390571</v>
      </c>
      <c r="I140" s="8" t="n">
        <f aca="false">$B$8</f>
        <v>739.176710811897</v>
      </c>
      <c r="J140" s="8" t="n">
        <f aca="false">$B$3/12*H140</f>
        <v>27.3100076451514</v>
      </c>
      <c r="K140" s="8" t="n">
        <f aca="false">$B$4/12*H140</f>
        <v>5.05740882317619</v>
      </c>
      <c r="L140" s="8" t="n">
        <f aca="false">IF(H140&gt;0,I140-J140-K140,0)</f>
        <v>706.80929434357</v>
      </c>
      <c r="M140" s="8" t="n">
        <f aca="false">SUM(J$2:K140)</f>
        <v>11383.2064475673</v>
      </c>
      <c r="N140" s="8" t="n">
        <f aca="false">SUM(L$2:L140)</f>
        <v>91362.3563552864</v>
      </c>
    </row>
    <row r="141" customFormat="false" ht="13.6" hidden="false" customHeight="false" outlineLevel="0" collapsed="false">
      <c r="E141" s="1" t="n">
        <v>140</v>
      </c>
      <c r="F141" s="1" t="n">
        <f aca="false">F129+1</f>
        <v>12</v>
      </c>
      <c r="G141" s="7" t="n">
        <f aca="false">EDATE($B$6,E140)</f>
        <v>48611</v>
      </c>
      <c r="H141" s="8" t="n">
        <f aca="false">IF(H140-L140&gt;0,H140-L140,0)</f>
        <v>29637.6436447135</v>
      </c>
      <c r="I141" s="8" t="n">
        <f aca="false">$B$8</f>
        <v>739.176710811897</v>
      </c>
      <c r="J141" s="8" t="n">
        <f aca="false">$B$3/12*H141</f>
        <v>26.6738792802422</v>
      </c>
      <c r="K141" s="8" t="n">
        <f aca="false">$B$4/12*H141</f>
        <v>4.93960727411892</v>
      </c>
      <c r="L141" s="8" t="n">
        <f aca="false">IF(H141&gt;0,I141-J141-K141,0)</f>
        <v>707.563224257536</v>
      </c>
      <c r="M141" s="8" t="n">
        <f aca="false">SUM(J$2:K141)</f>
        <v>11414.8199341217</v>
      </c>
      <c r="N141" s="8" t="n">
        <f aca="false">SUM(L$2:L141)</f>
        <v>92069.9195795439</v>
      </c>
    </row>
    <row r="142" customFormat="false" ht="13.6" hidden="false" customHeight="false" outlineLevel="0" collapsed="false">
      <c r="E142" s="1" t="n">
        <v>141</v>
      </c>
      <c r="F142" s="1" t="n">
        <f aca="false">F130+1</f>
        <v>12</v>
      </c>
      <c r="G142" s="7" t="n">
        <f aca="false">EDATE($B$6,E141)</f>
        <v>48639</v>
      </c>
      <c r="H142" s="8" t="n">
        <f aca="false">IF(H141-L141&gt;0,H141-L141,0)</f>
        <v>28930.080420456</v>
      </c>
      <c r="I142" s="8" t="n">
        <f aca="false">$B$8</f>
        <v>739.176710811897</v>
      </c>
      <c r="J142" s="8" t="n">
        <f aca="false">$B$3/12*H142</f>
        <v>26.0370723784104</v>
      </c>
      <c r="K142" s="8" t="n">
        <f aca="false">$B$4/12*H142</f>
        <v>4.821680070076</v>
      </c>
      <c r="L142" s="8" t="n">
        <f aca="false">IF(H142&gt;0,I142-J142-K142,0)</f>
        <v>708.317958363411</v>
      </c>
      <c r="M142" s="8" t="n">
        <f aca="false">SUM(J$2:K142)</f>
        <v>11445.6786865702</v>
      </c>
      <c r="N142" s="8" t="n">
        <f aca="false">SUM(L$2:L142)</f>
        <v>92778.2375379073</v>
      </c>
    </row>
    <row r="143" customFormat="false" ht="13.6" hidden="false" customHeight="false" outlineLevel="0" collapsed="false">
      <c r="E143" s="1" t="n">
        <v>142</v>
      </c>
      <c r="F143" s="1" t="n">
        <f aca="false">F131+1</f>
        <v>12</v>
      </c>
      <c r="G143" s="7" t="n">
        <f aca="false">EDATE($B$6,E142)</f>
        <v>48670</v>
      </c>
      <c r="H143" s="8" t="n">
        <f aca="false">IF(H142-L142&gt;0,H142-L142,0)</f>
        <v>28221.7624620926</v>
      </c>
      <c r="I143" s="8" t="n">
        <f aca="false">$B$8</f>
        <v>739.176710811897</v>
      </c>
      <c r="J143" s="8" t="n">
        <f aca="false">$B$3/12*H143</f>
        <v>25.3995862158833</v>
      </c>
      <c r="K143" s="8" t="n">
        <f aca="false">$B$4/12*H143</f>
        <v>4.70362707701543</v>
      </c>
      <c r="L143" s="8" t="n">
        <f aca="false">IF(H143&gt;0,I143-J143-K143,0)</f>
        <v>709.073497518999</v>
      </c>
      <c r="M143" s="8" t="n">
        <f aca="false">SUM(J$2:K143)</f>
        <v>11475.7818998631</v>
      </c>
      <c r="N143" s="8" t="n">
        <f aca="false">SUM(L$2:L143)</f>
        <v>93487.3110354263</v>
      </c>
    </row>
    <row r="144" customFormat="false" ht="13.6" hidden="false" customHeight="false" outlineLevel="0" collapsed="false">
      <c r="E144" s="1" t="n">
        <v>143</v>
      </c>
      <c r="F144" s="1" t="n">
        <f aca="false">F132+1</f>
        <v>12</v>
      </c>
      <c r="G144" s="7" t="n">
        <f aca="false">EDATE($B$6,E143)</f>
        <v>48700</v>
      </c>
      <c r="H144" s="8" t="n">
        <f aca="false">IF(H143-L143&gt;0,H143-L143,0)</f>
        <v>27512.6889645736</v>
      </c>
      <c r="I144" s="8" t="n">
        <f aca="false">$B$8</f>
        <v>739.176710811897</v>
      </c>
      <c r="J144" s="8" t="n">
        <f aca="false">$B$3/12*H144</f>
        <v>24.7614200681162</v>
      </c>
      <c r="K144" s="8" t="n">
        <f aca="false">$B$4/12*H144</f>
        <v>4.58544816076227</v>
      </c>
      <c r="L144" s="8" t="n">
        <f aca="false">IF(H144&gt;0,I144-J144-K144,0)</f>
        <v>709.829842583019</v>
      </c>
      <c r="M144" s="8" t="n">
        <f aca="false">SUM(J$2:K144)</f>
        <v>11505.1287680919</v>
      </c>
      <c r="N144" s="8" t="n">
        <f aca="false">SUM(L$2:L144)</f>
        <v>94197.1408780093</v>
      </c>
    </row>
    <row r="145" customFormat="false" ht="13.6" hidden="false" customHeight="false" outlineLevel="0" collapsed="false">
      <c r="E145" s="1" t="n">
        <v>144</v>
      </c>
      <c r="F145" s="1" t="n">
        <f aca="false">F133+1</f>
        <v>12</v>
      </c>
      <c r="G145" s="7" t="n">
        <f aca="false">EDATE($B$6,E144)</f>
        <v>48731</v>
      </c>
      <c r="H145" s="8" t="n">
        <f aca="false">IF(H144-L144&gt;0,H144-L144,0)</f>
        <v>26802.8591219906</v>
      </c>
      <c r="I145" s="8" t="n">
        <f aca="false">$B$8</f>
        <v>739.176710811897</v>
      </c>
      <c r="J145" s="8" t="n">
        <f aca="false">$B$3/12*H145</f>
        <v>24.1225732097915</v>
      </c>
      <c r="K145" s="8" t="n">
        <f aca="false">$B$4/12*H145</f>
        <v>4.46714318699843</v>
      </c>
      <c r="L145" s="8" t="n">
        <f aca="false">IF(H145&gt;0,I145-J145-K145,0)</f>
        <v>710.586994415107</v>
      </c>
      <c r="M145" s="8" t="n">
        <f aca="false">SUM(J$2:K145)</f>
        <v>11533.7184844887</v>
      </c>
      <c r="N145" s="8" t="n">
        <f aca="false">SUM(L$2:L145)</f>
        <v>94907.7278724244</v>
      </c>
    </row>
    <row r="146" customFormat="false" ht="13.6" hidden="false" customHeight="false" outlineLevel="0" collapsed="false">
      <c r="E146" s="1" t="n">
        <v>145</v>
      </c>
      <c r="F146" s="1" t="n">
        <f aca="false">F134+1</f>
        <v>13</v>
      </c>
      <c r="G146" s="7" t="n">
        <f aca="false">EDATE($B$6,E145)</f>
        <v>48761</v>
      </c>
      <c r="H146" s="8" t="n">
        <f aca="false">IF(H145-L145&gt;0,H145-L145,0)</f>
        <v>26092.2721275755</v>
      </c>
      <c r="I146" s="8" t="n">
        <f aca="false">$B$8</f>
        <v>739.176710811897</v>
      </c>
      <c r="J146" s="8" t="n">
        <f aca="false">$B$3/12*H146</f>
        <v>23.4830449148179</v>
      </c>
      <c r="K146" s="8" t="n">
        <f aca="false">$B$4/12*H146</f>
        <v>4.34871202126258</v>
      </c>
      <c r="L146" s="8" t="n">
        <f aca="false">IF(H146&gt;0,I146-J146-K146,0)</f>
        <v>711.344953875817</v>
      </c>
      <c r="M146" s="8" t="n">
        <f aca="false">SUM(J$2:K146)</f>
        <v>11561.5502414248</v>
      </c>
      <c r="N146" s="8" t="n">
        <f aca="false">SUM(L$2:L146)</f>
        <v>95619.0728263002</v>
      </c>
    </row>
    <row r="147" customFormat="false" ht="13.6" hidden="false" customHeight="false" outlineLevel="0" collapsed="false">
      <c r="E147" s="1" t="n">
        <v>146</v>
      </c>
      <c r="F147" s="1" t="n">
        <f aca="false">F135+1</f>
        <v>13</v>
      </c>
      <c r="G147" s="7" t="n">
        <f aca="false">EDATE($B$6,E146)</f>
        <v>48792</v>
      </c>
      <c r="H147" s="8" t="n">
        <f aca="false">IF(H146-L146&gt;0,H146-L146,0)</f>
        <v>25380.9271736997</v>
      </c>
      <c r="I147" s="8" t="n">
        <f aca="false">$B$8</f>
        <v>739.176710811897</v>
      </c>
      <c r="J147" s="8" t="n">
        <f aca="false">$B$3/12*H147</f>
        <v>22.8428344563297</v>
      </c>
      <c r="K147" s="8" t="n">
        <f aca="false">$B$4/12*H147</f>
        <v>4.23015452894994</v>
      </c>
      <c r="L147" s="8" t="n">
        <f aca="false">IF(H147&gt;0,I147-J147-K147,0)</f>
        <v>712.103721826618</v>
      </c>
      <c r="M147" s="8" t="n">
        <f aca="false">SUM(J$2:K147)</f>
        <v>11588.6232304101</v>
      </c>
      <c r="N147" s="8" t="n">
        <f aca="false">SUM(L$2:L147)</f>
        <v>96331.1765481268</v>
      </c>
    </row>
    <row r="148" customFormat="false" ht="13.6" hidden="false" customHeight="false" outlineLevel="0" collapsed="false">
      <c r="E148" s="1" t="n">
        <v>147</v>
      </c>
      <c r="F148" s="1" t="n">
        <f aca="false">F136+1</f>
        <v>13</v>
      </c>
      <c r="G148" s="7" t="n">
        <f aca="false">EDATE($B$6,E147)</f>
        <v>48823</v>
      </c>
      <c r="H148" s="8" t="n">
        <f aca="false">IF(H147-L147&gt;0,H147-L147,0)</f>
        <v>24668.823451873</v>
      </c>
      <c r="I148" s="8" t="n">
        <f aca="false">$B$8</f>
        <v>739.176710811897</v>
      </c>
      <c r="J148" s="8" t="n">
        <f aca="false">$B$3/12*H148</f>
        <v>22.2019411066857</v>
      </c>
      <c r="K148" s="8" t="n">
        <f aca="false">$B$4/12*H148</f>
        <v>4.11147057531217</v>
      </c>
      <c r="L148" s="8" t="n">
        <f aca="false">IF(H148&gt;0,I148-J148-K148,0)</f>
        <v>712.863299129899</v>
      </c>
      <c r="M148" s="8" t="n">
        <f aca="false">SUM(J$2:K148)</f>
        <v>11614.9366420921</v>
      </c>
      <c r="N148" s="8" t="n">
        <f aca="false">SUM(L$2:L148)</f>
        <v>97044.0398472567</v>
      </c>
    </row>
    <row r="149" customFormat="false" ht="13.6" hidden="false" customHeight="false" outlineLevel="0" collapsed="false">
      <c r="E149" s="1" t="n">
        <v>148</v>
      </c>
      <c r="F149" s="1" t="n">
        <f aca="false">F137+1</f>
        <v>13</v>
      </c>
      <c r="G149" s="7" t="n">
        <f aca="false">EDATE($B$6,E148)</f>
        <v>48853</v>
      </c>
      <c r="H149" s="8" t="n">
        <f aca="false">IF(H148-L148&gt;0,H148-L148,0)</f>
        <v>23955.9601527431</v>
      </c>
      <c r="I149" s="8" t="n">
        <f aca="false">$B$8</f>
        <v>739.176710811897</v>
      </c>
      <c r="J149" s="8" t="n">
        <f aca="false">$B$3/12*H149</f>
        <v>21.5603641374688</v>
      </c>
      <c r="K149" s="8" t="n">
        <f aca="false">$B$4/12*H149</f>
        <v>3.99266002545719</v>
      </c>
      <c r="L149" s="8" t="n">
        <f aca="false">IF(H149&gt;0,I149-J149-K149,0)</f>
        <v>713.623686648971</v>
      </c>
      <c r="M149" s="8" t="n">
        <f aca="false">SUM(J$2:K149)</f>
        <v>11640.489666255</v>
      </c>
      <c r="N149" s="8" t="n">
        <f aca="false">SUM(L$2:L149)</f>
        <v>97757.6635339057</v>
      </c>
    </row>
    <row r="150" customFormat="false" ht="13.6" hidden="false" customHeight="false" outlineLevel="0" collapsed="false">
      <c r="E150" s="1" t="n">
        <v>149</v>
      </c>
      <c r="F150" s="1" t="n">
        <f aca="false">F138+1</f>
        <v>13</v>
      </c>
      <c r="G150" s="7" t="n">
        <f aca="false">EDATE($B$6,E149)</f>
        <v>48884</v>
      </c>
      <c r="H150" s="8" t="n">
        <f aca="false">IF(H149-L149&gt;0,H149-L149,0)</f>
        <v>23242.3364660942</v>
      </c>
      <c r="I150" s="8" t="n">
        <f aca="false">$B$8</f>
        <v>739.176710811897</v>
      </c>
      <c r="J150" s="8" t="n">
        <f aca="false">$B$3/12*H150</f>
        <v>20.9181028194847</v>
      </c>
      <c r="K150" s="8" t="n">
        <f aca="false">$B$4/12*H150</f>
        <v>3.87372274434903</v>
      </c>
      <c r="L150" s="8" t="n">
        <f aca="false">IF(H150&gt;0,I150-J150-K150,0)</f>
        <v>714.384885248064</v>
      </c>
      <c r="M150" s="8" t="n">
        <f aca="false">SUM(J$2:K150)</f>
        <v>11665.2814918188</v>
      </c>
      <c r="N150" s="8" t="n">
        <f aca="false">SUM(L$2:L150)</f>
        <v>98472.0484191538</v>
      </c>
    </row>
    <row r="151" customFormat="false" ht="13.6" hidden="false" customHeight="false" outlineLevel="0" collapsed="false">
      <c r="E151" s="1" t="n">
        <v>150</v>
      </c>
      <c r="F151" s="1" t="n">
        <f aca="false">F139+1</f>
        <v>13</v>
      </c>
      <c r="G151" s="7" t="n">
        <f aca="false">EDATE($B$6,E150)</f>
        <v>48914</v>
      </c>
      <c r="H151" s="8" t="n">
        <f aca="false">IF(H150-L150&gt;0,H150-L150,0)</f>
        <v>22527.9515808461</v>
      </c>
      <c r="I151" s="8" t="n">
        <f aca="false">$B$8</f>
        <v>739.176710811897</v>
      </c>
      <c r="J151" s="8" t="n">
        <f aca="false">$B$3/12*H151</f>
        <v>20.2751564227615</v>
      </c>
      <c r="K151" s="8" t="n">
        <f aca="false">$B$4/12*H151</f>
        <v>3.75465859680768</v>
      </c>
      <c r="L151" s="8" t="n">
        <f aca="false">IF(H151&gt;0,I151-J151-K151,0)</f>
        <v>715.146895792328</v>
      </c>
      <c r="M151" s="8" t="n">
        <f aca="false">SUM(J$2:K151)</f>
        <v>11689.3113068384</v>
      </c>
      <c r="N151" s="8" t="n">
        <f aca="false">SUM(L$2:L151)</f>
        <v>99187.1953149461</v>
      </c>
    </row>
    <row r="152" customFormat="false" ht="13.6" hidden="false" customHeight="false" outlineLevel="0" collapsed="false">
      <c r="E152" s="1" t="n">
        <v>151</v>
      </c>
      <c r="F152" s="1" t="n">
        <f aca="false">F140+1</f>
        <v>13</v>
      </c>
      <c r="G152" s="7" t="n">
        <f aca="false">EDATE($B$6,E151)</f>
        <v>48945</v>
      </c>
      <c r="H152" s="8" t="n">
        <f aca="false">IF(H151-L151&gt;0,H151-L151,0)</f>
        <v>21812.8046850538</v>
      </c>
      <c r="I152" s="8" t="n">
        <f aca="false">$B$8</f>
        <v>739.176710811897</v>
      </c>
      <c r="J152" s="8" t="n">
        <f aca="false">$B$3/12*H152</f>
        <v>19.6315242165484</v>
      </c>
      <c r="K152" s="8" t="n">
        <f aca="false">$B$4/12*H152</f>
        <v>3.63546744750896</v>
      </c>
      <c r="L152" s="8" t="n">
        <f aca="false">IF(H152&gt;0,I152-J152-K152,0)</f>
        <v>715.90971914784</v>
      </c>
      <c r="M152" s="8" t="n">
        <f aca="false">SUM(J$2:K152)</f>
        <v>11712.5782985025</v>
      </c>
      <c r="N152" s="8" t="n">
        <f aca="false">SUM(L$2:L152)</f>
        <v>99903.1050340939</v>
      </c>
    </row>
    <row r="153" customFormat="false" ht="13.6" hidden="false" customHeight="false" outlineLevel="0" collapsed="false">
      <c r="E153" s="1" t="n">
        <v>152</v>
      </c>
      <c r="F153" s="1" t="n">
        <f aca="false">F141+1</f>
        <v>13</v>
      </c>
      <c r="G153" s="7" t="n">
        <f aca="false">EDATE($B$6,E152)</f>
        <v>48976</v>
      </c>
      <c r="H153" s="8" t="n">
        <f aca="false">IF(H152-L152&gt;0,H152-L152,0)</f>
        <v>21096.8949659059</v>
      </c>
      <c r="I153" s="8" t="n">
        <f aca="false">$B$8</f>
        <v>739.176710811897</v>
      </c>
      <c r="J153" s="8" t="n">
        <f aca="false">$B$3/12*H153</f>
        <v>18.9872054693153</v>
      </c>
      <c r="K153" s="8" t="n">
        <f aca="false">$B$4/12*H153</f>
        <v>3.51614916098432</v>
      </c>
      <c r="L153" s="8" t="n">
        <f aca="false">IF(H153&gt;0,I153-J153-K153,0)</f>
        <v>716.673356181598</v>
      </c>
      <c r="M153" s="8" t="n">
        <f aca="false">SUM(J$2:K153)</f>
        <v>11735.0816531328</v>
      </c>
      <c r="N153" s="8" t="n">
        <f aca="false">SUM(L$2:L153)</f>
        <v>100619.778390276</v>
      </c>
    </row>
    <row r="154" customFormat="false" ht="13.6" hidden="false" customHeight="false" outlineLevel="0" collapsed="false">
      <c r="E154" s="1" t="n">
        <v>153</v>
      </c>
      <c r="F154" s="1" t="n">
        <f aca="false">F142+1</f>
        <v>13</v>
      </c>
      <c r="G154" s="7" t="n">
        <f aca="false">EDATE($B$6,E153)</f>
        <v>49004</v>
      </c>
      <c r="H154" s="8" t="n">
        <f aca="false">IF(H153-L153&gt;0,H153-L153,0)</f>
        <v>20380.2216097243</v>
      </c>
      <c r="I154" s="8" t="n">
        <f aca="false">$B$8</f>
        <v>739.176710811897</v>
      </c>
      <c r="J154" s="8" t="n">
        <f aca="false">$B$3/12*H154</f>
        <v>18.3421994487519</v>
      </c>
      <c r="K154" s="8" t="n">
        <f aca="false">$B$4/12*H154</f>
        <v>3.39670360162072</v>
      </c>
      <c r="L154" s="8" t="n">
        <f aca="false">IF(H154&gt;0,I154-J154-K154,0)</f>
        <v>717.437807761525</v>
      </c>
      <c r="M154" s="8" t="n">
        <f aca="false">SUM(J$2:K154)</f>
        <v>11756.8205561831</v>
      </c>
      <c r="N154" s="8" t="n">
        <f aca="false">SUM(L$2:L154)</f>
        <v>101337.216198037</v>
      </c>
    </row>
    <row r="155" customFormat="false" ht="13.6" hidden="false" customHeight="false" outlineLevel="0" collapsed="false">
      <c r="E155" s="1" t="n">
        <v>154</v>
      </c>
      <c r="F155" s="1" t="n">
        <f aca="false">F143+1</f>
        <v>13</v>
      </c>
      <c r="G155" s="7" t="n">
        <f aca="false">EDATE($B$6,E154)</f>
        <v>49035</v>
      </c>
      <c r="H155" s="8" t="n">
        <f aca="false">IF(H154-L154&gt;0,H154-L154,0)</f>
        <v>19662.7838019628</v>
      </c>
      <c r="I155" s="8" t="n">
        <f aca="false">$B$8</f>
        <v>739.176710811897</v>
      </c>
      <c r="J155" s="8" t="n">
        <f aca="false">$B$3/12*H155</f>
        <v>17.6965054217665</v>
      </c>
      <c r="K155" s="8" t="n">
        <f aca="false">$B$4/12*H155</f>
        <v>3.27713063366047</v>
      </c>
      <c r="L155" s="8" t="n">
        <f aca="false">IF(H155&gt;0,I155-J155-K155,0)</f>
        <v>718.20307475647</v>
      </c>
      <c r="M155" s="8" t="n">
        <f aca="false">SUM(J$2:K155)</f>
        <v>11777.7941922386</v>
      </c>
      <c r="N155" s="8" t="n">
        <f aca="false">SUM(L$2:L155)</f>
        <v>102055.419272794</v>
      </c>
    </row>
    <row r="156" customFormat="false" ht="13.6" hidden="false" customHeight="false" outlineLevel="0" collapsed="false">
      <c r="E156" s="1" t="n">
        <v>155</v>
      </c>
      <c r="F156" s="1" t="n">
        <f aca="false">F144+1</f>
        <v>13</v>
      </c>
      <c r="G156" s="7" t="n">
        <f aca="false">EDATE($B$6,E155)</f>
        <v>49065</v>
      </c>
      <c r="H156" s="8" t="n">
        <f aca="false">IF(H155-L155&gt;0,H155-L155,0)</f>
        <v>18944.5807272063</v>
      </c>
      <c r="I156" s="8" t="n">
        <f aca="false">$B$8</f>
        <v>739.176710811897</v>
      </c>
      <c r="J156" s="8" t="n">
        <f aca="false">$B$3/12*H156</f>
        <v>17.0501226544857</v>
      </c>
      <c r="K156" s="8" t="n">
        <f aca="false">$B$4/12*H156</f>
        <v>3.15743012120106</v>
      </c>
      <c r="L156" s="8" t="n">
        <f aca="false">IF(H156&gt;0,I156-J156-K156,0)</f>
        <v>718.969158036211</v>
      </c>
      <c r="M156" s="8" t="n">
        <f aca="false">SUM(J$2:K156)</f>
        <v>11798.0017450143</v>
      </c>
      <c r="N156" s="8" t="n">
        <f aca="false">SUM(L$2:L156)</f>
        <v>102774.38843083</v>
      </c>
    </row>
    <row r="157" customFormat="false" ht="13.6" hidden="false" customHeight="false" outlineLevel="0" collapsed="false">
      <c r="E157" s="1" t="n">
        <v>156</v>
      </c>
      <c r="F157" s="1" t="n">
        <f aca="false">F145+1</f>
        <v>13</v>
      </c>
      <c r="G157" s="7" t="n">
        <f aca="false">EDATE($B$6,E156)</f>
        <v>49096</v>
      </c>
      <c r="H157" s="8" t="n">
        <f aca="false">IF(H156-L156&gt;0,H156-L156,0)</f>
        <v>18225.6115691701</v>
      </c>
      <c r="I157" s="8" t="n">
        <f aca="false">$B$8</f>
        <v>739.176710811897</v>
      </c>
      <c r="J157" s="8" t="n">
        <f aca="false">$B$3/12*H157</f>
        <v>16.4030504122531</v>
      </c>
      <c r="K157" s="8" t="n">
        <f aca="false">$B$4/12*H157</f>
        <v>3.03760192819502</v>
      </c>
      <c r="L157" s="8" t="n">
        <f aca="false">IF(H157&gt;0,I157-J157-K157,0)</f>
        <v>719.736058471449</v>
      </c>
      <c r="M157" s="8" t="n">
        <f aca="false">SUM(J$2:K157)</f>
        <v>11817.4423973547</v>
      </c>
      <c r="N157" s="8" t="n">
        <f aca="false">SUM(L$2:L157)</f>
        <v>103494.124489301</v>
      </c>
    </row>
    <row r="158" customFormat="false" ht="13.6" hidden="false" customHeight="false" outlineLevel="0" collapsed="false">
      <c r="E158" s="1" t="n">
        <v>157</v>
      </c>
      <c r="F158" s="1" t="n">
        <f aca="false">F146+1</f>
        <v>14</v>
      </c>
      <c r="G158" s="7" t="n">
        <f aca="false">EDATE($B$6,E157)</f>
        <v>49126</v>
      </c>
      <c r="H158" s="8" t="n">
        <f aca="false">IF(H157-L157&gt;0,H157-L157,0)</f>
        <v>17505.8755106987</v>
      </c>
      <c r="I158" s="8" t="n">
        <f aca="false">$B$8</f>
        <v>739.176710811897</v>
      </c>
      <c r="J158" s="8" t="n">
        <f aca="false">$B$3/12*H158</f>
        <v>15.7552879596288</v>
      </c>
      <c r="K158" s="8" t="n">
        <f aca="false">$B$4/12*H158</f>
        <v>2.91764591844978</v>
      </c>
      <c r="L158" s="8" t="n">
        <f aca="false">IF(H158&gt;0,I158-J158-K158,0)</f>
        <v>720.503776933819</v>
      </c>
      <c r="M158" s="8" t="n">
        <f aca="false">SUM(J$2:K158)</f>
        <v>11836.1153312328</v>
      </c>
      <c r="N158" s="8" t="n">
        <f aca="false">SUM(L$2:L158)</f>
        <v>104214.628266235</v>
      </c>
    </row>
    <row r="159" customFormat="false" ht="13.6" hidden="false" customHeight="false" outlineLevel="0" collapsed="false">
      <c r="E159" s="1" t="n">
        <v>158</v>
      </c>
      <c r="F159" s="1" t="n">
        <f aca="false">F147+1</f>
        <v>14</v>
      </c>
      <c r="G159" s="7" t="n">
        <f aca="false">EDATE($B$6,E158)</f>
        <v>49157</v>
      </c>
      <c r="H159" s="8" t="n">
        <f aca="false">IF(H158-L158&gt;0,H158-L158,0)</f>
        <v>16785.3717337649</v>
      </c>
      <c r="I159" s="8" t="n">
        <f aca="false">$B$8</f>
        <v>739.176710811897</v>
      </c>
      <c r="J159" s="8" t="n">
        <f aca="false">$B$3/12*H159</f>
        <v>15.1068345603884</v>
      </c>
      <c r="K159" s="8" t="n">
        <f aca="false">$B$4/12*H159</f>
        <v>2.79756195562748</v>
      </c>
      <c r="L159" s="8" t="n">
        <f aca="false">IF(H159&gt;0,I159-J159-K159,0)</f>
        <v>721.272314295882</v>
      </c>
      <c r="M159" s="8" t="n">
        <f aca="false">SUM(J$2:K159)</f>
        <v>11854.0197277488</v>
      </c>
      <c r="N159" s="8" t="n">
        <f aca="false">SUM(L$2:L159)</f>
        <v>104935.900580531</v>
      </c>
    </row>
    <row r="160" customFormat="false" ht="13.6" hidden="false" customHeight="false" outlineLevel="0" collapsed="false">
      <c r="E160" s="1" t="n">
        <v>159</v>
      </c>
      <c r="F160" s="1" t="n">
        <f aca="false">F148+1</f>
        <v>14</v>
      </c>
      <c r="G160" s="7" t="n">
        <f aca="false">EDATE($B$6,E159)</f>
        <v>49188</v>
      </c>
      <c r="H160" s="8" t="n">
        <f aca="false">IF(H159-L159&gt;0,H159-L159,0)</f>
        <v>16064.099419469</v>
      </c>
      <c r="I160" s="8" t="n">
        <f aca="false">$B$8</f>
        <v>739.176710811897</v>
      </c>
      <c r="J160" s="8" t="n">
        <f aca="false">$B$3/12*H160</f>
        <v>14.4576894775221</v>
      </c>
      <c r="K160" s="8" t="n">
        <f aca="false">$B$4/12*H160</f>
        <v>2.67734990324483</v>
      </c>
      <c r="L160" s="8" t="n">
        <f aca="false">IF(H160&gt;0,I160-J160-K160,0)</f>
        <v>722.04167143113</v>
      </c>
      <c r="M160" s="8" t="n">
        <f aca="false">SUM(J$2:K160)</f>
        <v>11871.1547671296</v>
      </c>
      <c r="N160" s="8" t="n">
        <f aca="false">SUM(L$2:L160)</f>
        <v>105657.942251962</v>
      </c>
    </row>
    <row r="161" customFormat="false" ht="13.6" hidden="false" customHeight="false" outlineLevel="0" collapsed="false">
      <c r="E161" s="1" t="n">
        <v>160</v>
      </c>
      <c r="F161" s="1" t="n">
        <f aca="false">F149+1</f>
        <v>14</v>
      </c>
      <c r="G161" s="7" t="n">
        <f aca="false">EDATE($B$6,E160)</f>
        <v>49218</v>
      </c>
      <c r="H161" s="8" t="n">
        <f aca="false">IF(H160-L160&gt;0,H160-L160,0)</f>
        <v>15342.0577480379</v>
      </c>
      <c r="I161" s="8" t="n">
        <f aca="false">$B$8</f>
        <v>739.176710811897</v>
      </c>
      <c r="J161" s="8" t="n">
        <f aca="false">$B$3/12*H161</f>
        <v>13.8078519732341</v>
      </c>
      <c r="K161" s="8" t="n">
        <f aca="false">$B$4/12*H161</f>
        <v>2.55700962467297</v>
      </c>
      <c r="L161" s="8" t="n">
        <f aca="false">IF(H161&gt;0,I161-J161-K161,0)</f>
        <v>722.81184921399</v>
      </c>
      <c r="M161" s="8" t="n">
        <f aca="false">SUM(J$2:K161)</f>
        <v>11887.5196287275</v>
      </c>
      <c r="N161" s="8" t="n">
        <f aca="false">SUM(L$2:L161)</f>
        <v>106380.754101176</v>
      </c>
    </row>
    <row r="162" customFormat="false" ht="13.6" hidden="false" customHeight="false" outlineLevel="0" collapsed="false">
      <c r="E162" s="1" t="n">
        <v>161</v>
      </c>
      <c r="F162" s="1" t="n">
        <f aca="false">F150+1</f>
        <v>14</v>
      </c>
      <c r="G162" s="7" t="n">
        <f aca="false">EDATE($B$6,E161)</f>
        <v>49249</v>
      </c>
      <c r="H162" s="8" t="n">
        <f aca="false">IF(H161-L161&gt;0,H161-L161,0)</f>
        <v>14619.2458988239</v>
      </c>
      <c r="I162" s="8" t="n">
        <f aca="false">$B$8</f>
        <v>739.176710811897</v>
      </c>
      <c r="J162" s="8" t="n">
        <f aca="false">$B$3/12*H162</f>
        <v>13.1573213089415</v>
      </c>
      <c r="K162" s="8" t="n">
        <f aca="false">$B$4/12*H162</f>
        <v>2.43654098313731</v>
      </c>
      <c r="L162" s="8" t="n">
        <f aca="false">IF(H162&gt;0,I162-J162-K162,0)</f>
        <v>723.582848519819</v>
      </c>
      <c r="M162" s="8" t="n">
        <f aca="false">SUM(J$2:K162)</f>
        <v>11903.1134910196</v>
      </c>
      <c r="N162" s="8" t="n">
        <f aca="false">SUM(L$2:L162)</f>
        <v>107104.336949696</v>
      </c>
    </row>
    <row r="163" customFormat="false" ht="13.6" hidden="false" customHeight="false" outlineLevel="0" collapsed="false">
      <c r="E163" s="1" t="n">
        <v>162</v>
      </c>
      <c r="F163" s="1" t="n">
        <f aca="false">F151+1</f>
        <v>14</v>
      </c>
      <c r="G163" s="7" t="n">
        <f aca="false">EDATE($B$6,E162)</f>
        <v>49279</v>
      </c>
      <c r="H163" s="8" t="n">
        <f aca="false">IF(H162-L162&gt;0,H162-L162,0)</f>
        <v>13895.663050304</v>
      </c>
      <c r="I163" s="8" t="n">
        <f aca="false">$B$8</f>
        <v>739.176710811897</v>
      </c>
      <c r="J163" s="8" t="n">
        <f aca="false">$B$3/12*H163</f>
        <v>12.5060967452736</v>
      </c>
      <c r="K163" s="8" t="n">
        <f aca="false">$B$4/12*H163</f>
        <v>2.31594384171734</v>
      </c>
      <c r="L163" s="8" t="n">
        <f aca="false">IF(H163&gt;0,I163-J163-K163,0)</f>
        <v>724.354670224906</v>
      </c>
      <c r="M163" s="8" t="n">
        <f aca="false">SUM(J$2:K163)</f>
        <v>11917.9355316065</v>
      </c>
      <c r="N163" s="8" t="n">
        <f aca="false">SUM(L$2:L163)</f>
        <v>107828.691619921</v>
      </c>
    </row>
    <row r="164" customFormat="false" ht="13.6" hidden="false" customHeight="false" outlineLevel="0" collapsed="false">
      <c r="E164" s="1" t="n">
        <v>163</v>
      </c>
      <c r="F164" s="1" t="n">
        <f aca="false">F152+1</f>
        <v>14</v>
      </c>
      <c r="G164" s="7" t="n">
        <f aca="false">EDATE($B$6,E163)</f>
        <v>49310</v>
      </c>
      <c r="H164" s="8" t="n">
        <f aca="false">IF(H163-L163&gt;0,H163-L163,0)</f>
        <v>13171.3083800791</v>
      </c>
      <c r="I164" s="8" t="n">
        <f aca="false">$B$8</f>
        <v>739.176710811897</v>
      </c>
      <c r="J164" s="8" t="n">
        <f aca="false">$B$3/12*H164</f>
        <v>11.8541775420712</v>
      </c>
      <c r="K164" s="8" t="n">
        <f aca="false">$B$4/12*H164</f>
        <v>2.19521806334652</v>
      </c>
      <c r="L164" s="8" t="n">
        <f aca="false">IF(H164&gt;0,I164-J164-K164,0)</f>
        <v>725.12731520648</v>
      </c>
      <c r="M164" s="8" t="n">
        <f aca="false">SUM(J$2:K164)</f>
        <v>11931.984927212</v>
      </c>
      <c r="N164" s="8" t="n">
        <f aca="false">SUM(L$2:L164)</f>
        <v>108553.818935127</v>
      </c>
    </row>
    <row r="165" customFormat="false" ht="13.6" hidden="false" customHeight="false" outlineLevel="0" collapsed="false">
      <c r="E165" s="1" t="n">
        <v>164</v>
      </c>
      <c r="F165" s="1" t="n">
        <f aca="false">F153+1</f>
        <v>14</v>
      </c>
      <c r="G165" s="7" t="n">
        <f aca="false">EDATE($B$6,E164)</f>
        <v>49341</v>
      </c>
      <c r="H165" s="8" t="n">
        <f aca="false">IF(H164-L164&gt;0,H164-L164,0)</f>
        <v>12446.1810648727</v>
      </c>
      <c r="I165" s="8" t="n">
        <f aca="false">$B$8</f>
        <v>739.176710811897</v>
      </c>
      <c r="J165" s="8" t="n">
        <f aca="false">$B$3/12*H165</f>
        <v>11.2015629583854</v>
      </c>
      <c r="K165" s="8" t="n">
        <f aca="false">$B$4/12*H165</f>
        <v>2.07436351081211</v>
      </c>
      <c r="L165" s="8" t="n">
        <f aca="false">IF(H165&gt;0,I165-J165-K165,0)</f>
        <v>725.9007843427</v>
      </c>
      <c r="M165" s="8" t="n">
        <f aca="false">SUM(J$2:K165)</f>
        <v>11945.2608536812</v>
      </c>
      <c r="N165" s="8" t="n">
        <f aca="false">SUM(L$2:L165)</f>
        <v>109279.71971947</v>
      </c>
    </row>
    <row r="166" customFormat="false" ht="13.6" hidden="false" customHeight="false" outlineLevel="0" collapsed="false">
      <c r="E166" s="1" t="n">
        <v>165</v>
      </c>
      <c r="F166" s="1" t="n">
        <f aca="false">F154+1</f>
        <v>14</v>
      </c>
      <c r="G166" s="7" t="n">
        <f aca="false">EDATE($B$6,E165)</f>
        <v>49369</v>
      </c>
      <c r="H166" s="8" t="n">
        <f aca="false">IF(H165-L165&gt;0,H165-L165,0)</f>
        <v>11720.28028053</v>
      </c>
      <c r="I166" s="8" t="n">
        <f aca="false">$B$8</f>
        <v>739.176710811897</v>
      </c>
      <c r="J166" s="8" t="n">
        <f aca="false">$B$3/12*H166</f>
        <v>10.548252252477</v>
      </c>
      <c r="K166" s="8" t="n">
        <f aca="false">$B$4/12*H166</f>
        <v>1.95338004675499</v>
      </c>
      <c r="L166" s="8" t="n">
        <f aca="false">IF(H166&gt;0,I166-J166-K166,0)</f>
        <v>726.675078512665</v>
      </c>
      <c r="M166" s="8" t="n">
        <f aca="false">SUM(J$2:K166)</f>
        <v>11957.7624859804</v>
      </c>
      <c r="N166" s="8" t="n">
        <f aca="false">SUM(L$2:L166)</f>
        <v>110006.394797983</v>
      </c>
    </row>
    <row r="167" customFormat="false" ht="13.6" hidden="false" customHeight="false" outlineLevel="0" collapsed="false">
      <c r="E167" s="1" t="n">
        <v>166</v>
      </c>
      <c r="F167" s="1" t="n">
        <f aca="false">F155+1</f>
        <v>14</v>
      </c>
      <c r="G167" s="7" t="n">
        <f aca="false">EDATE($B$6,E166)</f>
        <v>49400</v>
      </c>
      <c r="H167" s="8" t="n">
        <f aca="false">IF(H166-L166&gt;0,H166-L166,0)</f>
        <v>10993.6052020173</v>
      </c>
      <c r="I167" s="8" t="n">
        <f aca="false">$B$8</f>
        <v>739.176710811897</v>
      </c>
      <c r="J167" s="8" t="n">
        <f aca="false">$B$3/12*H167</f>
        <v>9.89424468181556</v>
      </c>
      <c r="K167" s="8" t="n">
        <f aca="false">$B$4/12*H167</f>
        <v>1.83226753366955</v>
      </c>
      <c r="L167" s="8" t="n">
        <f aca="false">IF(H167&gt;0,I167-J167-K167,0)</f>
        <v>727.450198596412</v>
      </c>
      <c r="M167" s="8" t="n">
        <f aca="false">SUM(J$2:K167)</f>
        <v>11969.4889981959</v>
      </c>
      <c r="N167" s="8" t="n">
        <f aca="false">SUM(L$2:L167)</f>
        <v>110733.844996579</v>
      </c>
    </row>
    <row r="168" customFormat="false" ht="13.6" hidden="false" customHeight="false" outlineLevel="0" collapsed="false">
      <c r="E168" s="1" t="n">
        <v>167</v>
      </c>
      <c r="F168" s="1" t="n">
        <f aca="false">F156+1</f>
        <v>14</v>
      </c>
      <c r="G168" s="7" t="n">
        <f aca="false">EDATE($B$6,E167)</f>
        <v>49430</v>
      </c>
      <c r="H168" s="8" t="n">
        <f aca="false">IF(H167-L167&gt;0,H167-L167,0)</f>
        <v>10266.1550034209</v>
      </c>
      <c r="I168" s="8" t="n">
        <f aca="false">$B$8</f>
        <v>739.176710811897</v>
      </c>
      <c r="J168" s="8" t="n">
        <f aca="false">$B$3/12*H168</f>
        <v>9.23953950307879</v>
      </c>
      <c r="K168" s="8" t="n">
        <f aca="false">$B$4/12*H168</f>
        <v>1.71102583390348</v>
      </c>
      <c r="L168" s="8" t="n">
        <f aca="false">IF(H168&gt;0,I168-J168-K168,0)</f>
        <v>728.226145474915</v>
      </c>
      <c r="M168" s="8" t="n">
        <f aca="false">SUM(J$2:K168)</f>
        <v>11980.4395635329</v>
      </c>
      <c r="N168" s="8" t="n">
        <f aca="false">SUM(L$2:L168)</f>
        <v>111462.071142054</v>
      </c>
    </row>
    <row r="169" customFormat="false" ht="13.6" hidden="false" customHeight="false" outlineLevel="0" collapsed="false">
      <c r="E169" s="1" t="n">
        <v>168</v>
      </c>
      <c r="F169" s="1" t="n">
        <f aca="false">F157+1</f>
        <v>14</v>
      </c>
      <c r="G169" s="7" t="n">
        <f aca="false">EDATE($B$6,E168)</f>
        <v>49461</v>
      </c>
      <c r="H169" s="8" t="n">
        <f aca="false">IF(H168-L168&gt;0,H168-L168,0)</f>
        <v>9537.92885794596</v>
      </c>
      <c r="I169" s="8" t="n">
        <f aca="false">$B$8</f>
        <v>739.176710811897</v>
      </c>
      <c r="J169" s="8" t="n">
        <f aca="false">$B$3/12*H169</f>
        <v>8.58413597215137</v>
      </c>
      <c r="K169" s="8" t="n">
        <f aca="false">$B$4/12*H169</f>
        <v>1.58965480965766</v>
      </c>
      <c r="L169" s="8" t="n">
        <f aca="false">IF(H169&gt;0,I169-J169-K169,0)</f>
        <v>729.002920030088</v>
      </c>
      <c r="M169" s="8" t="n">
        <f aca="false">SUM(J$2:K169)</f>
        <v>11990.6133543147</v>
      </c>
      <c r="N169" s="8" t="n">
        <f aca="false">SUM(L$2:L169)</f>
        <v>112191.074062084</v>
      </c>
    </row>
    <row r="170" customFormat="false" ht="13.6" hidden="false" customHeight="false" outlineLevel="0" collapsed="false">
      <c r="E170" s="1" t="n">
        <v>169</v>
      </c>
      <c r="F170" s="1" t="n">
        <f aca="false">F158+1</f>
        <v>15</v>
      </c>
      <c r="G170" s="7" t="n">
        <f aca="false">EDATE($B$6,E169)</f>
        <v>49491</v>
      </c>
      <c r="H170" s="8" t="n">
        <f aca="false">IF(H169-L169&gt;0,H169-L169,0)</f>
        <v>8808.92593791587</v>
      </c>
      <c r="I170" s="8" t="n">
        <f aca="false">$B$8</f>
        <v>739.176710811897</v>
      </c>
      <c r="J170" s="8" t="n">
        <f aca="false">$B$3/12*H170</f>
        <v>7.92803334412429</v>
      </c>
      <c r="K170" s="8" t="n">
        <f aca="false">$B$4/12*H170</f>
        <v>1.46815432298598</v>
      </c>
      <c r="L170" s="8" t="n">
        <f aca="false">IF(H170&gt;0,I170-J170-K170,0)</f>
        <v>729.780523144787</v>
      </c>
      <c r="M170" s="8" t="n">
        <f aca="false">SUM(J$2:K170)</f>
        <v>12000.0095419818</v>
      </c>
      <c r="N170" s="8" t="n">
        <f aca="false">SUM(L$2:L170)</f>
        <v>112920.854585229</v>
      </c>
    </row>
    <row r="171" customFormat="false" ht="13.6" hidden="false" customHeight="false" outlineLevel="0" collapsed="false">
      <c r="E171" s="1" t="n">
        <v>170</v>
      </c>
      <c r="F171" s="1" t="n">
        <f aca="false">F159+1</f>
        <v>15</v>
      </c>
      <c r="G171" s="7" t="n">
        <f aca="false">EDATE($B$6,E170)</f>
        <v>49522</v>
      </c>
      <c r="H171" s="8" t="n">
        <f aca="false">IF(H170-L170&gt;0,H170-L170,0)</f>
        <v>8079.14541477109</v>
      </c>
      <c r="I171" s="8" t="n">
        <f aca="false">$B$8</f>
        <v>739.176710811897</v>
      </c>
      <c r="J171" s="8" t="n">
        <f aca="false">$B$3/12*H171</f>
        <v>7.27123087329398</v>
      </c>
      <c r="K171" s="8" t="n">
        <f aca="false">$B$4/12*H171</f>
        <v>1.34652423579518</v>
      </c>
      <c r="L171" s="8" t="n">
        <f aca="false">IF(H171&gt;0,I171-J171-K171,0)</f>
        <v>730.558955702808</v>
      </c>
      <c r="M171" s="8" t="n">
        <f aca="false">SUM(J$2:K171)</f>
        <v>12008.6272970909</v>
      </c>
      <c r="N171" s="8" t="n">
        <f aca="false">SUM(L$2:L171)</f>
        <v>113651.413540932</v>
      </c>
    </row>
    <row r="172" customFormat="false" ht="13.6" hidden="false" customHeight="false" outlineLevel="0" collapsed="false">
      <c r="E172" s="1" t="n">
        <v>171</v>
      </c>
      <c r="F172" s="1" t="n">
        <f aca="false">F160+1</f>
        <v>15</v>
      </c>
      <c r="G172" s="7" t="n">
        <f aca="false">EDATE($B$6,E171)</f>
        <v>49553</v>
      </c>
      <c r="H172" s="8" t="n">
        <f aca="false">IF(H171-L171&gt;0,H171-L171,0)</f>
        <v>7348.58645906828</v>
      </c>
      <c r="I172" s="8" t="n">
        <f aca="false">$B$8</f>
        <v>739.176710811897</v>
      </c>
      <c r="J172" s="8" t="n">
        <f aca="false">$B$3/12*H172</f>
        <v>6.61372781316145</v>
      </c>
      <c r="K172" s="8" t="n">
        <f aca="false">$B$4/12*H172</f>
        <v>1.22476440984471</v>
      </c>
      <c r="L172" s="8" t="n">
        <f aca="false">IF(H172&gt;0,I172-J172-K172,0)</f>
        <v>731.338218588891</v>
      </c>
      <c r="M172" s="8" t="n">
        <f aca="false">SUM(J$2:K172)</f>
        <v>12016.4657893139</v>
      </c>
      <c r="N172" s="8" t="n">
        <f aca="false">SUM(L$2:L172)</f>
        <v>114382.75175952</v>
      </c>
    </row>
    <row r="173" customFormat="false" ht="13.6" hidden="false" customHeight="false" outlineLevel="0" collapsed="false">
      <c r="E173" s="1" t="n">
        <v>172</v>
      </c>
      <c r="F173" s="1" t="n">
        <f aca="false">F161+1</f>
        <v>15</v>
      </c>
      <c r="G173" s="7" t="n">
        <f aca="false">EDATE($B$6,E172)</f>
        <v>49583</v>
      </c>
      <c r="H173" s="8" t="n">
        <f aca="false">IF(H172-L172&gt;0,H172-L172,0)</f>
        <v>6617.24824047939</v>
      </c>
      <c r="I173" s="8" t="n">
        <f aca="false">$B$8</f>
        <v>739.176710811897</v>
      </c>
      <c r="J173" s="8" t="n">
        <f aca="false">$B$3/12*H173</f>
        <v>5.95552341643145</v>
      </c>
      <c r="K173" s="8" t="n">
        <f aca="false">$B$4/12*H173</f>
        <v>1.10287470674656</v>
      </c>
      <c r="L173" s="8" t="n">
        <f aca="false">IF(H173&gt;0,I173-J173-K173,0)</f>
        <v>732.118312688719</v>
      </c>
      <c r="M173" s="8" t="n">
        <f aca="false">SUM(J$2:K173)</f>
        <v>12023.524187437</v>
      </c>
      <c r="N173" s="8" t="n">
        <f aca="false">SUM(L$2:L173)</f>
        <v>115114.870072209</v>
      </c>
    </row>
    <row r="174" customFormat="false" ht="13.6" hidden="false" customHeight="false" outlineLevel="0" collapsed="false">
      <c r="E174" s="1" t="n">
        <v>173</v>
      </c>
      <c r="F174" s="1" t="n">
        <f aca="false">F162+1</f>
        <v>15</v>
      </c>
      <c r="G174" s="7" t="n">
        <f aca="false">EDATE($B$6,E173)</f>
        <v>49614</v>
      </c>
      <c r="H174" s="8" t="n">
        <f aca="false">IF(H173-L173&gt;0,H173-L173,0)</f>
        <v>5885.12992779067</v>
      </c>
      <c r="I174" s="8" t="n">
        <f aca="false">$B$8</f>
        <v>739.176710811897</v>
      </c>
      <c r="J174" s="8" t="n">
        <f aca="false">$B$3/12*H174</f>
        <v>5.2966169350116</v>
      </c>
      <c r="K174" s="8" t="n">
        <f aca="false">$B$4/12*H174</f>
        <v>0.980854987965111</v>
      </c>
      <c r="L174" s="8" t="n">
        <f aca="false">IF(H174&gt;0,I174-J174-K174,0)</f>
        <v>732.899238888921</v>
      </c>
      <c r="M174" s="8" t="n">
        <f aca="false">SUM(J$2:K174)</f>
        <v>12029.80165936</v>
      </c>
      <c r="N174" s="8" t="n">
        <f aca="false">SUM(L$2:L174)</f>
        <v>115847.769311098</v>
      </c>
    </row>
    <row r="175" customFormat="false" ht="13.6" hidden="false" customHeight="false" outlineLevel="0" collapsed="false">
      <c r="E175" s="1" t="n">
        <v>174</v>
      </c>
      <c r="F175" s="1" t="n">
        <f aca="false">F163+1</f>
        <v>15</v>
      </c>
      <c r="G175" s="7" t="n">
        <f aca="false">EDATE($B$6,E174)</f>
        <v>49644</v>
      </c>
      <c r="H175" s="8" t="n">
        <f aca="false">IF(H174-L174&gt;0,H174-L174,0)</f>
        <v>5152.23068890175</v>
      </c>
      <c r="I175" s="8" t="n">
        <f aca="false">$B$8</f>
        <v>739.176710811897</v>
      </c>
      <c r="J175" s="8" t="n">
        <f aca="false">$B$3/12*H175</f>
        <v>4.63700762001157</v>
      </c>
      <c r="K175" s="8" t="n">
        <f aca="false">$B$4/12*H175</f>
        <v>0.858705114816958</v>
      </c>
      <c r="L175" s="8" t="n">
        <f aca="false">IF(H175&gt;0,I175-J175-K175,0)</f>
        <v>733.680998077069</v>
      </c>
      <c r="M175" s="8" t="n">
        <f aca="false">SUM(J$2:K175)</f>
        <v>12035.2973720949</v>
      </c>
      <c r="N175" s="8" t="n">
        <f aca="false">SUM(L$2:L175)</f>
        <v>116581.450309175</v>
      </c>
    </row>
    <row r="176" customFormat="false" ht="13.6" hidden="false" customHeight="false" outlineLevel="0" collapsed="false">
      <c r="E176" s="1" t="n">
        <v>175</v>
      </c>
      <c r="F176" s="1" t="n">
        <f aca="false">F164+1</f>
        <v>15</v>
      </c>
      <c r="G176" s="7" t="n">
        <f aca="false">EDATE($B$6,E175)</f>
        <v>49675</v>
      </c>
      <c r="H176" s="8" t="n">
        <f aca="false">IF(H175-L175&gt;0,H175-L175,0)</f>
        <v>4418.54969082468</v>
      </c>
      <c r="I176" s="8" t="n">
        <f aca="false">$B$8</f>
        <v>739.176710811897</v>
      </c>
      <c r="J176" s="8" t="n">
        <f aca="false">$B$3/12*H176</f>
        <v>3.97669472174221</v>
      </c>
      <c r="K176" s="8" t="n">
        <f aca="false">$B$4/12*H176</f>
        <v>0.736424948470779</v>
      </c>
      <c r="L176" s="8" t="n">
        <f aca="false">IF(H176&gt;0,I176-J176-K176,0)</f>
        <v>734.463591141684</v>
      </c>
      <c r="M176" s="8" t="n">
        <f aca="false">SUM(J$2:K176)</f>
        <v>12040.0104917651</v>
      </c>
      <c r="N176" s="8" t="n">
        <f aca="false">SUM(L$2:L176)</f>
        <v>117315.913900317</v>
      </c>
    </row>
    <row r="177" customFormat="false" ht="13.6" hidden="false" customHeight="false" outlineLevel="0" collapsed="false">
      <c r="E177" s="1" t="n">
        <v>176</v>
      </c>
      <c r="F177" s="1" t="n">
        <f aca="false">F165+1</f>
        <v>15</v>
      </c>
      <c r="G177" s="7" t="n">
        <f aca="false">EDATE($B$6,E176)</f>
        <v>49706</v>
      </c>
      <c r="H177" s="8" t="n">
        <f aca="false">IF(H176-L176&gt;0,H176-L176,0)</f>
        <v>3684.08609968299</v>
      </c>
      <c r="I177" s="8" t="n">
        <f aca="false">$B$8</f>
        <v>739.176710811897</v>
      </c>
      <c r="J177" s="8" t="n">
        <f aca="false">$B$3/12*H177</f>
        <v>3.31567748971469</v>
      </c>
      <c r="K177" s="8" t="n">
        <f aca="false">$B$4/12*H177</f>
        <v>0.614014349947165</v>
      </c>
      <c r="L177" s="8" t="n">
        <f aca="false">IF(H177&gt;0,I177-J177-K177,0)</f>
        <v>735.247018972235</v>
      </c>
      <c r="M177" s="8" t="n">
        <f aca="false">SUM(J$2:K177)</f>
        <v>12043.9401836047</v>
      </c>
      <c r="N177" s="8" t="n">
        <f aca="false">SUM(L$2:L177)</f>
        <v>118051.160919289</v>
      </c>
    </row>
    <row r="178" customFormat="false" ht="13.6" hidden="false" customHeight="false" outlineLevel="0" collapsed="false">
      <c r="E178" s="1" t="n">
        <v>177</v>
      </c>
      <c r="F178" s="1" t="n">
        <f aca="false">F166+1</f>
        <v>15</v>
      </c>
      <c r="G178" s="7" t="n">
        <f aca="false">EDATE($B$6,E177)</f>
        <v>49735</v>
      </c>
      <c r="H178" s="8" t="n">
        <f aca="false">IF(H177-L177&gt;0,H177-L177,0)</f>
        <v>2948.83908071076</v>
      </c>
      <c r="I178" s="8" t="n">
        <f aca="false">$B$8</f>
        <v>739.176710811897</v>
      </c>
      <c r="J178" s="8" t="n">
        <f aca="false">$B$3/12*H178</f>
        <v>2.65395517263968</v>
      </c>
      <c r="K178" s="8" t="n">
        <f aca="false">$B$4/12*H178</f>
        <v>0.49147318011846</v>
      </c>
      <c r="L178" s="8" t="n">
        <f aca="false">IF(H178&gt;0,I178-J178-K178,0)</f>
        <v>736.031282459139</v>
      </c>
      <c r="M178" s="8" t="n">
        <f aca="false">SUM(J$2:K178)</f>
        <v>12047.0856119575</v>
      </c>
      <c r="N178" s="8" t="n">
        <f aca="false">SUM(L$2:L178)</f>
        <v>118787.192201748</v>
      </c>
    </row>
    <row r="179" customFormat="false" ht="13.6" hidden="false" customHeight="false" outlineLevel="0" collapsed="false">
      <c r="E179" s="1" t="n">
        <v>178</v>
      </c>
      <c r="F179" s="1" t="n">
        <f aca="false">F167+1</f>
        <v>15</v>
      </c>
      <c r="G179" s="7" t="n">
        <f aca="false">EDATE($B$6,E178)</f>
        <v>49766</v>
      </c>
      <c r="H179" s="8" t="n">
        <f aca="false">IF(H178-L178&gt;0,H178-L178,0)</f>
        <v>2212.80779825162</v>
      </c>
      <c r="I179" s="8" t="n">
        <f aca="false">$B$8</f>
        <v>739.176710811897</v>
      </c>
      <c r="J179" s="8" t="n">
        <f aca="false">$B$3/12*H179</f>
        <v>1.99152701842646</v>
      </c>
      <c r="K179" s="8" t="n">
        <f aca="false">$B$4/12*H179</f>
        <v>0.368801299708603</v>
      </c>
      <c r="L179" s="8" t="n">
        <f aca="false">IF(H179&gt;0,I179-J179-K179,0)</f>
        <v>736.816382493762</v>
      </c>
      <c r="M179" s="8" t="n">
        <f aca="false">SUM(J$2:K179)</f>
        <v>12049.4459402756</v>
      </c>
      <c r="N179" s="8" t="n">
        <f aca="false">SUM(L$2:L179)</f>
        <v>119524.008584242</v>
      </c>
    </row>
    <row r="180" customFormat="false" ht="13.6" hidden="false" customHeight="false" outlineLevel="0" collapsed="false">
      <c r="E180" s="1" t="n">
        <v>179</v>
      </c>
      <c r="F180" s="1" t="n">
        <f aca="false">F168+1</f>
        <v>15</v>
      </c>
      <c r="G180" s="7" t="n">
        <f aca="false">EDATE($B$6,E179)</f>
        <v>49796</v>
      </c>
      <c r="H180" s="8" t="n">
        <f aca="false">IF(H179-L179&gt;0,H179-L179,0)</f>
        <v>1475.99141575786</v>
      </c>
      <c r="I180" s="8" t="n">
        <f aca="false">$B$8</f>
        <v>739.176710811897</v>
      </c>
      <c r="J180" s="8" t="n">
        <f aca="false">$B$3/12*H180</f>
        <v>1.32839227418207</v>
      </c>
      <c r="K180" s="8" t="n">
        <f aca="false">$B$4/12*H180</f>
        <v>0.245998569292976</v>
      </c>
      <c r="L180" s="8" t="n">
        <f aca="false">IF(H180&gt;0,I180-J180-K180,0)</f>
        <v>737.602319968422</v>
      </c>
      <c r="M180" s="8" t="n">
        <f aca="false">SUM(J$2:K180)</f>
        <v>12051.0203311191</v>
      </c>
      <c r="N180" s="8" t="n">
        <f aca="false">SUM(L$2:L180)</f>
        <v>120261.61090421</v>
      </c>
    </row>
    <row r="181" customFormat="false" ht="13.6" hidden="false" customHeight="false" outlineLevel="0" collapsed="false">
      <c r="E181" s="1" t="n">
        <v>180</v>
      </c>
      <c r="F181" s="1" t="n">
        <f aca="false">F169+1</f>
        <v>15</v>
      </c>
      <c r="G181" s="7" t="n">
        <f aca="false">EDATE($B$6,E180)</f>
        <v>49827</v>
      </c>
      <c r="H181" s="8" t="n">
        <f aca="false">IF(H180-L180&gt;0,H180-L180,0)</f>
        <v>738.389095789433</v>
      </c>
      <c r="I181" s="8" t="n">
        <f aca="false">$B$8</f>
        <v>739.176710811897</v>
      </c>
      <c r="J181" s="8" t="n">
        <f aca="false">$B$3/12*H181</f>
        <v>0.66455018621049</v>
      </c>
      <c r="K181" s="8" t="n">
        <f aca="false">$B$4/12*H181</f>
        <v>0.123064849298239</v>
      </c>
      <c r="L181" s="8" t="n">
        <f aca="false">IF(H181&gt;0,I181-J181-K181,0)</f>
        <v>738.389095776389</v>
      </c>
      <c r="M181" s="8" t="n">
        <f aca="false">SUM(J$2:K181)</f>
        <v>12051.8079461546</v>
      </c>
      <c r="N181" s="8" t="n">
        <f aca="false">SUM(L$2:L181)</f>
        <v>120999.999999987</v>
      </c>
    </row>
    <row r="182" customFormat="false" ht="13.6" hidden="false" customHeight="false" outlineLevel="0" collapsed="false">
      <c r="E182" s="1" t="n">
        <v>181</v>
      </c>
      <c r="F182" s="1" t="n">
        <f aca="false">F170+1</f>
        <v>16</v>
      </c>
      <c r="G182" s="7" t="n">
        <f aca="false">EDATE($B$6,E181)</f>
        <v>49857</v>
      </c>
      <c r="H182" s="8" t="n">
        <f aca="false">IF(H181-L181&gt;0,H181-L181,0)</f>
        <v>1.30445414470159E-008</v>
      </c>
      <c r="I182" s="8" t="n">
        <f aca="false">$B$8</f>
        <v>739.176710811897</v>
      </c>
      <c r="J182" s="8" t="n">
        <f aca="false">$B$3/12*H182</f>
        <v>1.17400873023144E-011</v>
      </c>
      <c r="K182" s="8" t="n">
        <f aca="false">$B$4/12*H182</f>
        <v>2.17409024116932E-012</v>
      </c>
      <c r="L182" s="8" t="n">
        <f aca="false">IF(H182&gt;0,I182-J182-K182,0)</f>
        <v>739.176710811883</v>
      </c>
      <c r="M182" s="8" t="n">
        <f aca="false">SUM(J$2:K182)</f>
        <v>12051.8079461546</v>
      </c>
      <c r="N182" s="8" t="n">
        <f aca="false">SUM(L$2:L182)</f>
        <v>121739.176710799</v>
      </c>
    </row>
    <row r="183" customFormat="false" ht="13.6" hidden="false" customHeight="false" outlineLevel="0" collapsed="false">
      <c r="E183" s="1" t="n">
        <v>182</v>
      </c>
      <c r="F183" s="1" t="n">
        <f aca="false">F171+1</f>
        <v>16</v>
      </c>
      <c r="G183" s="7" t="n">
        <f aca="false">EDATE($B$6,E182)</f>
        <v>49888</v>
      </c>
      <c r="H183" s="8" t="n">
        <f aca="false">IF(H182-L182&gt;0,H182-L182,0)</f>
        <v>0</v>
      </c>
      <c r="I183" s="8" t="n">
        <f aca="false">$B$8</f>
        <v>739.176710811897</v>
      </c>
      <c r="J183" s="8" t="n">
        <f aca="false">$B$3/12*H183</f>
        <v>0</v>
      </c>
      <c r="K183" s="8" t="n">
        <f aca="false">$B$4/12*H183</f>
        <v>0</v>
      </c>
      <c r="L183" s="8" t="n">
        <f aca="false">IF(H183&gt;0,I183-J183-K183,0)</f>
        <v>0</v>
      </c>
      <c r="M183" s="8" t="n">
        <f aca="false">SUM(J$2:K183)</f>
        <v>12051.8079461546</v>
      </c>
      <c r="N183" s="8" t="n">
        <f aca="false">SUM(L$2:L183)</f>
        <v>121739.176710799</v>
      </c>
    </row>
    <row r="184" customFormat="false" ht="13.6" hidden="false" customHeight="false" outlineLevel="0" collapsed="false">
      <c r="E184" s="1" t="n">
        <v>183</v>
      </c>
      <c r="F184" s="1" t="n">
        <f aca="false">F172+1</f>
        <v>16</v>
      </c>
      <c r="G184" s="7" t="n">
        <f aca="false">EDATE($B$6,E183)</f>
        <v>49919</v>
      </c>
      <c r="H184" s="8" t="n">
        <f aca="false">IF(H183-L183&gt;0,H183-L183,0)</f>
        <v>0</v>
      </c>
      <c r="I184" s="8" t="n">
        <f aca="false">$B$8</f>
        <v>739.176710811897</v>
      </c>
      <c r="J184" s="8" t="n">
        <f aca="false">$B$3/12*H184</f>
        <v>0</v>
      </c>
      <c r="K184" s="8" t="n">
        <f aca="false">$B$4/12*H184</f>
        <v>0</v>
      </c>
      <c r="L184" s="8" t="n">
        <f aca="false">IF(H184&gt;0,I184-J184-K184,0)</f>
        <v>0</v>
      </c>
      <c r="M184" s="8" t="n">
        <f aca="false">SUM(J$2:K184)</f>
        <v>12051.8079461546</v>
      </c>
      <c r="N184" s="8" t="n">
        <f aca="false">SUM(L$2:L184)</f>
        <v>121739.176710799</v>
      </c>
    </row>
    <row r="185" customFormat="false" ht="13.6" hidden="false" customHeight="false" outlineLevel="0" collapsed="false">
      <c r="E185" s="1" t="n">
        <v>184</v>
      </c>
      <c r="F185" s="1" t="n">
        <f aca="false">F173+1</f>
        <v>16</v>
      </c>
      <c r="G185" s="7" t="n">
        <f aca="false">EDATE($B$6,E184)</f>
        <v>49949</v>
      </c>
      <c r="H185" s="8" t="n">
        <f aca="false">IF(H184-L184&gt;0,H184-L184,0)</f>
        <v>0</v>
      </c>
      <c r="I185" s="8" t="n">
        <f aca="false">$B$8</f>
        <v>739.176710811897</v>
      </c>
      <c r="J185" s="8" t="n">
        <f aca="false">$B$3/12*H185</f>
        <v>0</v>
      </c>
      <c r="K185" s="8" t="n">
        <f aca="false">$B$4/12*H185</f>
        <v>0</v>
      </c>
      <c r="L185" s="8" t="n">
        <f aca="false">IF(H185&gt;0,I185-J185-K185,0)</f>
        <v>0</v>
      </c>
      <c r="M185" s="8" t="n">
        <f aca="false">SUM(J$2:K185)</f>
        <v>12051.8079461546</v>
      </c>
      <c r="N185" s="8" t="n">
        <f aca="false">SUM(L$2:L185)</f>
        <v>121739.176710799</v>
      </c>
    </row>
    <row r="186" customFormat="false" ht="13.6" hidden="false" customHeight="false" outlineLevel="0" collapsed="false">
      <c r="E186" s="1" t="n">
        <v>185</v>
      </c>
      <c r="F186" s="1" t="n">
        <f aca="false">F174+1</f>
        <v>16</v>
      </c>
      <c r="G186" s="7" t="n">
        <f aca="false">EDATE($B$6,E185)</f>
        <v>49980</v>
      </c>
      <c r="H186" s="8" t="n">
        <f aca="false">IF(H185-L185&gt;0,H185-L185,0)</f>
        <v>0</v>
      </c>
      <c r="I186" s="8" t="n">
        <f aca="false">$B$8</f>
        <v>739.176710811897</v>
      </c>
      <c r="J186" s="8" t="n">
        <f aca="false">$B$3/12*H186</f>
        <v>0</v>
      </c>
      <c r="K186" s="8" t="n">
        <f aca="false">$B$4/12*H186</f>
        <v>0</v>
      </c>
      <c r="L186" s="8" t="n">
        <f aca="false">IF(H186&gt;0,I186-J186-K186,0)</f>
        <v>0</v>
      </c>
      <c r="M186" s="8" t="n">
        <f aca="false">SUM(J$2:K186)</f>
        <v>12051.8079461546</v>
      </c>
      <c r="N186" s="8" t="n">
        <f aca="false">SUM(L$2:L186)</f>
        <v>121739.176710799</v>
      </c>
    </row>
    <row r="187" customFormat="false" ht="13.6" hidden="false" customHeight="false" outlineLevel="0" collapsed="false">
      <c r="E187" s="1" t="n">
        <v>186</v>
      </c>
      <c r="F187" s="1" t="n">
        <f aca="false">F175+1</f>
        <v>16</v>
      </c>
      <c r="G187" s="7" t="n">
        <f aca="false">EDATE($B$6,E186)</f>
        <v>50010</v>
      </c>
      <c r="H187" s="8" t="n">
        <f aca="false">IF(H186-L186&gt;0,H186-L186,0)</f>
        <v>0</v>
      </c>
      <c r="I187" s="8" t="n">
        <f aca="false">$B$8</f>
        <v>739.176710811897</v>
      </c>
      <c r="J187" s="8" t="n">
        <f aca="false">$B$3/12*H187</f>
        <v>0</v>
      </c>
      <c r="K187" s="8" t="n">
        <f aca="false">$B$4/12*H187</f>
        <v>0</v>
      </c>
      <c r="L187" s="8" t="n">
        <f aca="false">IF(H187&gt;0,I187-J187-K187,0)</f>
        <v>0</v>
      </c>
      <c r="M187" s="8" t="n">
        <f aca="false">SUM(J$2:K187)</f>
        <v>12051.8079461546</v>
      </c>
      <c r="N187" s="8" t="n">
        <f aca="false">SUM(L$2:L187)</f>
        <v>121739.176710799</v>
      </c>
    </row>
    <row r="188" customFormat="false" ht="13.6" hidden="false" customHeight="false" outlineLevel="0" collapsed="false">
      <c r="E188" s="1" t="n">
        <v>187</v>
      </c>
      <c r="F188" s="1" t="n">
        <f aca="false">F176+1</f>
        <v>16</v>
      </c>
      <c r="G188" s="7" t="n">
        <f aca="false">EDATE($B$6,E187)</f>
        <v>50041</v>
      </c>
      <c r="H188" s="8" t="n">
        <f aca="false">IF(H187-L187&gt;0,H187-L187,0)</f>
        <v>0</v>
      </c>
      <c r="I188" s="8" t="n">
        <f aca="false">$B$8</f>
        <v>739.176710811897</v>
      </c>
      <c r="J188" s="8" t="n">
        <f aca="false">$B$3/12*H188</f>
        <v>0</v>
      </c>
      <c r="K188" s="8" t="n">
        <f aca="false">$B$4/12*H188</f>
        <v>0</v>
      </c>
      <c r="L188" s="8" t="n">
        <f aca="false">IF(H188&gt;0,I188-J188-K188,0)</f>
        <v>0</v>
      </c>
      <c r="M188" s="8" t="n">
        <f aca="false">SUM(J$2:K188)</f>
        <v>12051.8079461546</v>
      </c>
      <c r="N188" s="8" t="n">
        <f aca="false">SUM(L$2:L188)</f>
        <v>121739.176710799</v>
      </c>
    </row>
    <row r="189" customFormat="false" ht="13.6" hidden="false" customHeight="false" outlineLevel="0" collapsed="false">
      <c r="E189" s="1" t="n">
        <v>188</v>
      </c>
      <c r="F189" s="1" t="n">
        <f aca="false">F177+1</f>
        <v>16</v>
      </c>
      <c r="G189" s="7" t="n">
        <f aca="false">EDATE($B$6,E188)</f>
        <v>50072</v>
      </c>
      <c r="H189" s="8" t="n">
        <f aca="false">IF(H188-L188&gt;0,H188-L188,0)</f>
        <v>0</v>
      </c>
      <c r="I189" s="8" t="n">
        <f aca="false">$B$8</f>
        <v>739.176710811897</v>
      </c>
      <c r="J189" s="8" t="n">
        <f aca="false">$B$3/12*H189</f>
        <v>0</v>
      </c>
      <c r="K189" s="8" t="n">
        <f aca="false">$B$4/12*H189</f>
        <v>0</v>
      </c>
      <c r="L189" s="8" t="n">
        <f aca="false">IF(H189&gt;0,I189-J189-K189,0)</f>
        <v>0</v>
      </c>
      <c r="M189" s="8" t="n">
        <f aca="false">SUM(J$2:K189)</f>
        <v>12051.8079461546</v>
      </c>
      <c r="N189" s="8" t="n">
        <f aca="false">SUM(L$2:L189)</f>
        <v>121739.176710799</v>
      </c>
    </row>
    <row r="190" customFormat="false" ht="13.6" hidden="false" customHeight="false" outlineLevel="0" collapsed="false">
      <c r="E190" s="1" t="n">
        <v>189</v>
      </c>
      <c r="F190" s="1" t="n">
        <f aca="false">F178+1</f>
        <v>16</v>
      </c>
      <c r="G190" s="7" t="n">
        <f aca="false">EDATE($B$6,E189)</f>
        <v>50100</v>
      </c>
      <c r="H190" s="8" t="n">
        <f aca="false">IF(H189-L189&gt;0,H189-L189,0)</f>
        <v>0</v>
      </c>
      <c r="I190" s="8" t="n">
        <f aca="false">$B$8</f>
        <v>739.176710811897</v>
      </c>
      <c r="J190" s="8" t="n">
        <f aca="false">$B$3/12*H190</f>
        <v>0</v>
      </c>
      <c r="K190" s="8" t="n">
        <f aca="false">$B$4/12*H190</f>
        <v>0</v>
      </c>
      <c r="L190" s="8" t="n">
        <f aca="false">IF(H190&gt;0,I190-J190-K190,0)</f>
        <v>0</v>
      </c>
      <c r="M190" s="8" t="n">
        <f aca="false">SUM(J$2:K190)</f>
        <v>12051.8079461546</v>
      </c>
      <c r="N190" s="8" t="n">
        <f aca="false">SUM(L$2:L190)</f>
        <v>121739.176710799</v>
      </c>
    </row>
    <row r="191" customFormat="false" ht="13.6" hidden="false" customHeight="false" outlineLevel="0" collapsed="false">
      <c r="E191" s="1" t="n">
        <v>190</v>
      </c>
      <c r="F191" s="1" t="n">
        <f aca="false">F179+1</f>
        <v>16</v>
      </c>
      <c r="G191" s="7" t="n">
        <f aca="false">EDATE($B$6,E190)</f>
        <v>50131</v>
      </c>
      <c r="H191" s="8" t="n">
        <f aca="false">IF(H190-L190&gt;0,H190-L190,0)</f>
        <v>0</v>
      </c>
      <c r="I191" s="8" t="n">
        <f aca="false">$B$8</f>
        <v>739.176710811897</v>
      </c>
      <c r="J191" s="8" t="n">
        <f aca="false">$B$3/12*H191</f>
        <v>0</v>
      </c>
      <c r="K191" s="8" t="n">
        <f aca="false">$B$4/12*H191</f>
        <v>0</v>
      </c>
      <c r="L191" s="8" t="n">
        <f aca="false">IF(H191&gt;0,I191-J191-K191,0)</f>
        <v>0</v>
      </c>
      <c r="M191" s="8" t="n">
        <f aca="false">SUM(J$2:K191)</f>
        <v>12051.8079461546</v>
      </c>
      <c r="N191" s="8" t="n">
        <f aca="false">SUM(L$2:L191)</f>
        <v>121739.176710799</v>
      </c>
    </row>
    <row r="192" customFormat="false" ht="13.6" hidden="false" customHeight="false" outlineLevel="0" collapsed="false">
      <c r="E192" s="1" t="n">
        <v>191</v>
      </c>
      <c r="F192" s="1" t="n">
        <f aca="false">F180+1</f>
        <v>16</v>
      </c>
      <c r="G192" s="7" t="n">
        <f aca="false">EDATE($B$6,E191)</f>
        <v>50161</v>
      </c>
      <c r="H192" s="8" t="n">
        <f aca="false">IF(H191-L191&gt;0,H191-L191,0)</f>
        <v>0</v>
      </c>
      <c r="I192" s="8" t="n">
        <f aca="false">$B$8</f>
        <v>739.176710811897</v>
      </c>
      <c r="J192" s="8" t="n">
        <f aca="false">$B$3/12*H192</f>
        <v>0</v>
      </c>
      <c r="K192" s="8" t="n">
        <f aca="false">$B$4/12*H192</f>
        <v>0</v>
      </c>
      <c r="L192" s="8" t="n">
        <f aca="false">IF(H192&gt;0,I192-J192-K192,0)</f>
        <v>0</v>
      </c>
      <c r="M192" s="8" t="n">
        <f aca="false">SUM(J$2:K192)</f>
        <v>12051.8079461546</v>
      </c>
      <c r="N192" s="8" t="n">
        <f aca="false">SUM(L$2:L192)</f>
        <v>121739.176710799</v>
      </c>
    </row>
    <row r="193" customFormat="false" ht="13.6" hidden="false" customHeight="false" outlineLevel="0" collapsed="false">
      <c r="E193" s="1" t="n">
        <v>192</v>
      </c>
      <c r="F193" s="1" t="n">
        <f aca="false">F181+1</f>
        <v>16</v>
      </c>
      <c r="G193" s="7" t="n">
        <f aca="false">EDATE($B$6,E192)</f>
        <v>50192</v>
      </c>
      <c r="H193" s="8" t="n">
        <f aca="false">IF(H192-L192&gt;0,H192-L192,0)</f>
        <v>0</v>
      </c>
      <c r="I193" s="8" t="n">
        <f aca="false">$B$8</f>
        <v>739.176710811897</v>
      </c>
      <c r="J193" s="8" t="n">
        <f aca="false">$B$3/12*H193</f>
        <v>0</v>
      </c>
      <c r="K193" s="8" t="n">
        <f aca="false">$B$4/12*H193</f>
        <v>0</v>
      </c>
      <c r="L193" s="8" t="n">
        <f aca="false">IF(H193&gt;0,I193-J193-K193,0)</f>
        <v>0</v>
      </c>
      <c r="M193" s="8" t="n">
        <f aca="false">SUM(J$2:K193)</f>
        <v>12051.8079461546</v>
      </c>
      <c r="N193" s="8" t="n">
        <f aca="false">SUM(L$2:L193)</f>
        <v>121739.176710799</v>
      </c>
    </row>
    <row r="194" customFormat="false" ht="13.6" hidden="false" customHeight="false" outlineLevel="0" collapsed="false">
      <c r="E194" s="1" t="n">
        <v>193</v>
      </c>
      <c r="F194" s="1" t="n">
        <f aca="false">F182+1</f>
        <v>17</v>
      </c>
      <c r="G194" s="7" t="n">
        <f aca="false">EDATE($B$6,E193)</f>
        <v>50222</v>
      </c>
      <c r="H194" s="8" t="n">
        <f aca="false">IF(H193-L193&gt;0,H193-L193,0)</f>
        <v>0</v>
      </c>
      <c r="I194" s="8" t="n">
        <f aca="false">$B$8</f>
        <v>739.176710811897</v>
      </c>
      <c r="J194" s="8" t="n">
        <f aca="false">$B$3/12*H194</f>
        <v>0</v>
      </c>
      <c r="K194" s="8" t="n">
        <f aca="false">$B$4/12*H194</f>
        <v>0</v>
      </c>
      <c r="L194" s="8" t="n">
        <f aca="false">IF(H194&gt;0,I194-J194-K194,0)</f>
        <v>0</v>
      </c>
      <c r="M194" s="8" t="n">
        <f aca="false">SUM(J$2:K194)</f>
        <v>12051.8079461546</v>
      </c>
      <c r="N194" s="8" t="n">
        <f aca="false">SUM(L$2:L194)</f>
        <v>121739.176710799</v>
      </c>
    </row>
    <row r="195" customFormat="false" ht="13.6" hidden="false" customHeight="false" outlineLevel="0" collapsed="false">
      <c r="E195" s="1" t="n">
        <v>194</v>
      </c>
      <c r="F195" s="1" t="n">
        <f aca="false">F183+1</f>
        <v>17</v>
      </c>
      <c r="G195" s="7" t="n">
        <f aca="false">EDATE($B$6,E194)</f>
        <v>50253</v>
      </c>
      <c r="H195" s="8" t="n">
        <f aca="false">IF(H194-L194&gt;0,H194-L194,0)</f>
        <v>0</v>
      </c>
      <c r="I195" s="8" t="n">
        <f aca="false">$B$8</f>
        <v>739.176710811897</v>
      </c>
      <c r="J195" s="8" t="n">
        <f aca="false">$B$3/12*H195</f>
        <v>0</v>
      </c>
      <c r="K195" s="8" t="n">
        <f aca="false">$B$4/12*H195</f>
        <v>0</v>
      </c>
      <c r="L195" s="8" t="n">
        <f aca="false">IF(H195&gt;0,I195-J195-K195,0)</f>
        <v>0</v>
      </c>
      <c r="M195" s="8" t="n">
        <f aca="false">SUM(J$2:K195)</f>
        <v>12051.8079461546</v>
      </c>
      <c r="N195" s="8" t="n">
        <f aca="false">SUM(L$2:L195)</f>
        <v>121739.176710799</v>
      </c>
    </row>
    <row r="196" customFormat="false" ht="13.6" hidden="false" customHeight="false" outlineLevel="0" collapsed="false">
      <c r="E196" s="1" t="n">
        <v>195</v>
      </c>
      <c r="F196" s="1" t="n">
        <f aca="false">F184+1</f>
        <v>17</v>
      </c>
      <c r="G196" s="7" t="n">
        <f aca="false">EDATE($B$6,E195)</f>
        <v>50284</v>
      </c>
      <c r="H196" s="8" t="n">
        <f aca="false">IF(H195-L195&gt;0,H195-L195,0)</f>
        <v>0</v>
      </c>
      <c r="I196" s="8" t="n">
        <f aca="false">$B$8</f>
        <v>739.176710811897</v>
      </c>
      <c r="J196" s="8" t="n">
        <f aca="false">$B$3/12*H196</f>
        <v>0</v>
      </c>
      <c r="K196" s="8" t="n">
        <f aca="false">$B$4/12*H196</f>
        <v>0</v>
      </c>
      <c r="L196" s="8" t="n">
        <f aca="false">IF(H196&gt;0,I196-J196-K196,0)</f>
        <v>0</v>
      </c>
      <c r="M196" s="8" t="n">
        <f aca="false">SUM(J$2:K196)</f>
        <v>12051.8079461546</v>
      </c>
      <c r="N196" s="8" t="n">
        <f aca="false">SUM(L$2:L196)</f>
        <v>121739.176710799</v>
      </c>
    </row>
    <row r="197" customFormat="false" ht="13.6" hidden="false" customHeight="false" outlineLevel="0" collapsed="false">
      <c r="E197" s="1" t="n">
        <v>196</v>
      </c>
      <c r="F197" s="1" t="n">
        <f aca="false">F185+1</f>
        <v>17</v>
      </c>
      <c r="G197" s="7" t="n">
        <f aca="false">EDATE($B$6,E196)</f>
        <v>50314</v>
      </c>
      <c r="H197" s="8" t="n">
        <f aca="false">IF(H196-L196&gt;0,H196-L196,0)</f>
        <v>0</v>
      </c>
      <c r="I197" s="8" t="n">
        <f aca="false">$B$8</f>
        <v>739.176710811897</v>
      </c>
      <c r="J197" s="8" t="n">
        <f aca="false">$B$3/12*H197</f>
        <v>0</v>
      </c>
      <c r="K197" s="8" t="n">
        <f aca="false">$B$4/12*H197</f>
        <v>0</v>
      </c>
      <c r="L197" s="8" t="n">
        <f aca="false">IF(H197&gt;0,I197-J197-K197,0)</f>
        <v>0</v>
      </c>
      <c r="M197" s="8" t="n">
        <f aca="false">SUM(J$2:K197)</f>
        <v>12051.8079461546</v>
      </c>
      <c r="N197" s="8" t="n">
        <f aca="false">SUM(L$2:L197)</f>
        <v>121739.176710799</v>
      </c>
    </row>
    <row r="198" customFormat="false" ht="13.6" hidden="false" customHeight="false" outlineLevel="0" collapsed="false">
      <c r="E198" s="1" t="n">
        <v>197</v>
      </c>
      <c r="F198" s="1" t="n">
        <f aca="false">F186+1</f>
        <v>17</v>
      </c>
      <c r="G198" s="7" t="n">
        <f aca="false">EDATE($B$6,E197)</f>
        <v>50345</v>
      </c>
      <c r="H198" s="8" t="n">
        <f aca="false">IF(H197-L197&gt;0,H197-L197,0)</f>
        <v>0</v>
      </c>
      <c r="I198" s="8" t="n">
        <f aca="false">$B$8</f>
        <v>739.176710811897</v>
      </c>
      <c r="J198" s="8" t="n">
        <f aca="false">$B$3/12*H198</f>
        <v>0</v>
      </c>
      <c r="K198" s="8" t="n">
        <f aca="false">$B$4/12*H198</f>
        <v>0</v>
      </c>
      <c r="L198" s="8" t="n">
        <f aca="false">IF(H198&gt;0,I198-J198-K198,0)</f>
        <v>0</v>
      </c>
      <c r="M198" s="8" t="n">
        <f aca="false">SUM(J$2:K198)</f>
        <v>12051.8079461546</v>
      </c>
      <c r="N198" s="8" t="n">
        <f aca="false">SUM(L$2:L198)</f>
        <v>121739.176710799</v>
      </c>
    </row>
    <row r="199" customFormat="false" ht="13.6" hidden="false" customHeight="false" outlineLevel="0" collapsed="false">
      <c r="E199" s="1" t="n">
        <v>198</v>
      </c>
      <c r="F199" s="1" t="n">
        <f aca="false">F187+1</f>
        <v>17</v>
      </c>
      <c r="G199" s="7" t="n">
        <f aca="false">EDATE($B$6,E198)</f>
        <v>50375</v>
      </c>
      <c r="H199" s="8" t="n">
        <f aca="false">IF(H198-L198&gt;0,H198-L198,0)</f>
        <v>0</v>
      </c>
      <c r="I199" s="8" t="n">
        <f aca="false">$B$8</f>
        <v>739.176710811897</v>
      </c>
      <c r="J199" s="8" t="n">
        <f aca="false">$B$3/12*H199</f>
        <v>0</v>
      </c>
      <c r="K199" s="8" t="n">
        <f aca="false">$B$4/12*H199</f>
        <v>0</v>
      </c>
      <c r="L199" s="8" t="n">
        <f aca="false">IF(H199&gt;0,I199-J199-K199,0)</f>
        <v>0</v>
      </c>
      <c r="M199" s="8" t="n">
        <f aca="false">SUM(J$2:K199)</f>
        <v>12051.8079461546</v>
      </c>
      <c r="N199" s="8" t="n">
        <f aca="false">SUM(L$2:L199)</f>
        <v>121739.176710799</v>
      </c>
    </row>
    <row r="200" customFormat="false" ht="13.6" hidden="false" customHeight="false" outlineLevel="0" collapsed="false">
      <c r="E200" s="1" t="n">
        <v>199</v>
      </c>
      <c r="F200" s="1" t="n">
        <f aca="false">F188+1</f>
        <v>17</v>
      </c>
      <c r="G200" s="7" t="n">
        <f aca="false">EDATE($B$6,E199)</f>
        <v>50406</v>
      </c>
      <c r="H200" s="8" t="n">
        <f aca="false">IF(H199-L199&gt;0,H199-L199,0)</f>
        <v>0</v>
      </c>
      <c r="I200" s="8" t="n">
        <f aca="false">$B$8</f>
        <v>739.176710811897</v>
      </c>
      <c r="J200" s="8" t="n">
        <f aca="false">$B$3/12*H200</f>
        <v>0</v>
      </c>
      <c r="K200" s="8" t="n">
        <f aca="false">$B$4/12*H200</f>
        <v>0</v>
      </c>
      <c r="L200" s="8" t="n">
        <f aca="false">IF(H200&gt;0,I200-J200-K200,0)</f>
        <v>0</v>
      </c>
      <c r="M200" s="8" t="n">
        <f aca="false">SUM(J$2:K200)</f>
        <v>12051.8079461546</v>
      </c>
      <c r="N200" s="8" t="n">
        <f aca="false">SUM(L$2:L200)</f>
        <v>121739.176710799</v>
      </c>
    </row>
    <row r="201" customFormat="false" ht="13.6" hidden="false" customHeight="false" outlineLevel="0" collapsed="false">
      <c r="E201" s="1" t="n">
        <v>200</v>
      </c>
      <c r="F201" s="1" t="n">
        <f aca="false">F189+1</f>
        <v>17</v>
      </c>
      <c r="G201" s="7" t="n">
        <f aca="false">EDATE($B$6,E200)</f>
        <v>50437</v>
      </c>
      <c r="H201" s="8" t="n">
        <f aca="false">IF(H200-L200&gt;0,H200-L200,0)</f>
        <v>0</v>
      </c>
      <c r="I201" s="8" t="n">
        <f aca="false">$B$8</f>
        <v>739.176710811897</v>
      </c>
      <c r="J201" s="8" t="n">
        <f aca="false">$B$3/12*H201</f>
        <v>0</v>
      </c>
      <c r="K201" s="8" t="n">
        <f aca="false">$B$4/12*H201</f>
        <v>0</v>
      </c>
      <c r="L201" s="8" t="n">
        <f aca="false">IF(H201&gt;0,I201-J201-K201,0)</f>
        <v>0</v>
      </c>
      <c r="M201" s="8" t="n">
        <f aca="false">SUM(J$2:K201)</f>
        <v>12051.8079461546</v>
      </c>
      <c r="N201" s="8" t="n">
        <f aca="false">SUM(L$2:L201)</f>
        <v>121739.176710799</v>
      </c>
    </row>
    <row r="202" customFormat="false" ht="13.6" hidden="false" customHeight="false" outlineLevel="0" collapsed="false">
      <c r="E202" s="1" t="n">
        <v>201</v>
      </c>
      <c r="F202" s="1" t="n">
        <f aca="false">F190+1</f>
        <v>17</v>
      </c>
      <c r="G202" s="7" t="n">
        <f aca="false">EDATE($B$6,E201)</f>
        <v>50465</v>
      </c>
      <c r="H202" s="8" t="n">
        <f aca="false">IF(H201-L201&gt;0,H201-L201,0)</f>
        <v>0</v>
      </c>
      <c r="I202" s="8" t="n">
        <f aca="false">$B$8</f>
        <v>739.176710811897</v>
      </c>
      <c r="J202" s="8" t="n">
        <f aca="false">$B$3/12*H202</f>
        <v>0</v>
      </c>
      <c r="K202" s="8" t="n">
        <f aca="false">$B$4/12*H202</f>
        <v>0</v>
      </c>
      <c r="L202" s="8" t="n">
        <f aca="false">IF(H202&gt;0,I202-J202-K202,0)</f>
        <v>0</v>
      </c>
      <c r="M202" s="8" t="n">
        <f aca="false">SUM(J$2:K202)</f>
        <v>12051.8079461546</v>
      </c>
      <c r="N202" s="8" t="n">
        <f aca="false">SUM(L$2:L202)</f>
        <v>121739.176710799</v>
      </c>
    </row>
    <row r="203" customFormat="false" ht="13.6" hidden="false" customHeight="false" outlineLevel="0" collapsed="false">
      <c r="E203" s="1" t="n">
        <v>202</v>
      </c>
      <c r="F203" s="1" t="n">
        <f aca="false">F191+1</f>
        <v>17</v>
      </c>
      <c r="G203" s="7" t="n">
        <f aca="false">EDATE($B$6,E202)</f>
        <v>50496</v>
      </c>
      <c r="H203" s="8" t="n">
        <f aca="false">IF(H202-L202&gt;0,H202-L202,0)</f>
        <v>0</v>
      </c>
      <c r="I203" s="8" t="n">
        <f aca="false">$B$8</f>
        <v>739.176710811897</v>
      </c>
      <c r="J203" s="8" t="n">
        <f aca="false">$B$3/12*H203</f>
        <v>0</v>
      </c>
      <c r="K203" s="8" t="n">
        <f aca="false">$B$4/12*H203</f>
        <v>0</v>
      </c>
      <c r="L203" s="8" t="n">
        <f aca="false">IF(H203&gt;0,I203-J203-K203,0)</f>
        <v>0</v>
      </c>
      <c r="M203" s="8" t="n">
        <f aca="false">SUM(J$2:K203)</f>
        <v>12051.8079461546</v>
      </c>
      <c r="N203" s="8" t="n">
        <f aca="false">SUM(L$2:L203)</f>
        <v>121739.176710799</v>
      </c>
    </row>
    <row r="204" customFormat="false" ht="13.6" hidden="false" customHeight="false" outlineLevel="0" collapsed="false">
      <c r="E204" s="1" t="n">
        <v>203</v>
      </c>
      <c r="F204" s="1" t="n">
        <f aca="false">F192+1</f>
        <v>17</v>
      </c>
      <c r="G204" s="7" t="n">
        <f aca="false">EDATE($B$6,E203)</f>
        <v>50526</v>
      </c>
      <c r="H204" s="8" t="n">
        <f aca="false">IF(H203-L203&gt;0,H203-L203,0)</f>
        <v>0</v>
      </c>
      <c r="I204" s="8" t="n">
        <f aca="false">$B$8</f>
        <v>739.176710811897</v>
      </c>
      <c r="J204" s="8" t="n">
        <f aca="false">$B$3/12*H204</f>
        <v>0</v>
      </c>
      <c r="K204" s="8" t="n">
        <f aca="false">$B$4/12*H204</f>
        <v>0</v>
      </c>
      <c r="L204" s="8" t="n">
        <f aca="false">IF(H204&gt;0,I204-J204-K204,0)</f>
        <v>0</v>
      </c>
      <c r="M204" s="8" t="n">
        <f aca="false">SUM(J$2:K204)</f>
        <v>12051.8079461546</v>
      </c>
      <c r="N204" s="8" t="n">
        <f aca="false">SUM(L$2:L204)</f>
        <v>121739.176710799</v>
      </c>
    </row>
    <row r="205" customFormat="false" ht="13.6" hidden="false" customHeight="false" outlineLevel="0" collapsed="false">
      <c r="E205" s="1" t="n">
        <v>204</v>
      </c>
      <c r="F205" s="1" t="n">
        <f aca="false">F193+1</f>
        <v>17</v>
      </c>
      <c r="G205" s="7" t="n">
        <f aca="false">EDATE($B$6,E204)</f>
        <v>50557</v>
      </c>
      <c r="H205" s="8" t="n">
        <f aca="false">IF(H204-L204&gt;0,H204-L204,0)</f>
        <v>0</v>
      </c>
      <c r="I205" s="8" t="n">
        <f aca="false">$B$8</f>
        <v>739.176710811897</v>
      </c>
      <c r="J205" s="8" t="n">
        <f aca="false">$B$3/12*H205</f>
        <v>0</v>
      </c>
      <c r="K205" s="8" t="n">
        <f aca="false">$B$4/12*H205</f>
        <v>0</v>
      </c>
      <c r="L205" s="8" t="n">
        <f aca="false">IF(H205&gt;0,I205-J205-K205,0)</f>
        <v>0</v>
      </c>
      <c r="M205" s="8" t="n">
        <f aca="false">SUM(J$2:K205)</f>
        <v>12051.8079461546</v>
      </c>
      <c r="N205" s="8" t="n">
        <f aca="false">SUM(L$2:L205)</f>
        <v>121739.176710799</v>
      </c>
    </row>
    <row r="206" customFormat="false" ht="13.6" hidden="false" customHeight="false" outlineLevel="0" collapsed="false">
      <c r="E206" s="1" t="n">
        <v>205</v>
      </c>
      <c r="F206" s="1" t="n">
        <f aca="false">F194+1</f>
        <v>18</v>
      </c>
      <c r="G206" s="7" t="n">
        <f aca="false">EDATE($B$6,E205)</f>
        <v>50587</v>
      </c>
      <c r="H206" s="8" t="n">
        <f aca="false">IF(H205-L205&gt;0,H205-L205,0)</f>
        <v>0</v>
      </c>
      <c r="I206" s="8" t="n">
        <f aca="false">$B$8</f>
        <v>739.176710811897</v>
      </c>
      <c r="J206" s="8" t="n">
        <f aca="false">$B$3/12*H206</f>
        <v>0</v>
      </c>
      <c r="K206" s="8" t="n">
        <f aca="false">$B$4/12*H206</f>
        <v>0</v>
      </c>
      <c r="L206" s="8" t="n">
        <f aca="false">IF(H206&gt;0,I206-J206-K206,0)</f>
        <v>0</v>
      </c>
      <c r="M206" s="8" t="n">
        <f aca="false">SUM(J$2:K206)</f>
        <v>12051.8079461546</v>
      </c>
      <c r="N206" s="8" t="n">
        <f aca="false">SUM(L$2:L206)</f>
        <v>121739.176710799</v>
      </c>
    </row>
    <row r="207" customFormat="false" ht="13.6" hidden="false" customHeight="false" outlineLevel="0" collapsed="false">
      <c r="E207" s="1" t="n">
        <v>206</v>
      </c>
      <c r="F207" s="1" t="n">
        <f aca="false">F195+1</f>
        <v>18</v>
      </c>
      <c r="G207" s="7" t="n">
        <f aca="false">EDATE($B$6,E206)</f>
        <v>50618</v>
      </c>
      <c r="H207" s="8" t="n">
        <f aca="false">IF(H206-L206&gt;0,H206-L206,0)</f>
        <v>0</v>
      </c>
      <c r="I207" s="8" t="n">
        <f aca="false">$B$8</f>
        <v>739.176710811897</v>
      </c>
      <c r="J207" s="8" t="n">
        <f aca="false">$B$3/12*H207</f>
        <v>0</v>
      </c>
      <c r="K207" s="8" t="n">
        <f aca="false">$B$4/12*H207</f>
        <v>0</v>
      </c>
      <c r="L207" s="8" t="n">
        <f aca="false">IF(H207&gt;0,I207-J207-K207,0)</f>
        <v>0</v>
      </c>
      <c r="M207" s="8" t="n">
        <f aca="false">SUM(J$2:K207)</f>
        <v>12051.8079461546</v>
      </c>
      <c r="N207" s="8" t="n">
        <f aca="false">SUM(L$2:L207)</f>
        <v>121739.176710799</v>
      </c>
    </row>
    <row r="208" customFormat="false" ht="13.6" hidden="false" customHeight="false" outlineLevel="0" collapsed="false">
      <c r="E208" s="1" t="n">
        <v>207</v>
      </c>
      <c r="F208" s="1" t="n">
        <f aca="false">F196+1</f>
        <v>18</v>
      </c>
      <c r="G208" s="7" t="n">
        <f aca="false">EDATE($B$6,E207)</f>
        <v>50649</v>
      </c>
      <c r="H208" s="8" t="n">
        <f aca="false">IF(H207-L207&gt;0,H207-L207,0)</f>
        <v>0</v>
      </c>
      <c r="I208" s="8" t="n">
        <f aca="false">$B$8</f>
        <v>739.176710811897</v>
      </c>
      <c r="J208" s="8" t="n">
        <f aca="false">$B$3/12*H208</f>
        <v>0</v>
      </c>
      <c r="K208" s="8" t="n">
        <f aca="false">$B$4/12*H208</f>
        <v>0</v>
      </c>
      <c r="L208" s="8" t="n">
        <f aca="false">IF(H208&gt;0,I208-J208-K208,0)</f>
        <v>0</v>
      </c>
      <c r="M208" s="8" t="n">
        <f aca="false">SUM(J$2:K208)</f>
        <v>12051.8079461546</v>
      </c>
      <c r="N208" s="8" t="n">
        <f aca="false">SUM(L$2:L208)</f>
        <v>121739.176710799</v>
      </c>
    </row>
    <row r="209" customFormat="false" ht="13.6" hidden="false" customHeight="false" outlineLevel="0" collapsed="false">
      <c r="E209" s="1" t="n">
        <v>208</v>
      </c>
      <c r="F209" s="1" t="n">
        <f aca="false">F197+1</f>
        <v>18</v>
      </c>
      <c r="G209" s="7" t="n">
        <f aca="false">EDATE($B$6,E208)</f>
        <v>50679</v>
      </c>
      <c r="H209" s="8" t="n">
        <f aca="false">IF(H208-L208&gt;0,H208-L208,0)</f>
        <v>0</v>
      </c>
      <c r="I209" s="8" t="n">
        <f aca="false">$B$8</f>
        <v>739.176710811897</v>
      </c>
      <c r="J209" s="8" t="n">
        <f aca="false">$B$3/12*H209</f>
        <v>0</v>
      </c>
      <c r="K209" s="8" t="n">
        <f aca="false">$B$4/12*H209</f>
        <v>0</v>
      </c>
      <c r="L209" s="8" t="n">
        <f aca="false">IF(H209&gt;0,I209-J209-K209,0)</f>
        <v>0</v>
      </c>
      <c r="M209" s="8" t="n">
        <f aca="false">SUM(J$2:K209)</f>
        <v>12051.8079461546</v>
      </c>
      <c r="N209" s="8" t="n">
        <f aca="false">SUM(L$2:L209)</f>
        <v>121739.176710799</v>
      </c>
    </row>
    <row r="210" customFormat="false" ht="13.6" hidden="false" customHeight="false" outlineLevel="0" collapsed="false">
      <c r="E210" s="1" t="n">
        <v>209</v>
      </c>
      <c r="F210" s="1" t="n">
        <f aca="false">F198+1</f>
        <v>18</v>
      </c>
      <c r="G210" s="7" t="n">
        <f aca="false">EDATE($B$6,E209)</f>
        <v>50710</v>
      </c>
      <c r="H210" s="8" t="n">
        <f aca="false">IF(H209-L209&gt;0,H209-L209,0)</f>
        <v>0</v>
      </c>
      <c r="I210" s="8" t="n">
        <f aca="false">$B$8</f>
        <v>739.176710811897</v>
      </c>
      <c r="J210" s="8" t="n">
        <f aca="false">$B$3/12*H210</f>
        <v>0</v>
      </c>
      <c r="K210" s="8" t="n">
        <f aca="false">$B$4/12*H210</f>
        <v>0</v>
      </c>
      <c r="L210" s="8" t="n">
        <f aca="false">IF(H210&gt;0,I210-J210-K210,0)</f>
        <v>0</v>
      </c>
      <c r="M210" s="8" t="n">
        <f aca="false">SUM(J$2:K210)</f>
        <v>12051.8079461546</v>
      </c>
      <c r="N210" s="8" t="n">
        <f aca="false">SUM(L$2:L210)</f>
        <v>121739.176710799</v>
      </c>
    </row>
    <row r="211" customFormat="false" ht="13.6" hidden="false" customHeight="false" outlineLevel="0" collapsed="false">
      <c r="E211" s="1" t="n">
        <v>210</v>
      </c>
      <c r="F211" s="1" t="n">
        <f aca="false">F199+1</f>
        <v>18</v>
      </c>
      <c r="G211" s="7" t="n">
        <f aca="false">EDATE($B$6,E210)</f>
        <v>50740</v>
      </c>
      <c r="H211" s="8" t="n">
        <f aca="false">IF(H210-L210&gt;0,H210-L210,0)</f>
        <v>0</v>
      </c>
      <c r="I211" s="8" t="n">
        <f aca="false">$B$8</f>
        <v>739.176710811897</v>
      </c>
      <c r="J211" s="8" t="n">
        <f aca="false">$B$3/12*H211</f>
        <v>0</v>
      </c>
      <c r="K211" s="8" t="n">
        <f aca="false">$B$4/12*H211</f>
        <v>0</v>
      </c>
      <c r="L211" s="8" t="n">
        <f aca="false">IF(H211&gt;0,I211-J211-K211,0)</f>
        <v>0</v>
      </c>
      <c r="M211" s="8" t="n">
        <f aca="false">SUM(J$2:K211)</f>
        <v>12051.8079461546</v>
      </c>
      <c r="N211" s="8" t="n">
        <f aca="false">SUM(L$2:L211)</f>
        <v>121739.176710799</v>
      </c>
    </row>
    <row r="212" customFormat="false" ht="13.6" hidden="false" customHeight="false" outlineLevel="0" collapsed="false">
      <c r="E212" s="1" t="n">
        <v>211</v>
      </c>
      <c r="F212" s="1" t="n">
        <f aca="false">F200+1</f>
        <v>18</v>
      </c>
      <c r="G212" s="7" t="n">
        <f aca="false">EDATE($B$6,E211)</f>
        <v>50771</v>
      </c>
      <c r="H212" s="8" t="n">
        <f aca="false">IF(H211-L211&gt;0,H211-L211,0)</f>
        <v>0</v>
      </c>
      <c r="I212" s="8" t="n">
        <f aca="false">$B$8</f>
        <v>739.176710811897</v>
      </c>
      <c r="J212" s="8" t="n">
        <f aca="false">$B$3/12*H212</f>
        <v>0</v>
      </c>
      <c r="K212" s="8" t="n">
        <f aca="false">$B$4/12*H212</f>
        <v>0</v>
      </c>
      <c r="L212" s="8" t="n">
        <f aca="false">IF(H212&gt;0,I212-J212-K212,0)</f>
        <v>0</v>
      </c>
      <c r="M212" s="8" t="n">
        <f aca="false">SUM(J$2:K212)</f>
        <v>12051.8079461546</v>
      </c>
      <c r="N212" s="8" t="n">
        <f aca="false">SUM(L$2:L212)</f>
        <v>121739.176710799</v>
      </c>
    </row>
    <row r="213" customFormat="false" ht="13.6" hidden="false" customHeight="false" outlineLevel="0" collapsed="false">
      <c r="E213" s="1" t="n">
        <v>212</v>
      </c>
      <c r="F213" s="1" t="n">
        <f aca="false">F201+1</f>
        <v>18</v>
      </c>
      <c r="G213" s="7" t="n">
        <f aca="false">EDATE($B$6,E212)</f>
        <v>50802</v>
      </c>
      <c r="H213" s="8" t="n">
        <f aca="false">IF(H212-L212&gt;0,H212-L212,0)</f>
        <v>0</v>
      </c>
      <c r="I213" s="8" t="n">
        <f aca="false">$B$8</f>
        <v>739.176710811897</v>
      </c>
      <c r="J213" s="8" t="n">
        <f aca="false">$B$3/12*H213</f>
        <v>0</v>
      </c>
      <c r="K213" s="8" t="n">
        <f aca="false">$B$4/12*H213</f>
        <v>0</v>
      </c>
      <c r="L213" s="8" t="n">
        <f aca="false">IF(H213&gt;0,I213-J213-K213,0)</f>
        <v>0</v>
      </c>
      <c r="M213" s="8" t="n">
        <f aca="false">SUM(J$2:K213)</f>
        <v>12051.8079461546</v>
      </c>
      <c r="N213" s="8" t="n">
        <f aca="false">SUM(L$2:L213)</f>
        <v>121739.176710799</v>
      </c>
    </row>
    <row r="214" customFormat="false" ht="13.6" hidden="false" customHeight="false" outlineLevel="0" collapsed="false">
      <c r="E214" s="1" t="n">
        <v>213</v>
      </c>
      <c r="F214" s="1" t="n">
        <f aca="false">F202+1</f>
        <v>18</v>
      </c>
      <c r="G214" s="7" t="n">
        <f aca="false">EDATE($B$6,E213)</f>
        <v>50830</v>
      </c>
      <c r="H214" s="8" t="n">
        <f aca="false">IF(H213-L213&gt;0,H213-L213,0)</f>
        <v>0</v>
      </c>
      <c r="I214" s="8" t="n">
        <f aca="false">$B$8</f>
        <v>739.176710811897</v>
      </c>
      <c r="J214" s="8" t="n">
        <f aca="false">$B$3/12*H214</f>
        <v>0</v>
      </c>
      <c r="K214" s="8" t="n">
        <f aca="false">$B$4/12*H214</f>
        <v>0</v>
      </c>
      <c r="L214" s="8" t="n">
        <f aca="false">IF(H214&gt;0,I214-J214-K214,0)</f>
        <v>0</v>
      </c>
      <c r="M214" s="8" t="n">
        <f aca="false">SUM(J$2:K214)</f>
        <v>12051.8079461546</v>
      </c>
      <c r="N214" s="8" t="n">
        <f aca="false">SUM(L$2:L214)</f>
        <v>121739.176710799</v>
      </c>
    </row>
    <row r="215" customFormat="false" ht="13.6" hidden="false" customHeight="false" outlineLevel="0" collapsed="false">
      <c r="E215" s="1" t="n">
        <v>214</v>
      </c>
      <c r="F215" s="1" t="n">
        <f aca="false">F203+1</f>
        <v>18</v>
      </c>
      <c r="G215" s="7" t="n">
        <f aca="false">EDATE($B$6,E214)</f>
        <v>50861</v>
      </c>
      <c r="H215" s="8" t="n">
        <f aca="false">IF(H214-L214&gt;0,H214-L214,0)</f>
        <v>0</v>
      </c>
      <c r="I215" s="8" t="n">
        <f aca="false">$B$8</f>
        <v>739.176710811897</v>
      </c>
      <c r="J215" s="8" t="n">
        <f aca="false">$B$3/12*H215</f>
        <v>0</v>
      </c>
      <c r="K215" s="8" t="n">
        <f aca="false">$B$4/12*H215</f>
        <v>0</v>
      </c>
      <c r="L215" s="8" t="n">
        <f aca="false">IF(H215&gt;0,I215-J215-K215,0)</f>
        <v>0</v>
      </c>
      <c r="M215" s="8" t="n">
        <f aca="false">SUM(J$2:K215)</f>
        <v>12051.8079461546</v>
      </c>
      <c r="N215" s="8" t="n">
        <f aca="false">SUM(L$2:L215)</f>
        <v>121739.176710799</v>
      </c>
    </row>
    <row r="216" customFormat="false" ht="13.6" hidden="false" customHeight="false" outlineLevel="0" collapsed="false">
      <c r="E216" s="1" t="n">
        <v>215</v>
      </c>
      <c r="F216" s="1" t="n">
        <f aca="false">F204+1</f>
        <v>18</v>
      </c>
      <c r="G216" s="7" t="n">
        <f aca="false">EDATE($B$6,E215)</f>
        <v>50891</v>
      </c>
      <c r="H216" s="8" t="n">
        <f aca="false">IF(H215-L215&gt;0,H215-L215,0)</f>
        <v>0</v>
      </c>
      <c r="I216" s="8" t="n">
        <f aca="false">$B$8</f>
        <v>739.176710811897</v>
      </c>
      <c r="J216" s="8" t="n">
        <f aca="false">$B$3/12*H216</f>
        <v>0</v>
      </c>
      <c r="K216" s="8" t="n">
        <f aca="false">$B$4/12*H216</f>
        <v>0</v>
      </c>
      <c r="L216" s="8" t="n">
        <f aca="false">IF(H216&gt;0,I216-J216-K216,0)</f>
        <v>0</v>
      </c>
      <c r="M216" s="8" t="n">
        <f aca="false">SUM(J$2:K216)</f>
        <v>12051.8079461546</v>
      </c>
      <c r="N216" s="8" t="n">
        <f aca="false">SUM(L$2:L216)</f>
        <v>121739.176710799</v>
      </c>
    </row>
    <row r="217" customFormat="false" ht="13.6" hidden="false" customHeight="false" outlineLevel="0" collapsed="false">
      <c r="E217" s="1" t="n">
        <v>216</v>
      </c>
      <c r="F217" s="1" t="n">
        <f aca="false">F205+1</f>
        <v>18</v>
      </c>
      <c r="G217" s="7" t="n">
        <f aca="false">EDATE($B$6,E216)</f>
        <v>50922</v>
      </c>
      <c r="H217" s="8" t="n">
        <f aca="false">IF(H216-L216&gt;0,H216-L216,0)</f>
        <v>0</v>
      </c>
      <c r="I217" s="8" t="n">
        <f aca="false">$B$8</f>
        <v>739.176710811897</v>
      </c>
      <c r="J217" s="8" t="n">
        <f aca="false">$B$3/12*H217</f>
        <v>0</v>
      </c>
      <c r="K217" s="8" t="n">
        <f aca="false">$B$4/12*H217</f>
        <v>0</v>
      </c>
      <c r="L217" s="8" t="n">
        <f aca="false">IF(H217&gt;0,I217-J217-K217,0)</f>
        <v>0</v>
      </c>
      <c r="M217" s="8" t="n">
        <f aca="false">SUM(J$2:K217)</f>
        <v>12051.8079461546</v>
      </c>
      <c r="N217" s="8" t="n">
        <f aca="false">SUM(L$2:L217)</f>
        <v>121739.176710799</v>
      </c>
    </row>
    <row r="218" customFormat="false" ht="13.6" hidden="false" customHeight="false" outlineLevel="0" collapsed="false">
      <c r="E218" s="1" t="n">
        <v>217</v>
      </c>
      <c r="F218" s="1" t="n">
        <f aca="false">F206+1</f>
        <v>19</v>
      </c>
      <c r="G218" s="7" t="n">
        <f aca="false">EDATE($B$6,E217)</f>
        <v>50952</v>
      </c>
      <c r="H218" s="8" t="n">
        <f aca="false">IF(H217-L217&gt;0,H217-L217,0)</f>
        <v>0</v>
      </c>
      <c r="I218" s="8" t="n">
        <f aca="false">$B$8</f>
        <v>739.176710811897</v>
      </c>
      <c r="J218" s="8" t="n">
        <f aca="false">$B$3/12*H218</f>
        <v>0</v>
      </c>
      <c r="K218" s="8" t="n">
        <f aca="false">$B$4/12*H218</f>
        <v>0</v>
      </c>
      <c r="L218" s="8" t="n">
        <f aca="false">IF(H218&gt;0,I218-J218-K218,0)</f>
        <v>0</v>
      </c>
      <c r="M218" s="8" t="n">
        <f aca="false">SUM(J$2:K218)</f>
        <v>12051.8079461546</v>
      </c>
      <c r="N218" s="8" t="n">
        <f aca="false">SUM(L$2:L218)</f>
        <v>121739.176710799</v>
      </c>
    </row>
    <row r="219" customFormat="false" ht="13.6" hidden="false" customHeight="false" outlineLevel="0" collapsed="false">
      <c r="E219" s="1" t="n">
        <v>218</v>
      </c>
      <c r="F219" s="1" t="n">
        <f aca="false">F207+1</f>
        <v>19</v>
      </c>
      <c r="G219" s="7" t="n">
        <f aca="false">EDATE($B$6,E218)</f>
        <v>50983</v>
      </c>
      <c r="H219" s="8" t="n">
        <f aca="false">IF(H218-L218&gt;0,H218-L218,0)</f>
        <v>0</v>
      </c>
      <c r="I219" s="8" t="n">
        <f aca="false">$B$8</f>
        <v>739.176710811897</v>
      </c>
      <c r="J219" s="8" t="n">
        <f aca="false">$B$3/12*H219</f>
        <v>0</v>
      </c>
      <c r="K219" s="8" t="n">
        <f aca="false">$B$4/12*H219</f>
        <v>0</v>
      </c>
      <c r="L219" s="8" t="n">
        <f aca="false">IF(H219&gt;0,I219-J219-K219,0)</f>
        <v>0</v>
      </c>
      <c r="M219" s="8" t="n">
        <f aca="false">SUM(J$2:K219)</f>
        <v>12051.8079461546</v>
      </c>
      <c r="N219" s="8" t="n">
        <f aca="false">SUM(L$2:L219)</f>
        <v>121739.176710799</v>
      </c>
    </row>
    <row r="220" customFormat="false" ht="13.6" hidden="false" customHeight="false" outlineLevel="0" collapsed="false">
      <c r="E220" s="1" t="n">
        <v>219</v>
      </c>
      <c r="F220" s="1" t="n">
        <f aca="false">F208+1</f>
        <v>19</v>
      </c>
      <c r="G220" s="7" t="n">
        <f aca="false">EDATE($B$6,E219)</f>
        <v>51014</v>
      </c>
      <c r="H220" s="8" t="n">
        <f aca="false">IF(H219-L219&gt;0,H219-L219,0)</f>
        <v>0</v>
      </c>
      <c r="I220" s="8" t="n">
        <f aca="false">$B$8</f>
        <v>739.176710811897</v>
      </c>
      <c r="J220" s="8" t="n">
        <f aca="false">$B$3/12*H220</f>
        <v>0</v>
      </c>
      <c r="K220" s="8" t="n">
        <f aca="false">$B$4/12*H220</f>
        <v>0</v>
      </c>
      <c r="L220" s="8" t="n">
        <f aca="false">IF(H220&gt;0,I220-J220-K220,0)</f>
        <v>0</v>
      </c>
      <c r="M220" s="8" t="n">
        <f aca="false">SUM(J$2:K220)</f>
        <v>12051.8079461546</v>
      </c>
      <c r="N220" s="8" t="n">
        <f aca="false">SUM(L$2:L220)</f>
        <v>121739.176710799</v>
      </c>
    </row>
    <row r="221" customFormat="false" ht="13.6" hidden="false" customHeight="false" outlineLevel="0" collapsed="false">
      <c r="E221" s="1" t="n">
        <v>220</v>
      </c>
      <c r="F221" s="1" t="n">
        <f aca="false">F209+1</f>
        <v>19</v>
      </c>
      <c r="G221" s="7" t="n">
        <f aca="false">EDATE($B$6,E220)</f>
        <v>51044</v>
      </c>
      <c r="H221" s="8" t="n">
        <f aca="false">IF(H220-L220&gt;0,H220-L220,0)</f>
        <v>0</v>
      </c>
      <c r="I221" s="8" t="n">
        <f aca="false">$B$8</f>
        <v>739.176710811897</v>
      </c>
      <c r="J221" s="8" t="n">
        <f aca="false">$B$3/12*H221</f>
        <v>0</v>
      </c>
      <c r="K221" s="8" t="n">
        <f aca="false">$B$4/12*H221</f>
        <v>0</v>
      </c>
      <c r="L221" s="8" t="n">
        <f aca="false">IF(H221&gt;0,I221-J221-K221,0)</f>
        <v>0</v>
      </c>
      <c r="M221" s="8" t="n">
        <f aca="false">SUM(J$2:K221)</f>
        <v>12051.8079461546</v>
      </c>
      <c r="N221" s="8" t="n">
        <f aca="false">SUM(L$2:L221)</f>
        <v>121739.176710799</v>
      </c>
    </row>
    <row r="222" customFormat="false" ht="13.6" hidden="false" customHeight="false" outlineLevel="0" collapsed="false">
      <c r="E222" s="1" t="n">
        <v>221</v>
      </c>
      <c r="F222" s="1" t="n">
        <f aca="false">F210+1</f>
        <v>19</v>
      </c>
      <c r="G222" s="7" t="n">
        <f aca="false">EDATE($B$6,E221)</f>
        <v>51075</v>
      </c>
      <c r="H222" s="8" t="n">
        <f aca="false">IF(H221-L221&gt;0,H221-L221,0)</f>
        <v>0</v>
      </c>
      <c r="I222" s="8" t="n">
        <f aca="false">$B$8</f>
        <v>739.176710811897</v>
      </c>
      <c r="J222" s="8" t="n">
        <f aca="false">$B$3/12*H222</f>
        <v>0</v>
      </c>
      <c r="K222" s="8" t="n">
        <f aca="false">$B$4/12*H222</f>
        <v>0</v>
      </c>
      <c r="L222" s="8" t="n">
        <f aca="false">IF(H222&gt;0,I222-J222-K222,0)</f>
        <v>0</v>
      </c>
      <c r="M222" s="8" t="n">
        <f aca="false">SUM(J$2:K222)</f>
        <v>12051.8079461546</v>
      </c>
      <c r="N222" s="8" t="n">
        <f aca="false">SUM(L$2:L222)</f>
        <v>121739.176710799</v>
      </c>
    </row>
    <row r="223" customFormat="false" ht="13.6" hidden="false" customHeight="false" outlineLevel="0" collapsed="false">
      <c r="E223" s="1" t="n">
        <v>222</v>
      </c>
      <c r="F223" s="1" t="n">
        <f aca="false">F211+1</f>
        <v>19</v>
      </c>
      <c r="G223" s="7" t="n">
        <f aca="false">EDATE($B$6,E222)</f>
        <v>51105</v>
      </c>
      <c r="H223" s="8" t="n">
        <f aca="false">IF(H222-L222&gt;0,H222-L222,0)</f>
        <v>0</v>
      </c>
      <c r="I223" s="8" t="n">
        <f aca="false">$B$8</f>
        <v>739.176710811897</v>
      </c>
      <c r="J223" s="8" t="n">
        <f aca="false">$B$3/12*H223</f>
        <v>0</v>
      </c>
      <c r="K223" s="8" t="n">
        <f aca="false">$B$4/12*H223</f>
        <v>0</v>
      </c>
      <c r="L223" s="8" t="n">
        <f aca="false">IF(H223&gt;0,I223-J223-K223,0)</f>
        <v>0</v>
      </c>
      <c r="M223" s="8" t="n">
        <f aca="false">SUM(J$2:K223)</f>
        <v>12051.8079461546</v>
      </c>
      <c r="N223" s="8" t="n">
        <f aca="false">SUM(L$2:L223)</f>
        <v>121739.176710799</v>
      </c>
    </row>
    <row r="224" customFormat="false" ht="13.6" hidden="false" customHeight="false" outlineLevel="0" collapsed="false">
      <c r="E224" s="1" t="n">
        <v>223</v>
      </c>
      <c r="F224" s="1" t="n">
        <f aca="false">F212+1</f>
        <v>19</v>
      </c>
      <c r="G224" s="7" t="n">
        <f aca="false">EDATE($B$6,E223)</f>
        <v>51136</v>
      </c>
      <c r="H224" s="8" t="n">
        <f aca="false">IF(H223-L223&gt;0,H223-L223,0)</f>
        <v>0</v>
      </c>
      <c r="I224" s="8" t="n">
        <f aca="false">$B$8</f>
        <v>739.176710811897</v>
      </c>
      <c r="J224" s="8" t="n">
        <f aca="false">$B$3/12*H224</f>
        <v>0</v>
      </c>
      <c r="K224" s="8" t="n">
        <f aca="false">$B$4/12*H224</f>
        <v>0</v>
      </c>
      <c r="L224" s="8" t="n">
        <f aca="false">IF(H224&gt;0,I224-J224-K224,0)</f>
        <v>0</v>
      </c>
      <c r="M224" s="8" t="n">
        <f aca="false">SUM(J$2:K224)</f>
        <v>12051.8079461546</v>
      </c>
      <c r="N224" s="8" t="n">
        <f aca="false">SUM(L$2:L224)</f>
        <v>121739.176710799</v>
      </c>
    </row>
    <row r="225" customFormat="false" ht="13.6" hidden="false" customHeight="false" outlineLevel="0" collapsed="false">
      <c r="E225" s="1" t="n">
        <v>224</v>
      </c>
      <c r="F225" s="1" t="n">
        <f aca="false">F213+1</f>
        <v>19</v>
      </c>
      <c r="G225" s="7" t="n">
        <f aca="false">EDATE($B$6,E224)</f>
        <v>51167</v>
      </c>
      <c r="H225" s="8" t="n">
        <f aca="false">IF(H224-L224&gt;0,H224-L224,0)</f>
        <v>0</v>
      </c>
      <c r="I225" s="8" t="n">
        <f aca="false">$B$8</f>
        <v>739.176710811897</v>
      </c>
      <c r="J225" s="8" t="n">
        <f aca="false">$B$3/12*H225</f>
        <v>0</v>
      </c>
      <c r="K225" s="8" t="n">
        <f aca="false">$B$4/12*H225</f>
        <v>0</v>
      </c>
      <c r="L225" s="8" t="n">
        <f aca="false">IF(H225&gt;0,I225-J225-K225,0)</f>
        <v>0</v>
      </c>
      <c r="M225" s="8" t="n">
        <f aca="false">SUM(J$2:K225)</f>
        <v>12051.8079461546</v>
      </c>
      <c r="N225" s="8" t="n">
        <f aca="false">SUM(L$2:L225)</f>
        <v>121739.176710799</v>
      </c>
    </row>
    <row r="226" customFormat="false" ht="13.6" hidden="false" customHeight="false" outlineLevel="0" collapsed="false">
      <c r="E226" s="1" t="n">
        <v>225</v>
      </c>
      <c r="F226" s="1" t="n">
        <f aca="false">F214+1</f>
        <v>19</v>
      </c>
      <c r="G226" s="7" t="n">
        <f aca="false">EDATE($B$6,E225)</f>
        <v>51196</v>
      </c>
      <c r="H226" s="8" t="n">
        <f aca="false">IF(H225-L225&gt;0,H225-L225,0)</f>
        <v>0</v>
      </c>
      <c r="I226" s="8" t="n">
        <f aca="false">$B$8</f>
        <v>739.176710811897</v>
      </c>
      <c r="J226" s="8" t="n">
        <f aca="false">$B$3/12*H226</f>
        <v>0</v>
      </c>
      <c r="K226" s="8" t="n">
        <f aca="false">$B$4/12*H226</f>
        <v>0</v>
      </c>
      <c r="L226" s="8" t="n">
        <f aca="false">IF(H226&gt;0,I226-J226-K226,0)</f>
        <v>0</v>
      </c>
      <c r="M226" s="8" t="n">
        <f aca="false">SUM(J$2:K226)</f>
        <v>12051.8079461546</v>
      </c>
      <c r="N226" s="8" t="n">
        <f aca="false">SUM(L$2:L226)</f>
        <v>121739.176710799</v>
      </c>
    </row>
    <row r="227" customFormat="false" ht="13.6" hidden="false" customHeight="false" outlineLevel="0" collapsed="false">
      <c r="E227" s="1" t="n">
        <v>226</v>
      </c>
      <c r="F227" s="1" t="n">
        <f aca="false">F215+1</f>
        <v>19</v>
      </c>
      <c r="G227" s="7" t="n">
        <f aca="false">EDATE($B$6,E226)</f>
        <v>51227</v>
      </c>
      <c r="H227" s="8" t="n">
        <f aca="false">IF(H226-L226&gt;0,H226-L226,0)</f>
        <v>0</v>
      </c>
      <c r="I227" s="8" t="n">
        <f aca="false">$B$8</f>
        <v>739.176710811897</v>
      </c>
      <c r="J227" s="8" t="n">
        <f aca="false">$B$3/12*H227</f>
        <v>0</v>
      </c>
      <c r="K227" s="8" t="n">
        <f aca="false">$B$4/12*H227</f>
        <v>0</v>
      </c>
      <c r="L227" s="8" t="n">
        <f aca="false">IF(H227&gt;0,I227-J227-K227,0)</f>
        <v>0</v>
      </c>
      <c r="M227" s="8" t="n">
        <f aca="false">SUM(J$2:K227)</f>
        <v>12051.8079461546</v>
      </c>
      <c r="N227" s="8" t="n">
        <f aca="false">SUM(L$2:L227)</f>
        <v>121739.176710799</v>
      </c>
    </row>
    <row r="228" customFormat="false" ht="13.6" hidden="false" customHeight="false" outlineLevel="0" collapsed="false">
      <c r="E228" s="1" t="n">
        <v>227</v>
      </c>
      <c r="F228" s="1" t="n">
        <f aca="false">F216+1</f>
        <v>19</v>
      </c>
      <c r="G228" s="7" t="n">
        <f aca="false">EDATE($B$6,E227)</f>
        <v>51257</v>
      </c>
      <c r="H228" s="8" t="n">
        <f aca="false">IF(H227-L227&gt;0,H227-L227,0)</f>
        <v>0</v>
      </c>
      <c r="I228" s="8" t="n">
        <f aca="false">$B$8</f>
        <v>739.176710811897</v>
      </c>
      <c r="J228" s="8" t="n">
        <f aca="false">$B$3/12*H228</f>
        <v>0</v>
      </c>
      <c r="K228" s="8" t="n">
        <f aca="false">$B$4/12*H228</f>
        <v>0</v>
      </c>
      <c r="L228" s="8" t="n">
        <f aca="false">IF(H228&gt;0,I228-J228-K228,0)</f>
        <v>0</v>
      </c>
      <c r="M228" s="8" t="n">
        <f aca="false">SUM(J$2:K228)</f>
        <v>12051.8079461546</v>
      </c>
      <c r="N228" s="8" t="n">
        <f aca="false">SUM(L$2:L228)</f>
        <v>121739.176710799</v>
      </c>
    </row>
    <row r="229" customFormat="false" ht="13.6" hidden="false" customHeight="false" outlineLevel="0" collapsed="false">
      <c r="E229" s="1" t="n">
        <v>228</v>
      </c>
      <c r="F229" s="1" t="n">
        <f aca="false">F217+1</f>
        <v>19</v>
      </c>
      <c r="G229" s="7" t="n">
        <f aca="false">EDATE($B$6,E228)</f>
        <v>51288</v>
      </c>
      <c r="H229" s="8" t="n">
        <f aca="false">IF(H228-L228&gt;0,H228-L228,0)</f>
        <v>0</v>
      </c>
      <c r="I229" s="8" t="n">
        <f aca="false">$B$8</f>
        <v>739.176710811897</v>
      </c>
      <c r="J229" s="8" t="n">
        <f aca="false">$B$3/12*H229</f>
        <v>0</v>
      </c>
      <c r="K229" s="8" t="n">
        <f aca="false">$B$4/12*H229</f>
        <v>0</v>
      </c>
      <c r="L229" s="8" t="n">
        <f aca="false">IF(H229&gt;0,I229-J229-K229,0)</f>
        <v>0</v>
      </c>
      <c r="M229" s="8" t="n">
        <f aca="false">SUM(J$2:K229)</f>
        <v>12051.8079461546</v>
      </c>
      <c r="N229" s="8" t="n">
        <f aca="false">SUM(L$2:L229)</f>
        <v>121739.176710799</v>
      </c>
    </row>
    <row r="230" customFormat="false" ht="13.6" hidden="false" customHeight="false" outlineLevel="0" collapsed="false">
      <c r="E230" s="1" t="n">
        <v>229</v>
      </c>
      <c r="F230" s="1" t="n">
        <f aca="false">F218+1</f>
        <v>20</v>
      </c>
      <c r="G230" s="7" t="n">
        <f aca="false">EDATE($B$6,E229)</f>
        <v>51318</v>
      </c>
      <c r="H230" s="8" t="n">
        <f aca="false">IF(H229-L229&gt;0,H229-L229,0)</f>
        <v>0</v>
      </c>
      <c r="I230" s="8" t="n">
        <f aca="false">$B$8</f>
        <v>739.176710811897</v>
      </c>
      <c r="J230" s="8" t="n">
        <f aca="false">$B$3/12*H230</f>
        <v>0</v>
      </c>
      <c r="K230" s="8" t="n">
        <f aca="false">$B$4/12*H230</f>
        <v>0</v>
      </c>
      <c r="L230" s="8" t="n">
        <f aca="false">IF(H230&gt;0,I230-J230-K230,0)</f>
        <v>0</v>
      </c>
      <c r="M230" s="8" t="n">
        <f aca="false">SUM(J$2:K230)</f>
        <v>12051.8079461546</v>
      </c>
      <c r="N230" s="8" t="n">
        <f aca="false">SUM(L$2:L230)</f>
        <v>121739.176710799</v>
      </c>
    </row>
    <row r="231" customFormat="false" ht="13.6" hidden="false" customHeight="false" outlineLevel="0" collapsed="false">
      <c r="E231" s="1" t="n">
        <v>230</v>
      </c>
      <c r="F231" s="1" t="n">
        <f aca="false">F219+1</f>
        <v>20</v>
      </c>
      <c r="G231" s="7" t="n">
        <f aca="false">EDATE($B$6,E230)</f>
        <v>51349</v>
      </c>
      <c r="H231" s="8" t="n">
        <f aca="false">IF(H230-L230&gt;0,H230-L230,0)</f>
        <v>0</v>
      </c>
      <c r="I231" s="8" t="n">
        <f aca="false">$B$8</f>
        <v>739.176710811897</v>
      </c>
      <c r="J231" s="8" t="n">
        <f aca="false">$B$3/12*H231</f>
        <v>0</v>
      </c>
      <c r="K231" s="8" t="n">
        <f aca="false">$B$4/12*H231</f>
        <v>0</v>
      </c>
      <c r="L231" s="8" t="n">
        <f aca="false">IF(H231&gt;0,I231-J231-K231,0)</f>
        <v>0</v>
      </c>
      <c r="M231" s="8" t="n">
        <f aca="false">SUM(J$2:K231)</f>
        <v>12051.8079461546</v>
      </c>
      <c r="N231" s="8" t="n">
        <f aca="false">SUM(L$2:L231)</f>
        <v>121739.176710799</v>
      </c>
    </row>
    <row r="232" customFormat="false" ht="13.6" hidden="false" customHeight="false" outlineLevel="0" collapsed="false">
      <c r="E232" s="1" t="n">
        <v>231</v>
      </c>
      <c r="F232" s="1" t="n">
        <f aca="false">F220+1</f>
        <v>20</v>
      </c>
      <c r="G232" s="7" t="n">
        <f aca="false">EDATE($B$6,E231)</f>
        <v>51380</v>
      </c>
      <c r="H232" s="8" t="n">
        <f aca="false">IF(H231-L231&gt;0,H231-L231,0)</f>
        <v>0</v>
      </c>
      <c r="I232" s="8" t="n">
        <f aca="false">$B$8</f>
        <v>739.176710811897</v>
      </c>
      <c r="J232" s="8" t="n">
        <f aca="false">$B$3/12*H232</f>
        <v>0</v>
      </c>
      <c r="K232" s="8" t="n">
        <f aca="false">$B$4/12*H232</f>
        <v>0</v>
      </c>
      <c r="L232" s="8" t="n">
        <f aca="false">IF(H232&gt;0,I232-J232-K232,0)</f>
        <v>0</v>
      </c>
      <c r="M232" s="8" t="n">
        <f aca="false">SUM(J$2:K232)</f>
        <v>12051.8079461546</v>
      </c>
      <c r="N232" s="8" t="n">
        <f aca="false">SUM(L$2:L232)</f>
        <v>121739.176710799</v>
      </c>
    </row>
    <row r="233" customFormat="false" ht="13.6" hidden="false" customHeight="false" outlineLevel="0" collapsed="false">
      <c r="E233" s="1" t="n">
        <v>232</v>
      </c>
      <c r="F233" s="1" t="n">
        <f aca="false">F221+1</f>
        <v>20</v>
      </c>
      <c r="G233" s="7" t="n">
        <f aca="false">EDATE($B$6,E232)</f>
        <v>51410</v>
      </c>
      <c r="H233" s="8" t="n">
        <f aca="false">IF(H232-L232&gt;0,H232-L232,0)</f>
        <v>0</v>
      </c>
      <c r="I233" s="8" t="n">
        <f aca="false">$B$8</f>
        <v>739.176710811897</v>
      </c>
      <c r="J233" s="8" t="n">
        <f aca="false">$B$3/12*H233</f>
        <v>0</v>
      </c>
      <c r="K233" s="8" t="n">
        <f aca="false">$B$4/12*H233</f>
        <v>0</v>
      </c>
      <c r="L233" s="8" t="n">
        <f aca="false">IF(H233&gt;0,I233-J233-K233,0)</f>
        <v>0</v>
      </c>
      <c r="M233" s="8" t="n">
        <f aca="false">SUM(J$2:K233)</f>
        <v>12051.8079461546</v>
      </c>
      <c r="N233" s="8" t="n">
        <f aca="false">SUM(L$2:L233)</f>
        <v>121739.176710799</v>
      </c>
    </row>
    <row r="234" customFormat="false" ht="13.6" hidden="false" customHeight="false" outlineLevel="0" collapsed="false">
      <c r="E234" s="1" t="n">
        <v>233</v>
      </c>
      <c r="F234" s="1" t="n">
        <f aca="false">F222+1</f>
        <v>20</v>
      </c>
      <c r="G234" s="7" t="n">
        <f aca="false">EDATE($B$6,E233)</f>
        <v>51441</v>
      </c>
      <c r="H234" s="8" t="n">
        <f aca="false">IF(H233-L233&gt;0,H233-L233,0)</f>
        <v>0</v>
      </c>
      <c r="I234" s="8" t="n">
        <f aca="false">$B$8</f>
        <v>739.176710811897</v>
      </c>
      <c r="J234" s="8" t="n">
        <f aca="false">$B$3/12*H234</f>
        <v>0</v>
      </c>
      <c r="K234" s="8" t="n">
        <f aca="false">$B$4/12*H234</f>
        <v>0</v>
      </c>
      <c r="L234" s="8" t="n">
        <f aca="false">IF(H234&gt;0,I234-J234-K234,0)</f>
        <v>0</v>
      </c>
      <c r="M234" s="8" t="n">
        <f aca="false">SUM(J$2:K234)</f>
        <v>12051.8079461546</v>
      </c>
      <c r="N234" s="8" t="n">
        <f aca="false">SUM(L$2:L234)</f>
        <v>121739.176710799</v>
      </c>
    </row>
    <row r="235" customFormat="false" ht="13.6" hidden="false" customHeight="false" outlineLevel="0" collapsed="false">
      <c r="E235" s="1" t="n">
        <v>234</v>
      </c>
      <c r="F235" s="1" t="n">
        <f aca="false">F223+1</f>
        <v>20</v>
      </c>
      <c r="G235" s="7" t="n">
        <f aca="false">EDATE($B$6,E234)</f>
        <v>51471</v>
      </c>
      <c r="H235" s="8" t="n">
        <f aca="false">IF(H234-L234&gt;0,H234-L234,0)</f>
        <v>0</v>
      </c>
      <c r="I235" s="8" t="n">
        <f aca="false">$B$8</f>
        <v>739.176710811897</v>
      </c>
      <c r="J235" s="8" t="n">
        <f aca="false">$B$3/12*H235</f>
        <v>0</v>
      </c>
      <c r="K235" s="8" t="n">
        <f aca="false">$B$4/12*H235</f>
        <v>0</v>
      </c>
      <c r="L235" s="8" t="n">
        <f aca="false">IF(H235&gt;0,I235-J235-K235,0)</f>
        <v>0</v>
      </c>
      <c r="M235" s="8" t="n">
        <f aca="false">SUM(J$2:K235)</f>
        <v>12051.8079461546</v>
      </c>
      <c r="N235" s="8" t="n">
        <f aca="false">SUM(L$2:L235)</f>
        <v>121739.176710799</v>
      </c>
    </row>
    <row r="236" customFormat="false" ht="13.6" hidden="false" customHeight="false" outlineLevel="0" collapsed="false">
      <c r="E236" s="1" t="n">
        <v>235</v>
      </c>
      <c r="F236" s="1" t="n">
        <f aca="false">F224+1</f>
        <v>20</v>
      </c>
      <c r="G236" s="7" t="n">
        <f aca="false">EDATE($B$6,E235)</f>
        <v>51502</v>
      </c>
      <c r="H236" s="8" t="n">
        <f aca="false">IF(H235-L235&gt;0,H235-L235,0)</f>
        <v>0</v>
      </c>
      <c r="I236" s="8" t="n">
        <f aca="false">$B$8</f>
        <v>739.176710811897</v>
      </c>
      <c r="J236" s="8" t="n">
        <f aca="false">$B$3/12*H236</f>
        <v>0</v>
      </c>
      <c r="K236" s="8" t="n">
        <f aca="false">$B$4/12*H236</f>
        <v>0</v>
      </c>
      <c r="L236" s="8" t="n">
        <f aca="false">IF(H236&gt;0,I236-J236-K236,0)</f>
        <v>0</v>
      </c>
      <c r="M236" s="8" t="n">
        <f aca="false">SUM(J$2:K236)</f>
        <v>12051.8079461546</v>
      </c>
      <c r="N236" s="8" t="n">
        <f aca="false">SUM(L$2:L236)</f>
        <v>121739.176710799</v>
      </c>
    </row>
    <row r="237" customFormat="false" ht="13.6" hidden="false" customHeight="false" outlineLevel="0" collapsed="false">
      <c r="E237" s="1" t="n">
        <v>236</v>
      </c>
      <c r="F237" s="1" t="n">
        <f aca="false">F225+1</f>
        <v>20</v>
      </c>
      <c r="G237" s="7" t="n">
        <f aca="false">EDATE($B$6,E236)</f>
        <v>51533</v>
      </c>
      <c r="H237" s="8" t="n">
        <f aca="false">IF(H236-L236&gt;0,H236-L236,0)</f>
        <v>0</v>
      </c>
      <c r="I237" s="8" t="n">
        <f aca="false">$B$8</f>
        <v>739.176710811897</v>
      </c>
      <c r="J237" s="8" t="n">
        <f aca="false">$B$3/12*H237</f>
        <v>0</v>
      </c>
      <c r="K237" s="8" t="n">
        <f aca="false">$B$4/12*H237</f>
        <v>0</v>
      </c>
      <c r="L237" s="8" t="n">
        <f aca="false">IF(H237&gt;0,I237-J237-K237,0)</f>
        <v>0</v>
      </c>
      <c r="M237" s="8" t="n">
        <f aca="false">SUM(J$2:K237)</f>
        <v>12051.8079461546</v>
      </c>
      <c r="N237" s="8" t="n">
        <f aca="false">SUM(L$2:L237)</f>
        <v>121739.176710799</v>
      </c>
    </row>
    <row r="238" customFormat="false" ht="13.6" hidden="false" customHeight="false" outlineLevel="0" collapsed="false">
      <c r="E238" s="1" t="n">
        <v>237</v>
      </c>
      <c r="F238" s="1" t="n">
        <f aca="false">F226+1</f>
        <v>20</v>
      </c>
      <c r="G238" s="7" t="n">
        <f aca="false">EDATE($B$6,E237)</f>
        <v>51561</v>
      </c>
      <c r="H238" s="8" t="n">
        <f aca="false">IF(H237-L237&gt;0,H237-L237,0)</f>
        <v>0</v>
      </c>
      <c r="I238" s="8" t="n">
        <f aca="false">$B$8</f>
        <v>739.176710811897</v>
      </c>
      <c r="J238" s="8" t="n">
        <f aca="false">$B$3/12*H238</f>
        <v>0</v>
      </c>
      <c r="K238" s="8" t="n">
        <f aca="false">$B$4/12*H238</f>
        <v>0</v>
      </c>
      <c r="L238" s="8" t="n">
        <f aca="false">IF(H238&gt;0,I238-J238-K238,0)</f>
        <v>0</v>
      </c>
      <c r="M238" s="8" t="n">
        <f aca="false">SUM(J$2:K238)</f>
        <v>12051.8079461546</v>
      </c>
      <c r="N238" s="8" t="n">
        <f aca="false">SUM(L$2:L238)</f>
        <v>121739.176710799</v>
      </c>
    </row>
    <row r="239" customFormat="false" ht="13.6" hidden="false" customHeight="false" outlineLevel="0" collapsed="false">
      <c r="E239" s="1" t="n">
        <v>238</v>
      </c>
      <c r="F239" s="1" t="n">
        <f aca="false">F227+1</f>
        <v>20</v>
      </c>
      <c r="G239" s="7" t="n">
        <f aca="false">EDATE($B$6,E238)</f>
        <v>51592</v>
      </c>
      <c r="H239" s="8" t="n">
        <f aca="false">IF(H238-L238&gt;0,H238-L238,0)</f>
        <v>0</v>
      </c>
      <c r="I239" s="8" t="n">
        <f aca="false">$B$8</f>
        <v>739.176710811897</v>
      </c>
      <c r="J239" s="8" t="n">
        <f aca="false">$B$3/12*H239</f>
        <v>0</v>
      </c>
      <c r="K239" s="8" t="n">
        <f aca="false">$B$4/12*H239</f>
        <v>0</v>
      </c>
      <c r="L239" s="8" t="n">
        <f aca="false">IF(H239&gt;0,I239-J239-K239,0)</f>
        <v>0</v>
      </c>
      <c r="M239" s="8" t="n">
        <f aca="false">SUM(J$2:K239)</f>
        <v>12051.8079461546</v>
      </c>
      <c r="N239" s="8" t="n">
        <f aca="false">SUM(L$2:L239)</f>
        <v>121739.176710799</v>
      </c>
    </row>
    <row r="240" customFormat="false" ht="13.6" hidden="false" customHeight="false" outlineLevel="0" collapsed="false">
      <c r="E240" s="1" t="n">
        <v>239</v>
      </c>
      <c r="F240" s="1" t="n">
        <f aca="false">F228+1</f>
        <v>20</v>
      </c>
      <c r="G240" s="7" t="n">
        <f aca="false">EDATE($B$6,E239)</f>
        <v>51622</v>
      </c>
      <c r="H240" s="8" t="n">
        <f aca="false">IF(H239-L239&gt;0,H239-L239,0)</f>
        <v>0</v>
      </c>
      <c r="I240" s="8" t="n">
        <f aca="false">$B$8</f>
        <v>739.176710811897</v>
      </c>
      <c r="J240" s="8" t="n">
        <f aca="false">$B$3/12*H240</f>
        <v>0</v>
      </c>
      <c r="K240" s="8" t="n">
        <f aca="false">$B$4/12*H240</f>
        <v>0</v>
      </c>
      <c r="L240" s="8" t="n">
        <f aca="false">IF(H240&gt;0,I240-J240-K240,0)</f>
        <v>0</v>
      </c>
      <c r="M240" s="8" t="n">
        <f aca="false">SUM(J$2:K240)</f>
        <v>12051.8079461546</v>
      </c>
      <c r="N240" s="8" t="n">
        <f aca="false">SUM(L$2:L240)</f>
        <v>121739.176710799</v>
      </c>
    </row>
    <row r="241" customFormat="false" ht="13.6" hidden="false" customHeight="false" outlineLevel="0" collapsed="false">
      <c r="E241" s="1" t="n">
        <v>240</v>
      </c>
      <c r="F241" s="1" t="n">
        <f aca="false">F229+1</f>
        <v>20</v>
      </c>
      <c r="G241" s="7" t="n">
        <f aca="false">EDATE($B$6,E240)</f>
        <v>51653</v>
      </c>
      <c r="H241" s="8" t="n">
        <f aca="false">IF(H240-L240&gt;0,H240-L240,0)</f>
        <v>0</v>
      </c>
      <c r="I241" s="8" t="n">
        <f aca="false">$B$8</f>
        <v>739.176710811897</v>
      </c>
      <c r="J241" s="8" t="n">
        <f aca="false">$B$3/12*H241</f>
        <v>0</v>
      </c>
      <c r="K241" s="8" t="n">
        <f aca="false">$B$4/12*H241</f>
        <v>0</v>
      </c>
      <c r="L241" s="8" t="n">
        <f aca="false">IF(H241&gt;0,I241-J241-K241,0)</f>
        <v>0</v>
      </c>
      <c r="M241" s="8" t="n">
        <f aca="false">SUM(J$2:K241)</f>
        <v>12051.8079461546</v>
      </c>
      <c r="N241" s="8" t="n">
        <f aca="false">SUM(L$2:L241)</f>
        <v>121739.176710799</v>
      </c>
    </row>
    <row r="242" customFormat="false" ht="13.6" hidden="false" customHeight="false" outlineLevel="0" collapsed="false">
      <c r="E242" s="1" t="n">
        <v>241</v>
      </c>
      <c r="F242" s="1" t="n">
        <f aca="false">F230+1</f>
        <v>21</v>
      </c>
      <c r="G242" s="7" t="n">
        <f aca="false">EDATE($B$6,E241)</f>
        <v>51683</v>
      </c>
      <c r="H242" s="8" t="n">
        <f aca="false">IF(H241-L241&gt;0,H241-L241,0)</f>
        <v>0</v>
      </c>
      <c r="I242" s="8" t="n">
        <f aca="false">$B$8</f>
        <v>739.176710811897</v>
      </c>
      <c r="J242" s="8" t="n">
        <f aca="false">$B$3/12*H242</f>
        <v>0</v>
      </c>
      <c r="K242" s="8" t="n">
        <f aca="false">$B$4/12*H242</f>
        <v>0</v>
      </c>
      <c r="L242" s="8" t="n">
        <f aca="false">IF(H242&gt;0,I242-J242-K242,0)</f>
        <v>0</v>
      </c>
      <c r="M242" s="8" t="n">
        <f aca="false">SUM(J$2:K242)</f>
        <v>12051.8079461546</v>
      </c>
      <c r="N242" s="8" t="n">
        <f aca="false">SUM(L$2:L242)</f>
        <v>121739.176710799</v>
      </c>
    </row>
    <row r="243" customFormat="false" ht="13.6" hidden="false" customHeight="false" outlineLevel="0" collapsed="false">
      <c r="E243" s="1" t="n">
        <v>242</v>
      </c>
      <c r="F243" s="1" t="n">
        <f aca="false">F231+1</f>
        <v>21</v>
      </c>
      <c r="G243" s="7" t="n">
        <f aca="false">EDATE($B$6,E242)</f>
        <v>51714</v>
      </c>
      <c r="H243" s="8" t="n">
        <f aca="false">IF(H242-L242&gt;0,H242-L242,0)</f>
        <v>0</v>
      </c>
      <c r="I243" s="8" t="n">
        <f aca="false">$B$8</f>
        <v>739.176710811897</v>
      </c>
      <c r="J243" s="8" t="n">
        <f aca="false">$B$3/12*H243</f>
        <v>0</v>
      </c>
      <c r="K243" s="8" t="n">
        <f aca="false">$B$4/12*H243</f>
        <v>0</v>
      </c>
      <c r="L243" s="8" t="n">
        <f aca="false">IF(H243&gt;0,I243-J243-K243,0)</f>
        <v>0</v>
      </c>
      <c r="M243" s="8" t="n">
        <f aca="false">SUM(J$2:K243)</f>
        <v>12051.8079461546</v>
      </c>
      <c r="N243" s="8" t="n">
        <f aca="false">SUM(L$2:L243)</f>
        <v>121739.176710799</v>
      </c>
    </row>
    <row r="244" customFormat="false" ht="13.6" hidden="false" customHeight="false" outlineLevel="0" collapsed="false">
      <c r="E244" s="1" t="n">
        <v>243</v>
      </c>
      <c r="F244" s="1" t="n">
        <f aca="false">F232+1</f>
        <v>21</v>
      </c>
      <c r="G244" s="7" t="n">
        <f aca="false">EDATE($B$6,E243)</f>
        <v>51745</v>
      </c>
      <c r="H244" s="8" t="n">
        <f aca="false">IF(H243-L243&gt;0,H243-L243,0)</f>
        <v>0</v>
      </c>
      <c r="I244" s="8" t="n">
        <f aca="false">$B$8</f>
        <v>739.176710811897</v>
      </c>
      <c r="J244" s="8" t="n">
        <f aca="false">$B$3/12*H244</f>
        <v>0</v>
      </c>
      <c r="K244" s="8" t="n">
        <f aca="false">$B$4/12*H244</f>
        <v>0</v>
      </c>
      <c r="L244" s="8" t="n">
        <f aca="false">IF(H244&gt;0,I244-J244-K244,0)</f>
        <v>0</v>
      </c>
      <c r="M244" s="8" t="n">
        <f aca="false">SUM(J$2:K244)</f>
        <v>12051.8079461546</v>
      </c>
      <c r="N244" s="8" t="n">
        <f aca="false">SUM(L$2:L244)</f>
        <v>121739.176710799</v>
      </c>
    </row>
    <row r="245" customFormat="false" ht="13.6" hidden="false" customHeight="false" outlineLevel="0" collapsed="false">
      <c r="E245" s="1" t="n">
        <v>244</v>
      </c>
      <c r="F245" s="1" t="n">
        <f aca="false">F233+1</f>
        <v>21</v>
      </c>
      <c r="G245" s="7" t="n">
        <f aca="false">EDATE($B$6,E244)</f>
        <v>51775</v>
      </c>
      <c r="H245" s="8" t="n">
        <f aca="false">IF(H244-L244&gt;0,H244-L244,0)</f>
        <v>0</v>
      </c>
      <c r="I245" s="8" t="n">
        <f aca="false">$B$8</f>
        <v>739.176710811897</v>
      </c>
      <c r="J245" s="8" t="n">
        <f aca="false">$B$3/12*H245</f>
        <v>0</v>
      </c>
      <c r="K245" s="8" t="n">
        <f aca="false">$B$4/12*H245</f>
        <v>0</v>
      </c>
      <c r="L245" s="8" t="n">
        <f aca="false">IF(H245&gt;0,I245-J245-K245,0)</f>
        <v>0</v>
      </c>
      <c r="M245" s="8" t="n">
        <f aca="false">SUM(J$2:K245)</f>
        <v>12051.8079461546</v>
      </c>
      <c r="N245" s="8" t="n">
        <f aca="false">SUM(L$2:L245)</f>
        <v>121739.176710799</v>
      </c>
    </row>
    <row r="246" customFormat="false" ht="13.6" hidden="false" customHeight="false" outlineLevel="0" collapsed="false">
      <c r="E246" s="1" t="n">
        <v>245</v>
      </c>
      <c r="F246" s="1" t="n">
        <f aca="false">F234+1</f>
        <v>21</v>
      </c>
      <c r="G246" s="7" t="n">
        <f aca="false">EDATE($B$6,E245)</f>
        <v>51806</v>
      </c>
      <c r="H246" s="8" t="n">
        <f aca="false">IF(H245-L245&gt;0,H245-L245,0)</f>
        <v>0</v>
      </c>
      <c r="I246" s="8" t="n">
        <f aca="false">$B$8</f>
        <v>739.176710811897</v>
      </c>
      <c r="J246" s="8" t="n">
        <f aca="false">$B$3/12*H246</f>
        <v>0</v>
      </c>
      <c r="K246" s="8" t="n">
        <f aca="false">$B$4/12*H246</f>
        <v>0</v>
      </c>
      <c r="L246" s="8" t="n">
        <f aca="false">IF(H246&gt;0,I246-J246-K246,0)</f>
        <v>0</v>
      </c>
      <c r="M246" s="8" t="n">
        <f aca="false">SUM(J$2:K246)</f>
        <v>12051.8079461546</v>
      </c>
      <c r="N246" s="8" t="n">
        <f aca="false">SUM(L$2:L246)</f>
        <v>121739.176710799</v>
      </c>
    </row>
    <row r="247" customFormat="false" ht="13.6" hidden="false" customHeight="false" outlineLevel="0" collapsed="false">
      <c r="E247" s="1" t="n">
        <v>246</v>
      </c>
      <c r="F247" s="1" t="n">
        <f aca="false">F235+1</f>
        <v>21</v>
      </c>
      <c r="G247" s="7" t="n">
        <f aca="false">EDATE($B$6,E246)</f>
        <v>51836</v>
      </c>
      <c r="H247" s="8" t="n">
        <f aca="false">IF(H246-L246&gt;0,H246-L246,0)</f>
        <v>0</v>
      </c>
      <c r="I247" s="8" t="n">
        <f aca="false">$B$8</f>
        <v>739.176710811897</v>
      </c>
      <c r="J247" s="8" t="n">
        <f aca="false">$B$3/12*H247</f>
        <v>0</v>
      </c>
      <c r="K247" s="8" t="n">
        <f aca="false">$B$4/12*H247</f>
        <v>0</v>
      </c>
      <c r="L247" s="8" t="n">
        <f aca="false">IF(H247&gt;0,I247-J247-K247,0)</f>
        <v>0</v>
      </c>
      <c r="M247" s="8" t="n">
        <f aca="false">SUM(J$2:K247)</f>
        <v>12051.8079461546</v>
      </c>
      <c r="N247" s="8" t="n">
        <f aca="false">SUM(L$2:L247)</f>
        <v>121739.176710799</v>
      </c>
    </row>
    <row r="248" customFormat="false" ht="13.6" hidden="false" customHeight="false" outlineLevel="0" collapsed="false">
      <c r="E248" s="1" t="n">
        <v>247</v>
      </c>
      <c r="F248" s="1" t="n">
        <f aca="false">F236+1</f>
        <v>21</v>
      </c>
      <c r="G248" s="7" t="n">
        <f aca="false">EDATE($B$6,E247)</f>
        <v>51867</v>
      </c>
      <c r="H248" s="8" t="n">
        <f aca="false">IF(H247-L247&gt;0,H247-L247,0)</f>
        <v>0</v>
      </c>
      <c r="I248" s="8" t="n">
        <f aca="false">$B$8</f>
        <v>739.176710811897</v>
      </c>
      <c r="J248" s="8" t="n">
        <f aca="false">$B$3/12*H248</f>
        <v>0</v>
      </c>
      <c r="K248" s="8" t="n">
        <f aca="false">$B$4/12*H248</f>
        <v>0</v>
      </c>
      <c r="L248" s="8" t="n">
        <f aca="false">IF(H248&gt;0,I248-J248-K248,0)</f>
        <v>0</v>
      </c>
      <c r="M248" s="8" t="n">
        <f aca="false">SUM(J$2:K248)</f>
        <v>12051.8079461546</v>
      </c>
      <c r="N248" s="8" t="n">
        <f aca="false">SUM(L$2:L248)</f>
        <v>121739.176710799</v>
      </c>
    </row>
    <row r="249" customFormat="false" ht="13.6" hidden="false" customHeight="false" outlineLevel="0" collapsed="false">
      <c r="E249" s="1" t="n">
        <v>248</v>
      </c>
      <c r="F249" s="1" t="n">
        <f aca="false">F237+1</f>
        <v>21</v>
      </c>
      <c r="G249" s="7" t="n">
        <f aca="false">EDATE($B$6,E248)</f>
        <v>51898</v>
      </c>
      <c r="H249" s="8" t="n">
        <f aca="false">IF(H248-L248&gt;0,H248-L248,0)</f>
        <v>0</v>
      </c>
      <c r="I249" s="8" t="n">
        <f aca="false">$B$8</f>
        <v>739.176710811897</v>
      </c>
      <c r="J249" s="8" t="n">
        <f aca="false">$B$3/12*H249</f>
        <v>0</v>
      </c>
      <c r="K249" s="8" t="n">
        <f aca="false">$B$4/12*H249</f>
        <v>0</v>
      </c>
      <c r="L249" s="8" t="n">
        <f aca="false">IF(H249&gt;0,I249-J249-K249,0)</f>
        <v>0</v>
      </c>
      <c r="M249" s="8" t="n">
        <f aca="false">SUM(J$2:K249)</f>
        <v>12051.8079461546</v>
      </c>
      <c r="N249" s="8" t="n">
        <f aca="false">SUM(L$2:L249)</f>
        <v>121739.176710799</v>
      </c>
    </row>
    <row r="250" customFormat="false" ht="13.6" hidden="false" customHeight="false" outlineLevel="0" collapsed="false">
      <c r="E250" s="1" t="n">
        <v>249</v>
      </c>
      <c r="F250" s="1" t="n">
        <f aca="false">F238+1</f>
        <v>21</v>
      </c>
      <c r="G250" s="7" t="n">
        <f aca="false">EDATE($B$6,E249)</f>
        <v>51926</v>
      </c>
      <c r="H250" s="8" t="n">
        <f aca="false">IF(H249-L249&gt;0,H249-L249,0)</f>
        <v>0</v>
      </c>
      <c r="I250" s="8" t="n">
        <f aca="false">$B$8</f>
        <v>739.176710811897</v>
      </c>
      <c r="J250" s="8" t="n">
        <f aca="false">$B$3/12*H250</f>
        <v>0</v>
      </c>
      <c r="K250" s="8" t="n">
        <f aca="false">$B$4/12*H250</f>
        <v>0</v>
      </c>
      <c r="L250" s="8" t="n">
        <f aca="false">IF(H250&gt;0,I250-J250-K250,0)</f>
        <v>0</v>
      </c>
      <c r="M250" s="8" t="n">
        <f aca="false">SUM(J$2:K250)</f>
        <v>12051.8079461546</v>
      </c>
      <c r="N250" s="8" t="n">
        <f aca="false">SUM(L$2:L250)</f>
        <v>121739.176710799</v>
      </c>
    </row>
    <row r="251" customFormat="false" ht="13.6" hidden="false" customHeight="false" outlineLevel="0" collapsed="false">
      <c r="E251" s="1" t="n">
        <v>250</v>
      </c>
      <c r="F251" s="1" t="n">
        <f aca="false">F239+1</f>
        <v>21</v>
      </c>
      <c r="G251" s="7" t="n">
        <f aca="false">EDATE($B$6,E250)</f>
        <v>51957</v>
      </c>
      <c r="H251" s="8" t="n">
        <f aca="false">IF(H250-L250&gt;0,H250-L250,0)</f>
        <v>0</v>
      </c>
      <c r="I251" s="8" t="n">
        <f aca="false">$B$8</f>
        <v>739.176710811897</v>
      </c>
      <c r="J251" s="8" t="n">
        <f aca="false">$B$3/12*H251</f>
        <v>0</v>
      </c>
      <c r="K251" s="8" t="n">
        <f aca="false">$B$4/12*H251</f>
        <v>0</v>
      </c>
      <c r="L251" s="8" t="n">
        <f aca="false">IF(H251&gt;0,I251-J251-K251,0)</f>
        <v>0</v>
      </c>
      <c r="M251" s="8" t="n">
        <f aca="false">SUM(J$2:K251)</f>
        <v>12051.8079461546</v>
      </c>
      <c r="N251" s="8" t="n">
        <f aca="false">SUM(L$2:L251)</f>
        <v>121739.176710799</v>
      </c>
    </row>
    <row r="252" customFormat="false" ht="13.6" hidden="false" customHeight="false" outlineLevel="0" collapsed="false">
      <c r="E252" s="1" t="n">
        <v>251</v>
      </c>
      <c r="F252" s="1" t="n">
        <f aca="false">F240+1</f>
        <v>21</v>
      </c>
      <c r="G252" s="7" t="n">
        <f aca="false">EDATE($B$6,E251)</f>
        <v>51987</v>
      </c>
      <c r="H252" s="8" t="n">
        <f aca="false">IF(H251-L251&gt;0,H251-L251,0)</f>
        <v>0</v>
      </c>
      <c r="I252" s="8" t="n">
        <f aca="false">$B$8</f>
        <v>739.176710811897</v>
      </c>
      <c r="J252" s="8" t="n">
        <f aca="false">$B$3/12*H252</f>
        <v>0</v>
      </c>
      <c r="K252" s="8" t="n">
        <f aca="false">$B$4/12*H252</f>
        <v>0</v>
      </c>
      <c r="L252" s="8" t="n">
        <f aca="false">IF(H252&gt;0,I252-J252-K252,0)</f>
        <v>0</v>
      </c>
      <c r="M252" s="8" t="n">
        <f aca="false">SUM(J$2:K252)</f>
        <v>12051.8079461546</v>
      </c>
      <c r="N252" s="8" t="n">
        <f aca="false">SUM(L$2:L252)</f>
        <v>121739.176710799</v>
      </c>
    </row>
    <row r="253" customFormat="false" ht="13.6" hidden="false" customHeight="false" outlineLevel="0" collapsed="false">
      <c r="E253" s="1" t="n">
        <v>252</v>
      </c>
      <c r="F253" s="1" t="n">
        <f aca="false">F241+1</f>
        <v>21</v>
      </c>
      <c r="G253" s="7" t="n">
        <f aca="false">EDATE($B$6,E252)</f>
        <v>52018</v>
      </c>
      <c r="H253" s="8" t="n">
        <f aca="false">IF(H252-L252&gt;0,H252-L252,0)</f>
        <v>0</v>
      </c>
      <c r="I253" s="8" t="n">
        <f aca="false">$B$8</f>
        <v>739.176710811897</v>
      </c>
      <c r="J253" s="8" t="n">
        <f aca="false">$B$3/12*H253</f>
        <v>0</v>
      </c>
      <c r="K253" s="8" t="n">
        <f aca="false">$B$4/12*H253</f>
        <v>0</v>
      </c>
      <c r="L253" s="8" t="n">
        <f aca="false">IF(H253&gt;0,I253-J253-K253,0)</f>
        <v>0</v>
      </c>
      <c r="M253" s="8" t="n">
        <f aca="false">SUM(J$2:K253)</f>
        <v>12051.8079461546</v>
      </c>
      <c r="N253" s="8" t="n">
        <f aca="false">SUM(L$2:L253)</f>
        <v>121739.176710799</v>
      </c>
    </row>
    <row r="254" customFormat="false" ht="13.6" hidden="false" customHeight="false" outlineLevel="0" collapsed="false">
      <c r="E254" s="1" t="n">
        <v>253</v>
      </c>
      <c r="F254" s="1" t="n">
        <f aca="false">F242+1</f>
        <v>22</v>
      </c>
      <c r="G254" s="7" t="n">
        <f aca="false">EDATE($B$6,E253)</f>
        <v>52048</v>
      </c>
      <c r="H254" s="8" t="n">
        <f aca="false">IF(H253-L253&gt;0,H253-L253,0)</f>
        <v>0</v>
      </c>
      <c r="I254" s="8" t="n">
        <f aca="false">$B$8</f>
        <v>739.176710811897</v>
      </c>
      <c r="J254" s="8" t="n">
        <f aca="false">$B$3/12*H254</f>
        <v>0</v>
      </c>
      <c r="K254" s="8" t="n">
        <f aca="false">$B$4/12*H254</f>
        <v>0</v>
      </c>
      <c r="L254" s="8" t="n">
        <f aca="false">IF(H254&gt;0,I254-J254-K254,0)</f>
        <v>0</v>
      </c>
      <c r="M254" s="8" t="n">
        <f aca="false">SUM(J$2:K254)</f>
        <v>12051.8079461546</v>
      </c>
      <c r="N254" s="8" t="n">
        <f aca="false">SUM(L$2:L254)</f>
        <v>121739.176710799</v>
      </c>
    </row>
    <row r="255" customFormat="false" ht="13.6" hidden="false" customHeight="false" outlineLevel="0" collapsed="false">
      <c r="E255" s="1" t="n">
        <v>254</v>
      </c>
      <c r="F255" s="1" t="n">
        <f aca="false">F243+1</f>
        <v>22</v>
      </c>
      <c r="G255" s="7" t="n">
        <f aca="false">EDATE($B$6,E254)</f>
        <v>52079</v>
      </c>
      <c r="H255" s="8" t="n">
        <f aca="false">IF(H254-L254&gt;0,H254-L254,0)</f>
        <v>0</v>
      </c>
      <c r="I255" s="8" t="n">
        <f aca="false">$B$8</f>
        <v>739.176710811897</v>
      </c>
      <c r="J255" s="8" t="n">
        <f aca="false">$B$3/12*H255</f>
        <v>0</v>
      </c>
      <c r="K255" s="8" t="n">
        <f aca="false">$B$4/12*H255</f>
        <v>0</v>
      </c>
      <c r="L255" s="8" t="n">
        <f aca="false">IF(H255&gt;0,I255-J255-K255,0)</f>
        <v>0</v>
      </c>
      <c r="M255" s="8" t="n">
        <f aca="false">SUM(J$2:K255)</f>
        <v>12051.8079461546</v>
      </c>
      <c r="N255" s="8" t="n">
        <f aca="false">SUM(L$2:L255)</f>
        <v>121739.176710799</v>
      </c>
    </row>
    <row r="256" customFormat="false" ht="13.6" hidden="false" customHeight="false" outlineLevel="0" collapsed="false">
      <c r="E256" s="1" t="n">
        <v>255</v>
      </c>
      <c r="F256" s="1" t="n">
        <f aca="false">F244+1</f>
        <v>22</v>
      </c>
      <c r="G256" s="7" t="n">
        <f aca="false">EDATE($B$6,E255)</f>
        <v>52110</v>
      </c>
      <c r="H256" s="8" t="n">
        <f aca="false">IF(H255-L255&gt;0,H255-L255,0)</f>
        <v>0</v>
      </c>
      <c r="I256" s="8" t="n">
        <f aca="false">$B$8</f>
        <v>739.176710811897</v>
      </c>
      <c r="J256" s="8" t="n">
        <f aca="false">$B$3/12*H256</f>
        <v>0</v>
      </c>
      <c r="K256" s="8" t="n">
        <f aca="false">$B$4/12*H256</f>
        <v>0</v>
      </c>
      <c r="L256" s="8" t="n">
        <f aca="false">IF(H256&gt;0,I256-J256-K256,0)</f>
        <v>0</v>
      </c>
      <c r="M256" s="8" t="n">
        <f aca="false">SUM(J$2:K256)</f>
        <v>12051.8079461546</v>
      </c>
      <c r="N256" s="8" t="n">
        <f aca="false">SUM(L$2:L256)</f>
        <v>121739.176710799</v>
      </c>
    </row>
    <row r="257" customFormat="false" ht="13.6" hidden="false" customHeight="false" outlineLevel="0" collapsed="false">
      <c r="E257" s="1" t="n">
        <v>256</v>
      </c>
      <c r="F257" s="1" t="n">
        <f aca="false">F245+1</f>
        <v>22</v>
      </c>
      <c r="G257" s="7" t="n">
        <f aca="false">EDATE($B$6,E256)</f>
        <v>52140</v>
      </c>
      <c r="H257" s="8" t="n">
        <f aca="false">IF(H256-L256&gt;0,H256-L256,0)</f>
        <v>0</v>
      </c>
      <c r="I257" s="8" t="n">
        <f aca="false">$B$8</f>
        <v>739.176710811897</v>
      </c>
      <c r="J257" s="8" t="n">
        <f aca="false">$B$3/12*H257</f>
        <v>0</v>
      </c>
      <c r="K257" s="8" t="n">
        <f aca="false">$B$4/12*H257</f>
        <v>0</v>
      </c>
      <c r="L257" s="8" t="n">
        <f aca="false">IF(H257&gt;0,I257-J257-K257,0)</f>
        <v>0</v>
      </c>
      <c r="M257" s="8" t="n">
        <f aca="false">SUM(J$2:K257)</f>
        <v>12051.8079461546</v>
      </c>
      <c r="N257" s="8" t="n">
        <f aca="false">SUM(L$2:L257)</f>
        <v>121739.176710799</v>
      </c>
    </row>
    <row r="258" customFormat="false" ht="13.6" hidden="false" customHeight="false" outlineLevel="0" collapsed="false">
      <c r="E258" s="1" t="n">
        <v>257</v>
      </c>
      <c r="F258" s="1" t="n">
        <f aca="false">F246+1</f>
        <v>22</v>
      </c>
      <c r="G258" s="7" t="n">
        <f aca="false">EDATE($B$6,E257)</f>
        <v>52171</v>
      </c>
      <c r="H258" s="8" t="n">
        <f aca="false">IF(H257-L257&gt;0,H257-L257,0)</f>
        <v>0</v>
      </c>
      <c r="I258" s="8" t="n">
        <f aca="false">$B$8</f>
        <v>739.176710811897</v>
      </c>
      <c r="J258" s="8" t="n">
        <f aca="false">$B$3/12*H258</f>
        <v>0</v>
      </c>
      <c r="K258" s="8" t="n">
        <f aca="false">$B$4/12*H258</f>
        <v>0</v>
      </c>
      <c r="L258" s="8" t="n">
        <f aca="false">IF(H258&gt;0,I258-J258-K258,0)</f>
        <v>0</v>
      </c>
      <c r="M258" s="8" t="n">
        <f aca="false">SUM(J$2:K258)</f>
        <v>12051.8079461546</v>
      </c>
      <c r="N258" s="8" t="n">
        <f aca="false">SUM(L$2:L258)</f>
        <v>121739.176710799</v>
      </c>
    </row>
    <row r="259" customFormat="false" ht="13.6" hidden="false" customHeight="false" outlineLevel="0" collapsed="false">
      <c r="E259" s="1" t="n">
        <v>258</v>
      </c>
      <c r="F259" s="1" t="n">
        <f aca="false">F247+1</f>
        <v>22</v>
      </c>
      <c r="G259" s="7" t="n">
        <f aca="false">EDATE($B$6,E258)</f>
        <v>52201</v>
      </c>
      <c r="H259" s="8" t="n">
        <f aca="false">IF(H258-L258&gt;0,H258-L258,0)</f>
        <v>0</v>
      </c>
      <c r="I259" s="8" t="n">
        <f aca="false">$B$8</f>
        <v>739.176710811897</v>
      </c>
      <c r="J259" s="8" t="n">
        <f aca="false">$B$3/12*H259</f>
        <v>0</v>
      </c>
      <c r="K259" s="8" t="n">
        <f aca="false">$B$4/12*H259</f>
        <v>0</v>
      </c>
      <c r="L259" s="8" t="n">
        <f aca="false">IF(H259&gt;0,I259-J259-K259,0)</f>
        <v>0</v>
      </c>
      <c r="M259" s="8" t="n">
        <f aca="false">SUM(J$2:K259)</f>
        <v>12051.8079461546</v>
      </c>
      <c r="N259" s="8" t="n">
        <f aca="false">SUM(L$2:L259)</f>
        <v>121739.176710799</v>
      </c>
    </row>
    <row r="260" customFormat="false" ht="13.6" hidden="false" customHeight="false" outlineLevel="0" collapsed="false">
      <c r="E260" s="1" t="n">
        <v>259</v>
      </c>
      <c r="F260" s="1" t="n">
        <f aca="false">F248+1</f>
        <v>22</v>
      </c>
      <c r="G260" s="7" t="n">
        <f aca="false">EDATE($B$6,E259)</f>
        <v>52232</v>
      </c>
      <c r="H260" s="8" t="n">
        <f aca="false">IF(H259-L259&gt;0,H259-L259,0)</f>
        <v>0</v>
      </c>
      <c r="I260" s="8" t="n">
        <f aca="false">$B$8</f>
        <v>739.176710811897</v>
      </c>
      <c r="J260" s="8" t="n">
        <f aca="false">$B$3/12*H260</f>
        <v>0</v>
      </c>
      <c r="K260" s="8" t="n">
        <f aca="false">$B$4/12*H260</f>
        <v>0</v>
      </c>
      <c r="L260" s="8" t="n">
        <f aca="false">IF(H260&gt;0,I260-J260-K260,0)</f>
        <v>0</v>
      </c>
      <c r="M260" s="8" t="n">
        <f aca="false">SUM(J$2:K260)</f>
        <v>12051.8079461546</v>
      </c>
      <c r="N260" s="8" t="n">
        <f aca="false">SUM(L$2:L260)</f>
        <v>121739.176710799</v>
      </c>
    </row>
    <row r="261" customFormat="false" ht="13.6" hidden="false" customHeight="false" outlineLevel="0" collapsed="false">
      <c r="E261" s="1" t="n">
        <v>260</v>
      </c>
      <c r="F261" s="1" t="n">
        <f aca="false">F249+1</f>
        <v>22</v>
      </c>
      <c r="G261" s="7" t="n">
        <f aca="false">EDATE($B$6,E260)</f>
        <v>52263</v>
      </c>
      <c r="H261" s="8" t="n">
        <f aca="false">IF(H260-L260&gt;0,H260-L260,0)</f>
        <v>0</v>
      </c>
      <c r="I261" s="8" t="n">
        <f aca="false">$B$8</f>
        <v>739.176710811897</v>
      </c>
      <c r="J261" s="8" t="n">
        <f aca="false">$B$3/12*H261</f>
        <v>0</v>
      </c>
      <c r="K261" s="8" t="n">
        <f aca="false">$B$4/12*H261</f>
        <v>0</v>
      </c>
      <c r="L261" s="8" t="n">
        <f aca="false">IF(H261&gt;0,I261-J261-K261,0)</f>
        <v>0</v>
      </c>
      <c r="M261" s="8" t="n">
        <f aca="false">SUM(J$2:K261)</f>
        <v>12051.8079461546</v>
      </c>
      <c r="N261" s="8" t="n">
        <f aca="false">SUM(L$2:L261)</f>
        <v>121739.176710799</v>
      </c>
    </row>
    <row r="262" customFormat="false" ht="13.6" hidden="false" customHeight="false" outlineLevel="0" collapsed="false">
      <c r="E262" s="1" t="n">
        <v>261</v>
      </c>
      <c r="F262" s="1" t="n">
        <f aca="false">F250+1</f>
        <v>22</v>
      </c>
      <c r="G262" s="7" t="n">
        <f aca="false">EDATE($B$6,E261)</f>
        <v>52291</v>
      </c>
      <c r="H262" s="8" t="n">
        <f aca="false">IF(H261-L261&gt;0,H261-L261,0)</f>
        <v>0</v>
      </c>
      <c r="I262" s="8" t="n">
        <f aca="false">$B$8</f>
        <v>739.176710811897</v>
      </c>
      <c r="J262" s="8" t="n">
        <f aca="false">$B$3/12*H262</f>
        <v>0</v>
      </c>
      <c r="K262" s="8" t="n">
        <f aca="false">$B$4/12*H262</f>
        <v>0</v>
      </c>
      <c r="L262" s="8" t="n">
        <f aca="false">IF(H262&gt;0,I262-J262-K262,0)</f>
        <v>0</v>
      </c>
      <c r="M262" s="8" t="n">
        <f aca="false">SUM(J$2:K262)</f>
        <v>12051.8079461546</v>
      </c>
      <c r="N262" s="8" t="n">
        <f aca="false">SUM(L$2:L262)</f>
        <v>121739.176710799</v>
      </c>
    </row>
    <row r="263" customFormat="false" ht="13.6" hidden="false" customHeight="false" outlineLevel="0" collapsed="false">
      <c r="E263" s="1" t="n">
        <v>262</v>
      </c>
      <c r="F263" s="1" t="n">
        <f aca="false">F251+1</f>
        <v>22</v>
      </c>
      <c r="G263" s="7" t="n">
        <f aca="false">EDATE($B$6,E262)</f>
        <v>52322</v>
      </c>
      <c r="H263" s="8" t="n">
        <f aca="false">IF(H262-L262&gt;0,H262-L262,0)</f>
        <v>0</v>
      </c>
      <c r="I263" s="8" t="n">
        <f aca="false">$B$8</f>
        <v>739.176710811897</v>
      </c>
      <c r="J263" s="8" t="n">
        <f aca="false">$B$3/12*H263</f>
        <v>0</v>
      </c>
      <c r="K263" s="8" t="n">
        <f aca="false">$B$4/12*H263</f>
        <v>0</v>
      </c>
      <c r="L263" s="8" t="n">
        <f aca="false">IF(H263&gt;0,I263-J263-K263,0)</f>
        <v>0</v>
      </c>
      <c r="M263" s="8" t="n">
        <f aca="false">SUM(J$2:K263)</f>
        <v>12051.8079461546</v>
      </c>
      <c r="N263" s="8" t="n">
        <f aca="false">SUM(L$2:L263)</f>
        <v>121739.176710799</v>
      </c>
    </row>
    <row r="264" customFormat="false" ht="13.6" hidden="false" customHeight="false" outlineLevel="0" collapsed="false">
      <c r="E264" s="1" t="n">
        <v>263</v>
      </c>
      <c r="F264" s="1" t="n">
        <f aca="false">F252+1</f>
        <v>22</v>
      </c>
      <c r="G264" s="7" t="n">
        <f aca="false">EDATE($B$6,E263)</f>
        <v>52352</v>
      </c>
      <c r="H264" s="8" t="n">
        <f aca="false">IF(H263-L263&gt;0,H263-L263,0)</f>
        <v>0</v>
      </c>
      <c r="I264" s="8" t="n">
        <f aca="false">$B$8</f>
        <v>739.176710811897</v>
      </c>
      <c r="J264" s="8" t="n">
        <f aca="false">$B$3/12*H264</f>
        <v>0</v>
      </c>
      <c r="K264" s="8" t="n">
        <f aca="false">$B$4/12*H264</f>
        <v>0</v>
      </c>
      <c r="L264" s="8" t="n">
        <f aca="false">IF(H264&gt;0,I264-J264-K264,0)</f>
        <v>0</v>
      </c>
      <c r="M264" s="8" t="n">
        <f aca="false">SUM(J$2:K264)</f>
        <v>12051.8079461546</v>
      </c>
      <c r="N264" s="8" t="n">
        <f aca="false">SUM(L$2:L264)</f>
        <v>121739.176710799</v>
      </c>
    </row>
    <row r="265" customFormat="false" ht="13.6" hidden="false" customHeight="false" outlineLevel="0" collapsed="false">
      <c r="E265" s="1" t="n">
        <v>264</v>
      </c>
      <c r="F265" s="1" t="n">
        <f aca="false">F253+1</f>
        <v>22</v>
      </c>
      <c r="G265" s="7" t="n">
        <f aca="false">EDATE($B$6,E264)</f>
        <v>52383</v>
      </c>
      <c r="H265" s="8" t="n">
        <f aca="false">IF(H264-L264&gt;0,H264-L264,0)</f>
        <v>0</v>
      </c>
      <c r="I265" s="8" t="n">
        <f aca="false">$B$8</f>
        <v>739.176710811897</v>
      </c>
      <c r="J265" s="8" t="n">
        <f aca="false">$B$3/12*H265</f>
        <v>0</v>
      </c>
      <c r="K265" s="8" t="n">
        <f aca="false">$B$4/12*H265</f>
        <v>0</v>
      </c>
      <c r="L265" s="8" t="n">
        <f aca="false">IF(H265&gt;0,I265-J265-K265,0)</f>
        <v>0</v>
      </c>
      <c r="M265" s="8" t="n">
        <f aca="false">SUM(J$2:K265)</f>
        <v>12051.8079461546</v>
      </c>
      <c r="N265" s="8" t="n">
        <f aca="false">SUM(L$2:L265)</f>
        <v>121739.176710799</v>
      </c>
    </row>
    <row r="266" customFormat="false" ht="13.6" hidden="false" customHeight="false" outlineLevel="0" collapsed="false">
      <c r="E266" s="1" t="n">
        <v>265</v>
      </c>
      <c r="F266" s="1" t="n">
        <f aca="false">F254+1</f>
        <v>23</v>
      </c>
      <c r="G266" s="7" t="n">
        <f aca="false">EDATE($B$6,E265)</f>
        <v>52413</v>
      </c>
      <c r="H266" s="8" t="n">
        <f aca="false">IF(H265-L265&gt;0,H265-L265,0)</f>
        <v>0</v>
      </c>
      <c r="I266" s="8" t="n">
        <f aca="false">$B$8</f>
        <v>739.176710811897</v>
      </c>
      <c r="J266" s="8" t="n">
        <f aca="false">$B$3/12*H266</f>
        <v>0</v>
      </c>
      <c r="K266" s="8" t="n">
        <f aca="false">$B$4/12*H266</f>
        <v>0</v>
      </c>
      <c r="L266" s="8" t="n">
        <f aca="false">IF(H266&gt;0,I266-J266-K266,0)</f>
        <v>0</v>
      </c>
      <c r="M266" s="8" t="n">
        <f aca="false">SUM(J$2:K266)</f>
        <v>12051.8079461546</v>
      </c>
      <c r="N266" s="8" t="n">
        <f aca="false">SUM(L$2:L266)</f>
        <v>121739.176710799</v>
      </c>
    </row>
    <row r="267" customFormat="false" ht="13.6" hidden="false" customHeight="false" outlineLevel="0" collapsed="false">
      <c r="E267" s="1" t="n">
        <v>266</v>
      </c>
      <c r="F267" s="1" t="n">
        <f aca="false">F255+1</f>
        <v>23</v>
      </c>
      <c r="G267" s="7" t="n">
        <f aca="false">EDATE($B$6,E266)</f>
        <v>52444</v>
      </c>
      <c r="H267" s="8" t="n">
        <f aca="false">IF(H266-L266&gt;0,H266-L266,0)</f>
        <v>0</v>
      </c>
      <c r="I267" s="8" t="n">
        <f aca="false">$B$8</f>
        <v>739.176710811897</v>
      </c>
      <c r="J267" s="8" t="n">
        <f aca="false">$B$3/12*H267</f>
        <v>0</v>
      </c>
      <c r="K267" s="8" t="n">
        <f aca="false">$B$4/12*H267</f>
        <v>0</v>
      </c>
      <c r="L267" s="8" t="n">
        <f aca="false">IF(H267&gt;0,I267-J267-K267,0)</f>
        <v>0</v>
      </c>
      <c r="M267" s="8" t="n">
        <f aca="false">SUM(J$2:K267)</f>
        <v>12051.8079461546</v>
      </c>
      <c r="N267" s="8" t="n">
        <f aca="false">SUM(L$2:L267)</f>
        <v>121739.176710799</v>
      </c>
    </row>
    <row r="268" customFormat="false" ht="13.6" hidden="false" customHeight="false" outlineLevel="0" collapsed="false">
      <c r="E268" s="1" t="n">
        <v>267</v>
      </c>
      <c r="F268" s="1" t="n">
        <f aca="false">F256+1</f>
        <v>23</v>
      </c>
      <c r="G268" s="7" t="n">
        <f aca="false">EDATE($B$6,E267)</f>
        <v>52475</v>
      </c>
      <c r="H268" s="8" t="n">
        <f aca="false">IF(H267-L267&gt;0,H267-L267,0)</f>
        <v>0</v>
      </c>
      <c r="I268" s="8" t="n">
        <f aca="false">$B$8</f>
        <v>739.176710811897</v>
      </c>
      <c r="J268" s="8" t="n">
        <f aca="false">$B$3/12*H268</f>
        <v>0</v>
      </c>
      <c r="K268" s="8" t="n">
        <f aca="false">$B$4/12*H268</f>
        <v>0</v>
      </c>
      <c r="L268" s="8" t="n">
        <f aca="false">IF(H268&gt;0,I268-J268-K268,0)</f>
        <v>0</v>
      </c>
      <c r="M268" s="8" t="n">
        <f aca="false">SUM(J$2:K268)</f>
        <v>12051.8079461546</v>
      </c>
      <c r="N268" s="8" t="n">
        <f aca="false">SUM(L$2:L268)</f>
        <v>121739.176710799</v>
      </c>
    </row>
    <row r="269" customFormat="false" ht="13.6" hidden="false" customHeight="false" outlineLevel="0" collapsed="false">
      <c r="E269" s="1" t="n">
        <v>268</v>
      </c>
      <c r="F269" s="1" t="n">
        <f aca="false">F257+1</f>
        <v>23</v>
      </c>
      <c r="G269" s="7" t="n">
        <f aca="false">EDATE($B$6,E268)</f>
        <v>52505</v>
      </c>
      <c r="H269" s="8" t="n">
        <f aca="false">IF(H268-L268&gt;0,H268-L268,0)</f>
        <v>0</v>
      </c>
      <c r="I269" s="8" t="n">
        <f aca="false">$B$8</f>
        <v>739.176710811897</v>
      </c>
      <c r="J269" s="8" t="n">
        <f aca="false">$B$3/12*H269</f>
        <v>0</v>
      </c>
      <c r="K269" s="8" t="n">
        <f aca="false">$B$4/12*H269</f>
        <v>0</v>
      </c>
      <c r="L269" s="8" t="n">
        <f aca="false">IF(H269&gt;0,I269-J269-K269,0)</f>
        <v>0</v>
      </c>
      <c r="M269" s="8" t="n">
        <f aca="false">SUM(J$2:K269)</f>
        <v>12051.8079461546</v>
      </c>
      <c r="N269" s="8" t="n">
        <f aca="false">SUM(L$2:L269)</f>
        <v>121739.176710799</v>
      </c>
    </row>
    <row r="270" customFormat="false" ht="13.6" hidden="false" customHeight="false" outlineLevel="0" collapsed="false">
      <c r="E270" s="1" t="n">
        <v>269</v>
      </c>
      <c r="F270" s="1" t="n">
        <f aca="false">F258+1</f>
        <v>23</v>
      </c>
      <c r="G270" s="7" t="n">
        <f aca="false">EDATE($B$6,E269)</f>
        <v>52536</v>
      </c>
      <c r="H270" s="8" t="n">
        <f aca="false">IF(H269-L269&gt;0,H269-L269,0)</f>
        <v>0</v>
      </c>
      <c r="I270" s="8" t="n">
        <f aca="false">$B$8</f>
        <v>739.176710811897</v>
      </c>
      <c r="J270" s="8" t="n">
        <f aca="false">$B$3/12*H270</f>
        <v>0</v>
      </c>
      <c r="K270" s="8" t="n">
        <f aca="false">$B$4/12*H270</f>
        <v>0</v>
      </c>
      <c r="L270" s="8" t="n">
        <f aca="false">IF(H270&gt;0,I270-J270-K270,0)</f>
        <v>0</v>
      </c>
      <c r="M270" s="8" t="n">
        <f aca="false">SUM(J$2:K270)</f>
        <v>12051.8079461546</v>
      </c>
      <c r="N270" s="8" t="n">
        <f aca="false">SUM(L$2:L270)</f>
        <v>121739.176710799</v>
      </c>
    </row>
    <row r="271" customFormat="false" ht="13.6" hidden="false" customHeight="false" outlineLevel="0" collapsed="false">
      <c r="E271" s="1" t="n">
        <v>270</v>
      </c>
      <c r="F271" s="1" t="n">
        <f aca="false">F259+1</f>
        <v>23</v>
      </c>
      <c r="G271" s="7" t="n">
        <f aca="false">EDATE($B$6,E270)</f>
        <v>52566</v>
      </c>
      <c r="H271" s="8" t="n">
        <f aca="false">IF(H270-L270&gt;0,H270-L270,0)</f>
        <v>0</v>
      </c>
      <c r="I271" s="8" t="n">
        <f aca="false">$B$8</f>
        <v>739.176710811897</v>
      </c>
      <c r="J271" s="8" t="n">
        <f aca="false">$B$3/12*H271</f>
        <v>0</v>
      </c>
      <c r="K271" s="8" t="n">
        <f aca="false">$B$4/12*H271</f>
        <v>0</v>
      </c>
      <c r="L271" s="8" t="n">
        <f aca="false">IF(H271&gt;0,I271-J271-K271,0)</f>
        <v>0</v>
      </c>
      <c r="M271" s="8" t="n">
        <f aca="false">SUM(J$2:K271)</f>
        <v>12051.8079461546</v>
      </c>
      <c r="N271" s="8" t="n">
        <f aca="false">SUM(L$2:L271)</f>
        <v>121739.176710799</v>
      </c>
    </row>
    <row r="272" customFormat="false" ht="13.6" hidden="false" customHeight="false" outlineLevel="0" collapsed="false">
      <c r="E272" s="1" t="n">
        <v>271</v>
      </c>
      <c r="F272" s="1" t="n">
        <f aca="false">F260+1</f>
        <v>23</v>
      </c>
      <c r="G272" s="7" t="n">
        <f aca="false">EDATE($B$6,E271)</f>
        <v>52597</v>
      </c>
      <c r="H272" s="8" t="n">
        <f aca="false">IF(H271-L271&gt;0,H271-L271,0)</f>
        <v>0</v>
      </c>
      <c r="I272" s="8" t="n">
        <f aca="false">$B$8</f>
        <v>739.176710811897</v>
      </c>
      <c r="J272" s="8" t="n">
        <f aca="false">$B$3/12*H272</f>
        <v>0</v>
      </c>
      <c r="K272" s="8" t="n">
        <f aca="false">$B$4/12*H272</f>
        <v>0</v>
      </c>
      <c r="L272" s="8" t="n">
        <f aca="false">IF(H272&gt;0,I272-J272-K272,0)</f>
        <v>0</v>
      </c>
      <c r="M272" s="8" t="n">
        <f aca="false">SUM(J$2:K272)</f>
        <v>12051.8079461546</v>
      </c>
      <c r="N272" s="8" t="n">
        <f aca="false">SUM(L$2:L272)</f>
        <v>121739.176710799</v>
      </c>
    </row>
    <row r="273" customFormat="false" ht="13.6" hidden="false" customHeight="false" outlineLevel="0" collapsed="false">
      <c r="E273" s="1" t="n">
        <v>272</v>
      </c>
      <c r="F273" s="1" t="n">
        <f aca="false">F261+1</f>
        <v>23</v>
      </c>
      <c r="G273" s="7" t="n">
        <f aca="false">EDATE($B$6,E272)</f>
        <v>52628</v>
      </c>
      <c r="H273" s="8" t="n">
        <f aca="false">IF(H272-L272&gt;0,H272-L272,0)</f>
        <v>0</v>
      </c>
      <c r="I273" s="8" t="n">
        <f aca="false">$B$8</f>
        <v>739.176710811897</v>
      </c>
      <c r="J273" s="8" t="n">
        <f aca="false">$B$3/12*H273</f>
        <v>0</v>
      </c>
      <c r="K273" s="8" t="n">
        <f aca="false">$B$4/12*H273</f>
        <v>0</v>
      </c>
      <c r="L273" s="8" t="n">
        <f aca="false">IF(H273&gt;0,I273-J273-K273,0)</f>
        <v>0</v>
      </c>
      <c r="M273" s="8" t="n">
        <f aca="false">SUM(J$2:K273)</f>
        <v>12051.8079461546</v>
      </c>
      <c r="N273" s="8" t="n">
        <f aca="false">SUM(L$2:L273)</f>
        <v>121739.176710799</v>
      </c>
    </row>
    <row r="274" customFormat="false" ht="13.6" hidden="false" customHeight="false" outlineLevel="0" collapsed="false">
      <c r="E274" s="1" t="n">
        <v>273</v>
      </c>
      <c r="F274" s="1" t="n">
        <f aca="false">F262+1</f>
        <v>23</v>
      </c>
      <c r="G274" s="7" t="n">
        <f aca="false">EDATE($B$6,E273)</f>
        <v>52657</v>
      </c>
      <c r="H274" s="8" t="n">
        <f aca="false">IF(H273-L273&gt;0,H273-L273,0)</f>
        <v>0</v>
      </c>
      <c r="I274" s="8" t="n">
        <f aca="false">$B$8</f>
        <v>739.176710811897</v>
      </c>
      <c r="J274" s="8" t="n">
        <f aca="false">$B$3/12*H274</f>
        <v>0</v>
      </c>
      <c r="K274" s="8" t="n">
        <f aca="false">$B$4/12*H274</f>
        <v>0</v>
      </c>
      <c r="L274" s="8" t="n">
        <f aca="false">IF(H274&gt;0,I274-J274-K274,0)</f>
        <v>0</v>
      </c>
      <c r="M274" s="8" t="n">
        <f aca="false">SUM(J$2:K274)</f>
        <v>12051.8079461546</v>
      </c>
      <c r="N274" s="8" t="n">
        <f aca="false">SUM(L$2:L274)</f>
        <v>121739.176710799</v>
      </c>
    </row>
    <row r="275" customFormat="false" ht="13.6" hidden="false" customHeight="false" outlineLevel="0" collapsed="false">
      <c r="E275" s="1" t="n">
        <v>274</v>
      </c>
      <c r="F275" s="1" t="n">
        <f aca="false">F263+1</f>
        <v>23</v>
      </c>
      <c r="G275" s="7" t="n">
        <f aca="false">EDATE($B$6,E274)</f>
        <v>52688</v>
      </c>
      <c r="H275" s="8" t="n">
        <f aca="false">IF(H274-L274&gt;0,H274-L274,0)</f>
        <v>0</v>
      </c>
      <c r="I275" s="8" t="n">
        <f aca="false">$B$8</f>
        <v>739.176710811897</v>
      </c>
      <c r="J275" s="8" t="n">
        <f aca="false">$B$3/12*H275</f>
        <v>0</v>
      </c>
      <c r="K275" s="8" t="n">
        <f aca="false">$B$4/12*H275</f>
        <v>0</v>
      </c>
      <c r="L275" s="8" t="n">
        <f aca="false">IF(H275&gt;0,I275-J275-K275,0)</f>
        <v>0</v>
      </c>
      <c r="M275" s="8" t="n">
        <f aca="false">SUM(J$2:K275)</f>
        <v>12051.8079461546</v>
      </c>
      <c r="N275" s="8" t="n">
        <f aca="false">SUM(L$2:L275)</f>
        <v>121739.176710799</v>
      </c>
    </row>
    <row r="276" customFormat="false" ht="13.6" hidden="false" customHeight="false" outlineLevel="0" collapsed="false">
      <c r="E276" s="1" t="n">
        <v>275</v>
      </c>
      <c r="F276" s="1" t="n">
        <f aca="false">F264+1</f>
        <v>23</v>
      </c>
      <c r="G276" s="7" t="n">
        <f aca="false">EDATE($B$6,E275)</f>
        <v>52718</v>
      </c>
      <c r="H276" s="8" t="n">
        <f aca="false">IF(H275-L275&gt;0,H275-L275,0)</f>
        <v>0</v>
      </c>
      <c r="I276" s="8" t="n">
        <f aca="false">$B$8</f>
        <v>739.176710811897</v>
      </c>
      <c r="J276" s="8" t="n">
        <f aca="false">$B$3/12*H276</f>
        <v>0</v>
      </c>
      <c r="K276" s="8" t="n">
        <f aca="false">$B$4/12*H276</f>
        <v>0</v>
      </c>
      <c r="L276" s="8" t="n">
        <f aca="false">IF(H276&gt;0,I276-J276-K276,0)</f>
        <v>0</v>
      </c>
      <c r="M276" s="8" t="n">
        <f aca="false">SUM(J$2:K276)</f>
        <v>12051.8079461546</v>
      </c>
      <c r="N276" s="8" t="n">
        <f aca="false">SUM(L$2:L276)</f>
        <v>121739.176710799</v>
      </c>
    </row>
    <row r="277" customFormat="false" ht="13.6" hidden="false" customHeight="false" outlineLevel="0" collapsed="false">
      <c r="E277" s="1" t="n">
        <v>276</v>
      </c>
      <c r="F277" s="1" t="n">
        <f aca="false">F265+1</f>
        <v>23</v>
      </c>
      <c r="G277" s="7" t="n">
        <f aca="false">EDATE($B$6,E276)</f>
        <v>52749</v>
      </c>
      <c r="H277" s="8" t="n">
        <f aca="false">IF(H276-L276&gt;0,H276-L276,0)</f>
        <v>0</v>
      </c>
      <c r="I277" s="8" t="n">
        <f aca="false">$B$8</f>
        <v>739.176710811897</v>
      </c>
      <c r="J277" s="8" t="n">
        <f aca="false">$B$3/12*H277</f>
        <v>0</v>
      </c>
      <c r="K277" s="8" t="n">
        <f aca="false">$B$4/12*H277</f>
        <v>0</v>
      </c>
      <c r="L277" s="8" t="n">
        <f aca="false">IF(H277&gt;0,I277-J277-K277,0)</f>
        <v>0</v>
      </c>
      <c r="M277" s="8" t="n">
        <f aca="false">SUM(J$2:K277)</f>
        <v>12051.8079461546</v>
      </c>
      <c r="N277" s="8" t="n">
        <f aca="false">SUM(L$2:L277)</f>
        <v>121739.176710799</v>
      </c>
    </row>
    <row r="278" customFormat="false" ht="13.6" hidden="false" customHeight="false" outlineLevel="0" collapsed="false">
      <c r="E278" s="1" t="n">
        <v>277</v>
      </c>
      <c r="F278" s="1" t="n">
        <f aca="false">F266+1</f>
        <v>24</v>
      </c>
      <c r="G278" s="7" t="n">
        <f aca="false">EDATE($B$6,E277)</f>
        <v>52779</v>
      </c>
      <c r="H278" s="8" t="n">
        <f aca="false">IF(H277-L277&gt;0,H277-L277,0)</f>
        <v>0</v>
      </c>
      <c r="I278" s="8" t="n">
        <f aca="false">$B$8</f>
        <v>739.176710811897</v>
      </c>
      <c r="J278" s="8" t="n">
        <f aca="false">$B$3/12*H278</f>
        <v>0</v>
      </c>
      <c r="K278" s="8" t="n">
        <f aca="false">$B$4/12*H278</f>
        <v>0</v>
      </c>
      <c r="L278" s="8" t="n">
        <f aca="false">IF(H278&gt;0,I278-J278-K278,0)</f>
        <v>0</v>
      </c>
      <c r="M278" s="8" t="n">
        <f aca="false">SUM(J$2:K278)</f>
        <v>12051.8079461546</v>
      </c>
      <c r="N278" s="8" t="n">
        <f aca="false">SUM(L$2:L278)</f>
        <v>121739.176710799</v>
      </c>
    </row>
    <row r="279" customFormat="false" ht="13.6" hidden="false" customHeight="false" outlineLevel="0" collapsed="false">
      <c r="E279" s="1" t="n">
        <v>278</v>
      </c>
      <c r="F279" s="1" t="n">
        <f aca="false">F267+1</f>
        <v>24</v>
      </c>
      <c r="G279" s="7" t="n">
        <f aca="false">EDATE($B$6,E278)</f>
        <v>52810</v>
      </c>
      <c r="H279" s="8" t="n">
        <f aca="false">IF(H278-L278&gt;0,H278-L278,0)</f>
        <v>0</v>
      </c>
      <c r="I279" s="8" t="n">
        <f aca="false">$B$8</f>
        <v>739.176710811897</v>
      </c>
      <c r="J279" s="8" t="n">
        <f aca="false">$B$3/12*H279</f>
        <v>0</v>
      </c>
      <c r="K279" s="8" t="n">
        <f aca="false">$B$4/12*H279</f>
        <v>0</v>
      </c>
      <c r="L279" s="8" t="n">
        <f aca="false">IF(H279&gt;0,I279-J279-K279,0)</f>
        <v>0</v>
      </c>
      <c r="M279" s="8" t="n">
        <f aca="false">SUM(J$2:K279)</f>
        <v>12051.8079461546</v>
      </c>
      <c r="N279" s="8" t="n">
        <f aca="false">SUM(L$2:L279)</f>
        <v>121739.176710799</v>
      </c>
    </row>
    <row r="280" customFormat="false" ht="13.6" hidden="false" customHeight="false" outlineLevel="0" collapsed="false">
      <c r="E280" s="1" t="n">
        <v>279</v>
      </c>
      <c r="F280" s="1" t="n">
        <f aca="false">F268+1</f>
        <v>24</v>
      </c>
      <c r="G280" s="7" t="n">
        <f aca="false">EDATE($B$6,E279)</f>
        <v>52841</v>
      </c>
      <c r="H280" s="8" t="n">
        <f aca="false">IF(H279-L279&gt;0,H279-L279,0)</f>
        <v>0</v>
      </c>
      <c r="I280" s="8" t="n">
        <f aca="false">$B$8</f>
        <v>739.176710811897</v>
      </c>
      <c r="J280" s="8" t="n">
        <f aca="false">$B$3/12*H280</f>
        <v>0</v>
      </c>
      <c r="K280" s="8" t="n">
        <f aca="false">$B$4/12*H280</f>
        <v>0</v>
      </c>
      <c r="L280" s="8" t="n">
        <f aca="false">IF(H280&gt;0,I280-J280-K280,0)</f>
        <v>0</v>
      </c>
      <c r="M280" s="8" t="n">
        <f aca="false">SUM(J$2:K280)</f>
        <v>12051.8079461546</v>
      </c>
      <c r="N280" s="8" t="n">
        <f aca="false">SUM(L$2:L280)</f>
        <v>121739.176710799</v>
      </c>
    </row>
    <row r="281" customFormat="false" ht="13.6" hidden="false" customHeight="false" outlineLevel="0" collapsed="false">
      <c r="E281" s="1" t="n">
        <v>280</v>
      </c>
      <c r="F281" s="1" t="n">
        <f aca="false">F269+1</f>
        <v>24</v>
      </c>
      <c r="G281" s="7" t="n">
        <f aca="false">EDATE($B$6,E280)</f>
        <v>52871</v>
      </c>
      <c r="H281" s="8" t="n">
        <f aca="false">IF(H280-L280&gt;0,H280-L280,0)</f>
        <v>0</v>
      </c>
      <c r="I281" s="8" t="n">
        <f aca="false">$B$8</f>
        <v>739.176710811897</v>
      </c>
      <c r="J281" s="8" t="n">
        <f aca="false">$B$3/12*H281</f>
        <v>0</v>
      </c>
      <c r="K281" s="8" t="n">
        <f aca="false">$B$4/12*H281</f>
        <v>0</v>
      </c>
      <c r="L281" s="8" t="n">
        <f aca="false">IF(H281&gt;0,I281-J281-K281,0)</f>
        <v>0</v>
      </c>
      <c r="M281" s="8" t="n">
        <f aca="false">SUM(J$2:K281)</f>
        <v>12051.8079461546</v>
      </c>
      <c r="N281" s="8" t="n">
        <f aca="false">SUM(L$2:L281)</f>
        <v>121739.176710799</v>
      </c>
    </row>
    <row r="282" customFormat="false" ht="13.6" hidden="false" customHeight="false" outlineLevel="0" collapsed="false">
      <c r="E282" s="1" t="n">
        <v>281</v>
      </c>
      <c r="F282" s="1" t="n">
        <f aca="false">F270+1</f>
        <v>24</v>
      </c>
      <c r="G282" s="7" t="n">
        <f aca="false">EDATE($B$6,E281)</f>
        <v>52902</v>
      </c>
      <c r="H282" s="8" t="n">
        <f aca="false">IF(H281-L281&gt;0,H281-L281,0)</f>
        <v>0</v>
      </c>
      <c r="I282" s="8" t="n">
        <f aca="false">$B$8</f>
        <v>739.176710811897</v>
      </c>
      <c r="J282" s="8" t="n">
        <f aca="false">$B$3/12*H282</f>
        <v>0</v>
      </c>
      <c r="K282" s="8" t="n">
        <f aca="false">$B$4/12*H282</f>
        <v>0</v>
      </c>
      <c r="L282" s="8" t="n">
        <f aca="false">IF(H282&gt;0,I282-J282-K282,0)</f>
        <v>0</v>
      </c>
      <c r="M282" s="8" t="n">
        <f aca="false">SUM(J$2:K282)</f>
        <v>12051.8079461546</v>
      </c>
      <c r="N282" s="8" t="n">
        <f aca="false">SUM(L$2:L282)</f>
        <v>121739.176710799</v>
      </c>
    </row>
    <row r="283" customFormat="false" ht="13.6" hidden="false" customHeight="false" outlineLevel="0" collapsed="false">
      <c r="E283" s="1" t="n">
        <v>282</v>
      </c>
      <c r="F283" s="1" t="n">
        <f aca="false">F271+1</f>
        <v>24</v>
      </c>
      <c r="G283" s="7" t="n">
        <f aca="false">EDATE($B$6,E282)</f>
        <v>52932</v>
      </c>
      <c r="H283" s="8" t="n">
        <f aca="false">IF(H282-L282&gt;0,H282-L282,0)</f>
        <v>0</v>
      </c>
      <c r="I283" s="8" t="n">
        <f aca="false">$B$8</f>
        <v>739.176710811897</v>
      </c>
      <c r="J283" s="8" t="n">
        <f aca="false">$B$3/12*H283</f>
        <v>0</v>
      </c>
      <c r="K283" s="8" t="n">
        <f aca="false">$B$4/12*H283</f>
        <v>0</v>
      </c>
      <c r="L283" s="8" t="n">
        <f aca="false">IF(H283&gt;0,I283-J283-K283,0)</f>
        <v>0</v>
      </c>
      <c r="M283" s="8" t="n">
        <f aca="false">SUM(J$2:K283)</f>
        <v>12051.8079461546</v>
      </c>
      <c r="N283" s="8" t="n">
        <f aca="false">SUM(L$2:L283)</f>
        <v>121739.176710799</v>
      </c>
    </row>
    <row r="284" customFormat="false" ht="13.6" hidden="false" customHeight="false" outlineLevel="0" collapsed="false">
      <c r="E284" s="1" t="n">
        <v>283</v>
      </c>
      <c r="F284" s="1" t="n">
        <f aca="false">F272+1</f>
        <v>24</v>
      </c>
      <c r="G284" s="7" t="n">
        <f aca="false">EDATE($B$6,E283)</f>
        <v>52963</v>
      </c>
      <c r="H284" s="8" t="n">
        <f aca="false">IF(H283-L283&gt;0,H283-L283,0)</f>
        <v>0</v>
      </c>
      <c r="I284" s="8" t="n">
        <f aca="false">$B$8</f>
        <v>739.176710811897</v>
      </c>
      <c r="J284" s="8" t="n">
        <f aca="false">$B$3/12*H284</f>
        <v>0</v>
      </c>
      <c r="K284" s="8" t="n">
        <f aca="false">$B$4/12*H284</f>
        <v>0</v>
      </c>
      <c r="L284" s="8" t="n">
        <f aca="false">IF(H284&gt;0,I284-J284-K284,0)</f>
        <v>0</v>
      </c>
      <c r="M284" s="8" t="n">
        <f aca="false">SUM(J$2:K284)</f>
        <v>12051.8079461546</v>
      </c>
      <c r="N284" s="8" t="n">
        <f aca="false">SUM(L$2:L284)</f>
        <v>121739.176710799</v>
      </c>
    </row>
    <row r="285" customFormat="false" ht="13.6" hidden="false" customHeight="false" outlineLevel="0" collapsed="false">
      <c r="E285" s="1" t="n">
        <v>284</v>
      </c>
      <c r="F285" s="1" t="n">
        <f aca="false">F273+1</f>
        <v>24</v>
      </c>
      <c r="G285" s="7" t="n">
        <f aca="false">EDATE($B$6,E284)</f>
        <v>52994</v>
      </c>
      <c r="H285" s="8" t="n">
        <f aca="false">IF(H284-L284&gt;0,H284-L284,0)</f>
        <v>0</v>
      </c>
      <c r="I285" s="8" t="n">
        <f aca="false">$B$8</f>
        <v>739.176710811897</v>
      </c>
      <c r="J285" s="8" t="n">
        <f aca="false">$B$3/12*H285</f>
        <v>0</v>
      </c>
      <c r="K285" s="8" t="n">
        <f aca="false">$B$4/12*H285</f>
        <v>0</v>
      </c>
      <c r="L285" s="8" t="n">
        <f aca="false">IF(H285&gt;0,I285-J285-K285,0)</f>
        <v>0</v>
      </c>
      <c r="M285" s="8" t="n">
        <f aca="false">SUM(J$2:K285)</f>
        <v>12051.8079461546</v>
      </c>
      <c r="N285" s="8" t="n">
        <f aca="false">SUM(L$2:L285)</f>
        <v>121739.176710799</v>
      </c>
    </row>
    <row r="286" customFormat="false" ht="13.6" hidden="false" customHeight="false" outlineLevel="0" collapsed="false">
      <c r="E286" s="1" t="n">
        <v>285</v>
      </c>
      <c r="F286" s="1" t="n">
        <f aca="false">F274+1</f>
        <v>24</v>
      </c>
      <c r="G286" s="7" t="n">
        <f aca="false">EDATE($B$6,E285)</f>
        <v>53022</v>
      </c>
      <c r="H286" s="8" t="n">
        <f aca="false">IF(H285-L285&gt;0,H285-L285,0)</f>
        <v>0</v>
      </c>
      <c r="I286" s="8" t="n">
        <f aca="false">$B$8</f>
        <v>739.176710811897</v>
      </c>
      <c r="J286" s="8" t="n">
        <f aca="false">$B$3/12*H286</f>
        <v>0</v>
      </c>
      <c r="K286" s="8" t="n">
        <f aca="false">$B$4/12*H286</f>
        <v>0</v>
      </c>
      <c r="L286" s="8" t="n">
        <f aca="false">IF(H286&gt;0,I286-J286-K286,0)</f>
        <v>0</v>
      </c>
      <c r="M286" s="8" t="n">
        <f aca="false">SUM(J$2:K286)</f>
        <v>12051.8079461546</v>
      </c>
      <c r="N286" s="8" t="n">
        <f aca="false">SUM(L$2:L286)</f>
        <v>121739.176710799</v>
      </c>
    </row>
    <row r="287" customFormat="false" ht="13.6" hidden="false" customHeight="false" outlineLevel="0" collapsed="false">
      <c r="E287" s="1" t="n">
        <v>286</v>
      </c>
      <c r="F287" s="1" t="n">
        <f aca="false">F275+1</f>
        <v>24</v>
      </c>
      <c r="G287" s="7" t="n">
        <f aca="false">EDATE($B$6,E286)</f>
        <v>53053</v>
      </c>
      <c r="H287" s="8" t="n">
        <f aca="false">IF(H286-L286&gt;0,H286-L286,0)</f>
        <v>0</v>
      </c>
      <c r="I287" s="8" t="n">
        <f aca="false">$B$8</f>
        <v>739.176710811897</v>
      </c>
      <c r="J287" s="8" t="n">
        <f aca="false">$B$3/12*H287</f>
        <v>0</v>
      </c>
      <c r="K287" s="8" t="n">
        <f aca="false">$B$4/12*H287</f>
        <v>0</v>
      </c>
      <c r="L287" s="8" t="n">
        <f aca="false">IF(H287&gt;0,I287-J287-K287,0)</f>
        <v>0</v>
      </c>
      <c r="M287" s="8" t="n">
        <f aca="false">SUM(J$2:K287)</f>
        <v>12051.8079461546</v>
      </c>
      <c r="N287" s="8" t="n">
        <f aca="false">SUM(L$2:L287)</f>
        <v>121739.176710799</v>
      </c>
    </row>
    <row r="288" customFormat="false" ht="13.6" hidden="false" customHeight="false" outlineLevel="0" collapsed="false">
      <c r="E288" s="1" t="n">
        <v>287</v>
      </c>
      <c r="F288" s="1" t="n">
        <f aca="false">F276+1</f>
        <v>24</v>
      </c>
      <c r="G288" s="7" t="n">
        <f aca="false">EDATE($B$6,E287)</f>
        <v>53083</v>
      </c>
      <c r="H288" s="8" t="n">
        <f aca="false">IF(H287-L287&gt;0,H287-L287,0)</f>
        <v>0</v>
      </c>
      <c r="I288" s="8" t="n">
        <f aca="false">$B$8</f>
        <v>739.176710811897</v>
      </c>
      <c r="J288" s="8" t="n">
        <f aca="false">$B$3/12*H288</f>
        <v>0</v>
      </c>
      <c r="K288" s="8" t="n">
        <f aca="false">$B$4/12*H288</f>
        <v>0</v>
      </c>
      <c r="L288" s="8" t="n">
        <f aca="false">IF(H288&gt;0,I288-J288-K288,0)</f>
        <v>0</v>
      </c>
      <c r="M288" s="8" t="n">
        <f aca="false">SUM(J$2:K288)</f>
        <v>12051.8079461546</v>
      </c>
      <c r="N288" s="8" t="n">
        <f aca="false">SUM(L$2:L288)</f>
        <v>121739.176710799</v>
      </c>
    </row>
    <row r="289" customFormat="false" ht="13.6" hidden="false" customHeight="false" outlineLevel="0" collapsed="false">
      <c r="E289" s="1" t="n">
        <v>288</v>
      </c>
      <c r="F289" s="1" t="n">
        <f aca="false">F277+1</f>
        <v>24</v>
      </c>
      <c r="G289" s="7" t="n">
        <f aca="false">EDATE($B$6,E288)</f>
        <v>53114</v>
      </c>
      <c r="H289" s="8" t="n">
        <f aca="false">IF(H288-L288&gt;0,H288-L288,0)</f>
        <v>0</v>
      </c>
      <c r="I289" s="8" t="n">
        <f aca="false">$B$8</f>
        <v>739.176710811897</v>
      </c>
      <c r="J289" s="8" t="n">
        <f aca="false">$B$3/12*H289</f>
        <v>0</v>
      </c>
      <c r="K289" s="8" t="n">
        <f aca="false">$B$4/12*H289</f>
        <v>0</v>
      </c>
      <c r="L289" s="8" t="n">
        <f aca="false">IF(H289&gt;0,I289-J289-K289,0)</f>
        <v>0</v>
      </c>
      <c r="M289" s="8" t="n">
        <f aca="false">SUM(J$2:K289)</f>
        <v>12051.8079461546</v>
      </c>
      <c r="N289" s="8" t="n">
        <f aca="false">SUM(L$2:L289)</f>
        <v>121739.176710799</v>
      </c>
    </row>
    <row r="290" customFormat="false" ht="13.6" hidden="false" customHeight="false" outlineLevel="0" collapsed="false">
      <c r="E290" s="1" t="n">
        <v>289</v>
      </c>
      <c r="F290" s="1" t="n">
        <f aca="false">F278+1</f>
        <v>25</v>
      </c>
      <c r="G290" s="7" t="n">
        <f aca="false">EDATE($B$6,E289)</f>
        <v>53144</v>
      </c>
      <c r="H290" s="8" t="n">
        <f aca="false">IF(H289-L289&gt;0,H289-L289,0)</f>
        <v>0</v>
      </c>
      <c r="I290" s="8" t="n">
        <f aca="false">$B$8</f>
        <v>739.176710811897</v>
      </c>
      <c r="J290" s="8" t="n">
        <f aca="false">$B$3/12*H290</f>
        <v>0</v>
      </c>
      <c r="K290" s="8" t="n">
        <f aca="false">$B$4/12*H290</f>
        <v>0</v>
      </c>
      <c r="L290" s="8" t="n">
        <f aca="false">IF(H290&gt;0,I290-J290-K290,0)</f>
        <v>0</v>
      </c>
      <c r="M290" s="8" t="n">
        <f aca="false">SUM(J$2:K290)</f>
        <v>12051.8079461546</v>
      </c>
      <c r="N290" s="8" t="n">
        <f aca="false">SUM(L$2:L290)</f>
        <v>121739.176710799</v>
      </c>
    </row>
    <row r="291" customFormat="false" ht="13.6" hidden="false" customHeight="false" outlineLevel="0" collapsed="false">
      <c r="E291" s="1" t="n">
        <v>290</v>
      </c>
      <c r="F291" s="1" t="n">
        <f aca="false">F279+1</f>
        <v>25</v>
      </c>
      <c r="G291" s="7" t="n">
        <f aca="false">EDATE($B$6,E290)</f>
        <v>53175</v>
      </c>
      <c r="H291" s="8" t="n">
        <f aca="false">IF(H290-L290&gt;0,H290-L290,0)</f>
        <v>0</v>
      </c>
      <c r="I291" s="8" t="n">
        <f aca="false">$B$8</f>
        <v>739.176710811897</v>
      </c>
      <c r="J291" s="8" t="n">
        <f aca="false">$B$3/12*H291</f>
        <v>0</v>
      </c>
      <c r="K291" s="8" t="n">
        <f aca="false">$B$4/12*H291</f>
        <v>0</v>
      </c>
      <c r="L291" s="8" t="n">
        <f aca="false">IF(H291&gt;0,I291-J291-K291,0)</f>
        <v>0</v>
      </c>
      <c r="M291" s="8" t="n">
        <f aca="false">SUM(J$2:K291)</f>
        <v>12051.8079461546</v>
      </c>
      <c r="N291" s="8" t="n">
        <f aca="false">SUM(L$2:L291)</f>
        <v>121739.176710799</v>
      </c>
    </row>
    <row r="292" customFormat="false" ht="13.6" hidden="false" customHeight="false" outlineLevel="0" collapsed="false">
      <c r="E292" s="1" t="n">
        <v>291</v>
      </c>
      <c r="F292" s="1" t="n">
        <f aca="false">F280+1</f>
        <v>25</v>
      </c>
      <c r="G292" s="7" t="n">
        <f aca="false">EDATE($B$6,E291)</f>
        <v>53206</v>
      </c>
      <c r="H292" s="8" t="n">
        <f aca="false">IF(H291-L291&gt;0,H291-L291,0)</f>
        <v>0</v>
      </c>
      <c r="I292" s="8" t="n">
        <f aca="false">$B$8</f>
        <v>739.176710811897</v>
      </c>
      <c r="J292" s="8" t="n">
        <f aca="false">$B$3/12*H292</f>
        <v>0</v>
      </c>
      <c r="K292" s="8" t="n">
        <f aca="false">$B$4/12*H292</f>
        <v>0</v>
      </c>
      <c r="L292" s="8" t="n">
        <f aca="false">IF(H292&gt;0,I292-J292-K292,0)</f>
        <v>0</v>
      </c>
      <c r="M292" s="8" t="n">
        <f aca="false">SUM(J$2:K292)</f>
        <v>12051.8079461546</v>
      </c>
      <c r="N292" s="8" t="n">
        <f aca="false">SUM(L$2:L292)</f>
        <v>121739.176710799</v>
      </c>
    </row>
    <row r="293" customFormat="false" ht="13.6" hidden="false" customHeight="false" outlineLevel="0" collapsed="false">
      <c r="E293" s="1" t="n">
        <v>292</v>
      </c>
      <c r="F293" s="1" t="n">
        <f aca="false">F281+1</f>
        <v>25</v>
      </c>
      <c r="G293" s="7" t="n">
        <f aca="false">EDATE($B$6,E292)</f>
        <v>53236</v>
      </c>
      <c r="H293" s="8" t="n">
        <f aca="false">IF(H292-L292&gt;0,H292-L292,0)</f>
        <v>0</v>
      </c>
      <c r="I293" s="8" t="n">
        <f aca="false">$B$8</f>
        <v>739.176710811897</v>
      </c>
      <c r="J293" s="8" t="n">
        <f aca="false">$B$3/12*H293</f>
        <v>0</v>
      </c>
      <c r="K293" s="8" t="n">
        <f aca="false">$B$4/12*H293</f>
        <v>0</v>
      </c>
      <c r="L293" s="8" t="n">
        <f aca="false">IF(H293&gt;0,I293-J293-K293,0)</f>
        <v>0</v>
      </c>
      <c r="M293" s="8" t="n">
        <f aca="false">SUM(J$2:K293)</f>
        <v>12051.8079461546</v>
      </c>
      <c r="N293" s="8" t="n">
        <f aca="false">SUM(L$2:L293)</f>
        <v>121739.176710799</v>
      </c>
    </row>
    <row r="294" customFormat="false" ht="13.6" hidden="false" customHeight="false" outlineLevel="0" collapsed="false">
      <c r="E294" s="1" t="n">
        <v>293</v>
      </c>
      <c r="F294" s="1" t="n">
        <f aca="false">F282+1</f>
        <v>25</v>
      </c>
      <c r="G294" s="7" t="n">
        <f aca="false">EDATE($B$6,E293)</f>
        <v>53267</v>
      </c>
      <c r="H294" s="8" t="n">
        <f aca="false">IF(H293-L293&gt;0,H293-L293,0)</f>
        <v>0</v>
      </c>
      <c r="I294" s="8" t="n">
        <f aca="false">$B$8</f>
        <v>739.176710811897</v>
      </c>
      <c r="J294" s="8" t="n">
        <f aca="false">$B$3/12*H294</f>
        <v>0</v>
      </c>
      <c r="K294" s="8" t="n">
        <f aca="false">$B$4/12*H294</f>
        <v>0</v>
      </c>
      <c r="L294" s="8" t="n">
        <f aca="false">IF(H294&gt;0,I294-J294-K294,0)</f>
        <v>0</v>
      </c>
      <c r="M294" s="8" t="n">
        <f aca="false">SUM(J$2:K294)</f>
        <v>12051.8079461546</v>
      </c>
      <c r="N294" s="8" t="n">
        <f aca="false">SUM(L$2:L294)</f>
        <v>121739.176710799</v>
      </c>
    </row>
    <row r="295" customFormat="false" ht="13.6" hidden="false" customHeight="false" outlineLevel="0" collapsed="false">
      <c r="E295" s="1" t="n">
        <v>294</v>
      </c>
      <c r="F295" s="1" t="n">
        <f aca="false">F283+1</f>
        <v>25</v>
      </c>
      <c r="G295" s="7" t="n">
        <f aca="false">EDATE($B$6,E294)</f>
        <v>53297</v>
      </c>
      <c r="H295" s="8" t="n">
        <f aca="false">IF(H294-L294&gt;0,H294-L294,0)</f>
        <v>0</v>
      </c>
      <c r="I295" s="8" t="n">
        <f aca="false">$B$8</f>
        <v>739.176710811897</v>
      </c>
      <c r="J295" s="8" t="n">
        <f aca="false">$B$3/12*H295</f>
        <v>0</v>
      </c>
      <c r="K295" s="8" t="n">
        <f aca="false">$B$4/12*H295</f>
        <v>0</v>
      </c>
      <c r="L295" s="8" t="n">
        <f aca="false">IF(H295&gt;0,I295-J295-K295,0)</f>
        <v>0</v>
      </c>
      <c r="M295" s="8" t="n">
        <f aca="false">SUM(J$2:K295)</f>
        <v>12051.8079461546</v>
      </c>
      <c r="N295" s="8" t="n">
        <f aca="false">SUM(L$2:L295)</f>
        <v>121739.176710799</v>
      </c>
    </row>
    <row r="296" customFormat="false" ht="13.6" hidden="false" customHeight="false" outlineLevel="0" collapsed="false">
      <c r="E296" s="1" t="n">
        <v>295</v>
      </c>
      <c r="F296" s="1" t="n">
        <f aca="false">F284+1</f>
        <v>25</v>
      </c>
      <c r="G296" s="7" t="n">
        <f aca="false">EDATE($B$6,E295)</f>
        <v>53328</v>
      </c>
      <c r="H296" s="8" t="n">
        <f aca="false">IF(H295-L295&gt;0,H295-L295,0)</f>
        <v>0</v>
      </c>
      <c r="I296" s="8" t="n">
        <f aca="false">$B$8</f>
        <v>739.176710811897</v>
      </c>
      <c r="J296" s="8" t="n">
        <f aca="false">$B$3/12*H296</f>
        <v>0</v>
      </c>
      <c r="K296" s="8" t="n">
        <f aca="false">$B$4/12*H296</f>
        <v>0</v>
      </c>
      <c r="L296" s="8" t="n">
        <f aca="false">IF(H296&gt;0,I296-J296-K296,0)</f>
        <v>0</v>
      </c>
      <c r="M296" s="8" t="n">
        <f aca="false">SUM(J$2:K296)</f>
        <v>12051.8079461546</v>
      </c>
      <c r="N296" s="8" t="n">
        <f aca="false">SUM(L$2:L296)</f>
        <v>121739.176710799</v>
      </c>
    </row>
    <row r="297" customFormat="false" ht="13.6" hidden="false" customHeight="false" outlineLevel="0" collapsed="false">
      <c r="E297" s="1" t="n">
        <v>296</v>
      </c>
      <c r="F297" s="1" t="n">
        <f aca="false">F285+1</f>
        <v>25</v>
      </c>
      <c r="G297" s="7" t="n">
        <f aca="false">EDATE($B$6,E296)</f>
        <v>53359</v>
      </c>
      <c r="H297" s="8" t="n">
        <f aca="false">IF(H296-L296&gt;0,H296-L296,0)</f>
        <v>0</v>
      </c>
      <c r="I297" s="8" t="n">
        <f aca="false">$B$8</f>
        <v>739.176710811897</v>
      </c>
      <c r="J297" s="8" t="n">
        <f aca="false">$B$3/12*H297</f>
        <v>0</v>
      </c>
      <c r="K297" s="8" t="n">
        <f aca="false">$B$4/12*H297</f>
        <v>0</v>
      </c>
      <c r="L297" s="8" t="n">
        <f aca="false">IF(H297&gt;0,I297-J297-K297,0)</f>
        <v>0</v>
      </c>
      <c r="M297" s="8" t="n">
        <f aca="false">SUM(J$2:K297)</f>
        <v>12051.8079461546</v>
      </c>
      <c r="N297" s="8" t="n">
        <f aca="false">SUM(L$2:L297)</f>
        <v>121739.176710799</v>
      </c>
    </row>
    <row r="298" customFormat="false" ht="13.6" hidden="false" customHeight="false" outlineLevel="0" collapsed="false">
      <c r="E298" s="1" t="n">
        <v>297</v>
      </c>
      <c r="F298" s="1" t="n">
        <f aca="false">F286+1</f>
        <v>25</v>
      </c>
      <c r="G298" s="7" t="n">
        <f aca="false">EDATE($B$6,E297)</f>
        <v>53387</v>
      </c>
      <c r="H298" s="8" t="n">
        <f aca="false">IF(H297-L297&gt;0,H297-L297,0)</f>
        <v>0</v>
      </c>
      <c r="I298" s="8" t="n">
        <f aca="false">$B$8</f>
        <v>739.176710811897</v>
      </c>
      <c r="J298" s="8" t="n">
        <f aca="false">$B$3/12*H298</f>
        <v>0</v>
      </c>
      <c r="K298" s="8" t="n">
        <f aca="false">$B$4/12*H298</f>
        <v>0</v>
      </c>
      <c r="L298" s="8" t="n">
        <f aca="false">IF(H298&gt;0,I298-J298-K298,0)</f>
        <v>0</v>
      </c>
      <c r="M298" s="8" t="n">
        <f aca="false">SUM(J$2:K298)</f>
        <v>12051.8079461546</v>
      </c>
      <c r="N298" s="8" t="n">
        <f aca="false">SUM(L$2:L298)</f>
        <v>121739.176710799</v>
      </c>
    </row>
    <row r="299" customFormat="false" ht="13.6" hidden="false" customHeight="false" outlineLevel="0" collapsed="false">
      <c r="E299" s="1" t="n">
        <v>298</v>
      </c>
      <c r="F299" s="1" t="n">
        <f aca="false">F287+1</f>
        <v>25</v>
      </c>
      <c r="G299" s="7" t="n">
        <f aca="false">EDATE($B$6,E298)</f>
        <v>53418</v>
      </c>
      <c r="H299" s="8" t="n">
        <f aca="false">IF(H298-L298&gt;0,H298-L298,0)</f>
        <v>0</v>
      </c>
      <c r="I299" s="8" t="n">
        <f aca="false">$B$8</f>
        <v>739.176710811897</v>
      </c>
      <c r="J299" s="8" t="n">
        <f aca="false">$B$3/12*H299</f>
        <v>0</v>
      </c>
      <c r="K299" s="8" t="n">
        <f aca="false">$B$4/12*H299</f>
        <v>0</v>
      </c>
      <c r="L299" s="8" t="n">
        <f aca="false">IF(H299&gt;0,I299-J299-K299,0)</f>
        <v>0</v>
      </c>
      <c r="M299" s="8" t="n">
        <f aca="false">SUM(J$2:K299)</f>
        <v>12051.8079461546</v>
      </c>
      <c r="N299" s="8" t="n">
        <f aca="false">SUM(L$2:L299)</f>
        <v>121739.176710799</v>
      </c>
    </row>
    <row r="300" customFormat="false" ht="13.6" hidden="false" customHeight="false" outlineLevel="0" collapsed="false">
      <c r="E300" s="1" t="n">
        <v>299</v>
      </c>
      <c r="F300" s="1" t="n">
        <f aca="false">F288+1</f>
        <v>25</v>
      </c>
      <c r="G300" s="7" t="n">
        <f aca="false">EDATE($B$6,E299)</f>
        <v>53448</v>
      </c>
      <c r="H300" s="8" t="n">
        <f aca="false">IF(H299-L299&gt;0,H299-L299,0)</f>
        <v>0</v>
      </c>
      <c r="I300" s="8" t="n">
        <f aca="false">$B$8</f>
        <v>739.176710811897</v>
      </c>
      <c r="J300" s="8" t="n">
        <f aca="false">$B$3/12*H300</f>
        <v>0</v>
      </c>
      <c r="K300" s="8" t="n">
        <f aca="false">$B$4/12*H300</f>
        <v>0</v>
      </c>
      <c r="L300" s="8" t="n">
        <f aca="false">IF(H300&gt;0,I300-J300-K300,0)</f>
        <v>0</v>
      </c>
      <c r="M300" s="8" t="n">
        <f aca="false">SUM(J$2:K300)</f>
        <v>12051.8079461546</v>
      </c>
      <c r="N300" s="8" t="n">
        <f aca="false">SUM(L$2:L300)</f>
        <v>121739.176710799</v>
      </c>
    </row>
    <row r="301" customFormat="false" ht="13.6" hidden="false" customHeight="false" outlineLevel="0" collapsed="false">
      <c r="E301" s="1" t="n">
        <v>300</v>
      </c>
      <c r="F301" s="1" t="n">
        <f aca="false">F289+1</f>
        <v>25</v>
      </c>
      <c r="G301" s="7" t="n">
        <f aca="false">EDATE($B$6,E300)</f>
        <v>53479</v>
      </c>
      <c r="H301" s="8" t="n">
        <f aca="false">IF(H300-L300&gt;0,H300-L300,0)</f>
        <v>0</v>
      </c>
      <c r="I301" s="8" t="n">
        <f aca="false">$B$8</f>
        <v>739.176710811897</v>
      </c>
      <c r="J301" s="8" t="n">
        <f aca="false">$B$3/12*H301</f>
        <v>0</v>
      </c>
      <c r="K301" s="8" t="n">
        <f aca="false">$B$4/12*H301</f>
        <v>0</v>
      </c>
      <c r="L301" s="8" t="n">
        <f aca="false">IF(H301&gt;0,I301-J301-K301,0)</f>
        <v>0</v>
      </c>
      <c r="M301" s="8" t="n">
        <f aca="false">SUM(J$2:K301)</f>
        <v>12051.8079461546</v>
      </c>
      <c r="N301" s="8" t="n">
        <f aca="false">SUM(L$2:L301)</f>
        <v>121739.176710799</v>
      </c>
    </row>
    <row r="302" customFormat="false" ht="13.6" hidden="false" customHeight="false" outlineLevel="0" collapsed="false">
      <c r="E302" s="1" t="n">
        <v>301</v>
      </c>
      <c r="F302" s="1" t="n">
        <f aca="false">F290+1</f>
        <v>26</v>
      </c>
      <c r="G302" s="7" t="n">
        <f aca="false">EDATE($B$6,E301)</f>
        <v>53509</v>
      </c>
      <c r="H302" s="8" t="n">
        <f aca="false">IF(H301-L301&gt;0,H301-L301,0)</f>
        <v>0</v>
      </c>
      <c r="I302" s="8" t="n">
        <f aca="false">$B$8</f>
        <v>739.176710811897</v>
      </c>
      <c r="J302" s="8" t="n">
        <f aca="false">$B$3/12*H302</f>
        <v>0</v>
      </c>
      <c r="K302" s="8" t="n">
        <f aca="false">$B$4/12*H302</f>
        <v>0</v>
      </c>
      <c r="L302" s="8" t="n">
        <f aca="false">IF(H302&gt;0,I302-J302-K302,0)</f>
        <v>0</v>
      </c>
      <c r="M302" s="8" t="n">
        <f aca="false">SUM(J$2:K302)</f>
        <v>12051.8079461546</v>
      </c>
      <c r="N302" s="8" t="n">
        <f aca="false">SUM(L$2:L302)</f>
        <v>121739.176710799</v>
      </c>
    </row>
    <row r="303" customFormat="false" ht="13.6" hidden="false" customHeight="false" outlineLevel="0" collapsed="false">
      <c r="E303" s="1" t="n">
        <v>302</v>
      </c>
      <c r="F303" s="1" t="n">
        <f aca="false">F291+1</f>
        <v>26</v>
      </c>
      <c r="G303" s="7" t="n">
        <f aca="false">EDATE($B$6,E302)</f>
        <v>53540</v>
      </c>
      <c r="H303" s="8" t="n">
        <f aca="false">IF(H302-L302&gt;0,H302-L302,0)</f>
        <v>0</v>
      </c>
      <c r="I303" s="8" t="n">
        <f aca="false">$B$8</f>
        <v>739.176710811897</v>
      </c>
      <c r="J303" s="8" t="n">
        <f aca="false">$B$3/12*H303</f>
        <v>0</v>
      </c>
      <c r="K303" s="8" t="n">
        <f aca="false">$B$4/12*H303</f>
        <v>0</v>
      </c>
      <c r="L303" s="8" t="n">
        <f aca="false">IF(H303&gt;0,I303-J303-K303,0)</f>
        <v>0</v>
      </c>
      <c r="M303" s="8" t="n">
        <f aca="false">SUM(J$2:K303)</f>
        <v>12051.8079461546</v>
      </c>
      <c r="N303" s="8" t="n">
        <f aca="false">SUM(L$2:L303)</f>
        <v>121739.176710799</v>
      </c>
    </row>
    <row r="304" customFormat="false" ht="13.6" hidden="false" customHeight="false" outlineLevel="0" collapsed="false">
      <c r="E304" s="1" t="n">
        <v>303</v>
      </c>
      <c r="F304" s="1" t="n">
        <f aca="false">F292+1</f>
        <v>26</v>
      </c>
      <c r="G304" s="7" t="n">
        <f aca="false">EDATE($B$6,E303)</f>
        <v>53571</v>
      </c>
      <c r="H304" s="8" t="n">
        <f aca="false">IF(H303-L303&gt;0,H303-L303,0)</f>
        <v>0</v>
      </c>
      <c r="I304" s="8" t="n">
        <f aca="false">$B$8</f>
        <v>739.176710811897</v>
      </c>
      <c r="J304" s="8" t="n">
        <f aca="false">$B$3/12*H304</f>
        <v>0</v>
      </c>
      <c r="K304" s="8" t="n">
        <f aca="false">$B$4/12*H304</f>
        <v>0</v>
      </c>
      <c r="L304" s="8" t="n">
        <f aca="false">IF(H304&gt;0,I304-J304-K304,0)</f>
        <v>0</v>
      </c>
      <c r="M304" s="8" t="n">
        <f aca="false">SUM(J$2:K304)</f>
        <v>12051.8079461546</v>
      </c>
      <c r="N304" s="8" t="n">
        <f aca="false">SUM(L$2:L304)</f>
        <v>121739.176710799</v>
      </c>
    </row>
    <row r="305" customFormat="false" ht="13.6" hidden="false" customHeight="false" outlineLevel="0" collapsed="false">
      <c r="E305" s="1" t="n">
        <v>304</v>
      </c>
      <c r="F305" s="1" t="n">
        <f aca="false">F293+1</f>
        <v>26</v>
      </c>
      <c r="G305" s="7" t="n">
        <f aca="false">EDATE($B$6,E304)</f>
        <v>53601</v>
      </c>
      <c r="H305" s="8" t="n">
        <f aca="false">IF(H304-L304&gt;0,H304-L304,0)</f>
        <v>0</v>
      </c>
      <c r="I305" s="8" t="n">
        <f aca="false">$B$8</f>
        <v>739.176710811897</v>
      </c>
      <c r="J305" s="8" t="n">
        <f aca="false">$B$3/12*H305</f>
        <v>0</v>
      </c>
      <c r="K305" s="8" t="n">
        <f aca="false">$B$4/12*H305</f>
        <v>0</v>
      </c>
      <c r="L305" s="8" t="n">
        <f aca="false">IF(H305&gt;0,I305-J305-K305,0)</f>
        <v>0</v>
      </c>
      <c r="M305" s="8" t="n">
        <f aca="false">SUM(J$2:K305)</f>
        <v>12051.8079461546</v>
      </c>
      <c r="N305" s="8" t="n">
        <f aca="false">SUM(L$2:L305)</f>
        <v>121739.176710799</v>
      </c>
    </row>
    <row r="306" customFormat="false" ht="13.6" hidden="false" customHeight="false" outlineLevel="0" collapsed="false">
      <c r="E306" s="1" t="n">
        <v>305</v>
      </c>
      <c r="F306" s="1" t="n">
        <f aca="false">F294+1</f>
        <v>26</v>
      </c>
      <c r="G306" s="7" t="n">
        <f aca="false">EDATE($B$6,E305)</f>
        <v>53632</v>
      </c>
      <c r="H306" s="8" t="n">
        <f aca="false">IF(H305-L305&gt;0,H305-L305,0)</f>
        <v>0</v>
      </c>
      <c r="I306" s="8" t="n">
        <f aca="false">$B$8</f>
        <v>739.176710811897</v>
      </c>
      <c r="J306" s="8" t="n">
        <f aca="false">$B$3/12*H306</f>
        <v>0</v>
      </c>
      <c r="K306" s="8" t="n">
        <f aca="false">$B$4/12*H306</f>
        <v>0</v>
      </c>
      <c r="L306" s="8" t="n">
        <f aca="false">IF(H306&gt;0,I306-J306-K306,0)</f>
        <v>0</v>
      </c>
      <c r="M306" s="8" t="n">
        <f aca="false">SUM(J$2:K306)</f>
        <v>12051.8079461546</v>
      </c>
      <c r="N306" s="8" t="n">
        <f aca="false">SUM(L$2:L306)</f>
        <v>121739.176710799</v>
      </c>
    </row>
    <row r="307" customFormat="false" ht="13.6" hidden="false" customHeight="false" outlineLevel="0" collapsed="false">
      <c r="E307" s="1" t="n">
        <v>306</v>
      </c>
      <c r="F307" s="1" t="n">
        <f aca="false">F295+1</f>
        <v>26</v>
      </c>
      <c r="G307" s="7" t="n">
        <f aca="false">EDATE($B$6,E306)</f>
        <v>53662</v>
      </c>
      <c r="H307" s="8" t="n">
        <f aca="false">IF(H306-L306&gt;0,H306-L306,0)</f>
        <v>0</v>
      </c>
      <c r="I307" s="8" t="n">
        <f aca="false">$B$8</f>
        <v>739.176710811897</v>
      </c>
      <c r="J307" s="8" t="n">
        <f aca="false">$B$3/12*H307</f>
        <v>0</v>
      </c>
      <c r="K307" s="8" t="n">
        <f aca="false">$B$4/12*H307</f>
        <v>0</v>
      </c>
      <c r="L307" s="8" t="n">
        <f aca="false">IF(H307&gt;0,I307-J307-K307,0)</f>
        <v>0</v>
      </c>
      <c r="M307" s="8" t="n">
        <f aca="false">SUM(J$2:K307)</f>
        <v>12051.8079461546</v>
      </c>
      <c r="N307" s="8" t="n">
        <f aca="false">SUM(L$2:L307)</f>
        <v>121739.176710799</v>
      </c>
    </row>
    <row r="308" customFormat="false" ht="13.6" hidden="false" customHeight="false" outlineLevel="0" collapsed="false">
      <c r="E308" s="1" t="n">
        <v>307</v>
      </c>
      <c r="F308" s="1" t="n">
        <f aca="false">F296+1</f>
        <v>26</v>
      </c>
      <c r="G308" s="7" t="n">
        <f aca="false">EDATE($B$6,E307)</f>
        <v>53693</v>
      </c>
      <c r="H308" s="8" t="n">
        <f aca="false">IF(H307-L307&gt;0,H307-L307,0)</f>
        <v>0</v>
      </c>
      <c r="I308" s="8" t="n">
        <f aca="false">$B$8</f>
        <v>739.176710811897</v>
      </c>
      <c r="J308" s="8" t="n">
        <f aca="false">$B$3/12*H308</f>
        <v>0</v>
      </c>
      <c r="K308" s="8" t="n">
        <f aca="false">$B$4/12*H308</f>
        <v>0</v>
      </c>
      <c r="L308" s="8" t="n">
        <f aca="false">IF(H308&gt;0,I308-J308-K308,0)</f>
        <v>0</v>
      </c>
      <c r="M308" s="8" t="n">
        <f aca="false">SUM(J$2:K308)</f>
        <v>12051.8079461546</v>
      </c>
      <c r="N308" s="8" t="n">
        <f aca="false">SUM(L$2:L308)</f>
        <v>121739.176710799</v>
      </c>
    </row>
    <row r="309" customFormat="false" ht="13.6" hidden="false" customHeight="false" outlineLevel="0" collapsed="false">
      <c r="E309" s="1" t="n">
        <v>308</v>
      </c>
      <c r="F309" s="1" t="n">
        <f aca="false">F297+1</f>
        <v>26</v>
      </c>
      <c r="G309" s="7" t="n">
        <f aca="false">EDATE($B$6,E308)</f>
        <v>53724</v>
      </c>
      <c r="H309" s="8" t="n">
        <f aca="false">IF(H308-L308&gt;0,H308-L308,0)</f>
        <v>0</v>
      </c>
      <c r="I309" s="8" t="n">
        <f aca="false">$B$8</f>
        <v>739.176710811897</v>
      </c>
      <c r="J309" s="8" t="n">
        <f aca="false">$B$3/12*H309</f>
        <v>0</v>
      </c>
      <c r="K309" s="8" t="n">
        <f aca="false">$B$4/12*H309</f>
        <v>0</v>
      </c>
      <c r="L309" s="8" t="n">
        <f aca="false">IF(H309&gt;0,I309-J309-K309,0)</f>
        <v>0</v>
      </c>
      <c r="M309" s="8" t="n">
        <f aca="false">SUM(J$2:K309)</f>
        <v>12051.8079461546</v>
      </c>
      <c r="N309" s="8" t="n">
        <f aca="false">SUM(L$2:L309)</f>
        <v>121739.176710799</v>
      </c>
    </row>
    <row r="310" customFormat="false" ht="13.6" hidden="false" customHeight="false" outlineLevel="0" collapsed="false">
      <c r="E310" s="1" t="n">
        <v>309</v>
      </c>
      <c r="F310" s="1" t="n">
        <f aca="false">F298+1</f>
        <v>26</v>
      </c>
      <c r="G310" s="7" t="n">
        <f aca="false">EDATE($B$6,E309)</f>
        <v>53752</v>
      </c>
      <c r="H310" s="8" t="n">
        <f aca="false">IF(H309-L309&gt;0,H309-L309,0)</f>
        <v>0</v>
      </c>
      <c r="I310" s="8" t="n">
        <f aca="false">$B$8</f>
        <v>739.176710811897</v>
      </c>
      <c r="J310" s="8" t="n">
        <f aca="false">$B$3/12*H310</f>
        <v>0</v>
      </c>
      <c r="K310" s="8" t="n">
        <f aca="false">$B$4/12*H310</f>
        <v>0</v>
      </c>
      <c r="L310" s="8" t="n">
        <f aca="false">IF(H310&gt;0,I310-J310-K310,0)</f>
        <v>0</v>
      </c>
      <c r="M310" s="8" t="n">
        <f aca="false">SUM(J$2:K310)</f>
        <v>12051.8079461546</v>
      </c>
      <c r="N310" s="8" t="n">
        <f aca="false">SUM(L$2:L310)</f>
        <v>121739.176710799</v>
      </c>
    </row>
    <row r="311" customFormat="false" ht="13.6" hidden="false" customHeight="false" outlineLevel="0" collapsed="false">
      <c r="E311" s="1" t="n">
        <v>310</v>
      </c>
      <c r="F311" s="1" t="n">
        <f aca="false">F299+1</f>
        <v>26</v>
      </c>
      <c r="G311" s="7" t="n">
        <f aca="false">EDATE($B$6,E310)</f>
        <v>53783</v>
      </c>
      <c r="H311" s="8" t="n">
        <f aca="false">IF(H310-L310&gt;0,H310-L310,0)</f>
        <v>0</v>
      </c>
      <c r="I311" s="8" t="n">
        <f aca="false">$B$8</f>
        <v>739.176710811897</v>
      </c>
      <c r="J311" s="8" t="n">
        <f aca="false">$B$3/12*H311</f>
        <v>0</v>
      </c>
      <c r="K311" s="8" t="n">
        <f aca="false">$B$4/12*H311</f>
        <v>0</v>
      </c>
      <c r="L311" s="8" t="n">
        <f aca="false">IF(H311&gt;0,I311-J311-K311,0)</f>
        <v>0</v>
      </c>
      <c r="M311" s="8" t="n">
        <f aca="false">SUM(J$2:K311)</f>
        <v>12051.8079461546</v>
      </c>
      <c r="N311" s="8" t="n">
        <f aca="false">SUM(L$2:L311)</f>
        <v>121739.176710799</v>
      </c>
    </row>
    <row r="312" customFormat="false" ht="13.6" hidden="false" customHeight="false" outlineLevel="0" collapsed="false">
      <c r="E312" s="1" t="n">
        <v>311</v>
      </c>
      <c r="F312" s="1" t="n">
        <f aca="false">F300+1</f>
        <v>26</v>
      </c>
      <c r="G312" s="7" t="n">
        <f aca="false">EDATE($B$6,E311)</f>
        <v>53813</v>
      </c>
      <c r="H312" s="8" t="n">
        <f aca="false">IF(H311-L311&gt;0,H311-L311,0)</f>
        <v>0</v>
      </c>
      <c r="I312" s="8" t="n">
        <f aca="false">$B$8</f>
        <v>739.176710811897</v>
      </c>
      <c r="J312" s="8" t="n">
        <f aca="false">$B$3/12*H312</f>
        <v>0</v>
      </c>
      <c r="K312" s="8" t="n">
        <f aca="false">$B$4/12*H312</f>
        <v>0</v>
      </c>
      <c r="L312" s="8" t="n">
        <f aca="false">IF(H312&gt;0,I312-J312-K312,0)</f>
        <v>0</v>
      </c>
      <c r="M312" s="8" t="n">
        <f aca="false">SUM(J$2:K312)</f>
        <v>12051.8079461546</v>
      </c>
      <c r="N312" s="8" t="n">
        <f aca="false">SUM(L$2:L312)</f>
        <v>121739.176710799</v>
      </c>
    </row>
    <row r="313" customFormat="false" ht="13.6" hidden="false" customHeight="false" outlineLevel="0" collapsed="false">
      <c r="E313" s="1" t="n">
        <v>312</v>
      </c>
      <c r="F313" s="1" t="n">
        <f aca="false">F301+1</f>
        <v>26</v>
      </c>
      <c r="G313" s="7" t="n">
        <f aca="false">EDATE($B$6,E312)</f>
        <v>53844</v>
      </c>
      <c r="H313" s="8" t="n">
        <f aca="false">IF(H312-L312&gt;0,H312-L312,0)</f>
        <v>0</v>
      </c>
      <c r="I313" s="8" t="n">
        <f aca="false">$B$8</f>
        <v>739.176710811897</v>
      </c>
      <c r="J313" s="8" t="n">
        <f aca="false">$B$3/12*H313</f>
        <v>0</v>
      </c>
      <c r="K313" s="8" t="n">
        <f aca="false">$B$4/12*H313</f>
        <v>0</v>
      </c>
      <c r="L313" s="8" t="n">
        <f aca="false">IF(H313&gt;0,I313-J313-K313,0)</f>
        <v>0</v>
      </c>
      <c r="M313" s="8" t="n">
        <f aca="false">SUM(J$2:K313)</f>
        <v>12051.8079461546</v>
      </c>
      <c r="N313" s="8" t="n">
        <f aca="false">SUM(L$2:L313)</f>
        <v>121739.176710799</v>
      </c>
    </row>
    <row r="314" customFormat="false" ht="13.6" hidden="false" customHeight="false" outlineLevel="0" collapsed="false">
      <c r="E314" s="1" t="n">
        <v>313</v>
      </c>
      <c r="F314" s="1" t="n">
        <f aca="false">F302+1</f>
        <v>27</v>
      </c>
      <c r="G314" s="7" t="n">
        <f aca="false">EDATE($B$6,E313)</f>
        <v>53874</v>
      </c>
      <c r="H314" s="8" t="n">
        <f aca="false">IF(H313-L313&gt;0,H313-L313,0)</f>
        <v>0</v>
      </c>
      <c r="I314" s="8" t="n">
        <f aca="false">$B$8</f>
        <v>739.176710811897</v>
      </c>
      <c r="J314" s="8" t="n">
        <f aca="false">$B$3/12*H314</f>
        <v>0</v>
      </c>
      <c r="K314" s="8" t="n">
        <f aca="false">$B$4/12*H314</f>
        <v>0</v>
      </c>
      <c r="L314" s="8" t="n">
        <f aca="false">IF(H314&gt;0,I314-J314-K314,0)</f>
        <v>0</v>
      </c>
      <c r="M314" s="8" t="n">
        <f aca="false">SUM(J$2:K314)</f>
        <v>12051.8079461546</v>
      </c>
      <c r="N314" s="8" t="n">
        <f aca="false">SUM(L$2:L314)</f>
        <v>121739.176710799</v>
      </c>
    </row>
    <row r="315" customFormat="false" ht="13.6" hidden="false" customHeight="false" outlineLevel="0" collapsed="false">
      <c r="E315" s="1" t="n">
        <v>314</v>
      </c>
      <c r="F315" s="1" t="n">
        <f aca="false">F303+1</f>
        <v>27</v>
      </c>
      <c r="G315" s="7" t="n">
        <f aca="false">EDATE($B$6,E314)</f>
        <v>53905</v>
      </c>
      <c r="H315" s="8" t="n">
        <f aca="false">IF(H314-L314&gt;0,H314-L314,0)</f>
        <v>0</v>
      </c>
      <c r="I315" s="8" t="n">
        <f aca="false">$B$8</f>
        <v>739.176710811897</v>
      </c>
      <c r="J315" s="8" t="n">
        <f aca="false">$B$3/12*H315</f>
        <v>0</v>
      </c>
      <c r="K315" s="8" t="n">
        <f aca="false">$B$4/12*H315</f>
        <v>0</v>
      </c>
      <c r="L315" s="8" t="n">
        <f aca="false">IF(H315&gt;0,I315-J315-K315,0)</f>
        <v>0</v>
      </c>
      <c r="M315" s="8" t="n">
        <f aca="false">SUM(J$2:K315)</f>
        <v>12051.8079461546</v>
      </c>
      <c r="N315" s="8" t="n">
        <f aca="false">SUM(L$2:L315)</f>
        <v>121739.176710799</v>
      </c>
    </row>
    <row r="316" customFormat="false" ht="13.6" hidden="false" customHeight="false" outlineLevel="0" collapsed="false">
      <c r="E316" s="1" t="n">
        <v>315</v>
      </c>
      <c r="F316" s="1" t="n">
        <f aca="false">F304+1</f>
        <v>27</v>
      </c>
      <c r="G316" s="7" t="n">
        <f aca="false">EDATE($B$6,E315)</f>
        <v>53936</v>
      </c>
      <c r="H316" s="8" t="n">
        <f aca="false">IF(H315-L315&gt;0,H315-L315,0)</f>
        <v>0</v>
      </c>
      <c r="I316" s="8" t="n">
        <f aca="false">$B$8</f>
        <v>739.176710811897</v>
      </c>
      <c r="J316" s="8" t="n">
        <f aca="false">$B$3/12*H316</f>
        <v>0</v>
      </c>
      <c r="K316" s="8" t="n">
        <f aca="false">$B$4/12*H316</f>
        <v>0</v>
      </c>
      <c r="L316" s="8" t="n">
        <f aca="false">IF(H316&gt;0,I316-J316-K316,0)</f>
        <v>0</v>
      </c>
      <c r="M316" s="8" t="n">
        <f aca="false">SUM(J$2:K316)</f>
        <v>12051.8079461546</v>
      </c>
      <c r="N316" s="8" t="n">
        <f aca="false">SUM(L$2:L316)</f>
        <v>121739.176710799</v>
      </c>
    </row>
    <row r="317" customFormat="false" ht="13.6" hidden="false" customHeight="false" outlineLevel="0" collapsed="false">
      <c r="E317" s="1" t="n">
        <v>316</v>
      </c>
      <c r="F317" s="1" t="n">
        <f aca="false">F305+1</f>
        <v>27</v>
      </c>
      <c r="G317" s="7" t="n">
        <f aca="false">EDATE($B$6,E316)</f>
        <v>53966</v>
      </c>
      <c r="H317" s="8" t="n">
        <f aca="false">IF(H316-L316&gt;0,H316-L316,0)</f>
        <v>0</v>
      </c>
      <c r="I317" s="8" t="n">
        <f aca="false">$B$8</f>
        <v>739.176710811897</v>
      </c>
      <c r="J317" s="8" t="n">
        <f aca="false">$B$3/12*H317</f>
        <v>0</v>
      </c>
      <c r="K317" s="8" t="n">
        <f aca="false">$B$4/12*H317</f>
        <v>0</v>
      </c>
      <c r="L317" s="8" t="n">
        <f aca="false">IF(H317&gt;0,I317-J317-K317,0)</f>
        <v>0</v>
      </c>
      <c r="M317" s="8" t="n">
        <f aca="false">SUM(J$2:K317)</f>
        <v>12051.8079461546</v>
      </c>
      <c r="N317" s="8" t="n">
        <f aca="false">SUM(L$2:L317)</f>
        <v>121739.176710799</v>
      </c>
    </row>
    <row r="318" customFormat="false" ht="13.6" hidden="false" customHeight="false" outlineLevel="0" collapsed="false">
      <c r="E318" s="1" t="n">
        <v>317</v>
      </c>
      <c r="F318" s="1" t="n">
        <f aca="false">F306+1</f>
        <v>27</v>
      </c>
      <c r="G318" s="7" t="n">
        <f aca="false">EDATE($B$6,E317)</f>
        <v>53997</v>
      </c>
      <c r="H318" s="8" t="n">
        <f aca="false">IF(H317-L317&gt;0,H317-L317,0)</f>
        <v>0</v>
      </c>
      <c r="I318" s="8" t="n">
        <f aca="false">$B$8</f>
        <v>739.176710811897</v>
      </c>
      <c r="J318" s="8" t="n">
        <f aca="false">$B$3/12*H318</f>
        <v>0</v>
      </c>
      <c r="K318" s="8" t="n">
        <f aca="false">$B$4/12*H318</f>
        <v>0</v>
      </c>
      <c r="L318" s="8" t="n">
        <f aca="false">IF(H318&gt;0,I318-J318-K318,0)</f>
        <v>0</v>
      </c>
      <c r="M318" s="8" t="n">
        <f aca="false">SUM(J$2:K318)</f>
        <v>12051.8079461546</v>
      </c>
      <c r="N318" s="8" t="n">
        <f aca="false">SUM(L$2:L318)</f>
        <v>121739.176710799</v>
      </c>
    </row>
    <row r="319" customFormat="false" ht="13.6" hidden="false" customHeight="false" outlineLevel="0" collapsed="false">
      <c r="E319" s="1" t="n">
        <v>318</v>
      </c>
      <c r="F319" s="1" t="n">
        <f aca="false">F307+1</f>
        <v>27</v>
      </c>
      <c r="G319" s="7" t="n">
        <f aca="false">EDATE($B$6,E318)</f>
        <v>54027</v>
      </c>
      <c r="H319" s="8" t="n">
        <f aca="false">IF(H318-L318&gt;0,H318-L318,0)</f>
        <v>0</v>
      </c>
      <c r="I319" s="8" t="n">
        <f aca="false">$B$8</f>
        <v>739.176710811897</v>
      </c>
      <c r="J319" s="8" t="n">
        <f aca="false">$B$3/12*H319</f>
        <v>0</v>
      </c>
      <c r="K319" s="8" t="n">
        <f aca="false">$B$4/12*H319</f>
        <v>0</v>
      </c>
      <c r="L319" s="8" t="n">
        <f aca="false">IF(H319&gt;0,I319-J319-K319,0)</f>
        <v>0</v>
      </c>
      <c r="M319" s="8" t="n">
        <f aca="false">SUM(J$2:K319)</f>
        <v>12051.8079461546</v>
      </c>
      <c r="N319" s="8" t="n">
        <f aca="false">SUM(L$2:L319)</f>
        <v>121739.176710799</v>
      </c>
    </row>
    <row r="320" customFormat="false" ht="13.6" hidden="false" customHeight="false" outlineLevel="0" collapsed="false">
      <c r="E320" s="1" t="n">
        <v>319</v>
      </c>
      <c r="F320" s="1" t="n">
        <f aca="false">F308+1</f>
        <v>27</v>
      </c>
      <c r="G320" s="7" t="n">
        <f aca="false">EDATE($B$6,E319)</f>
        <v>54058</v>
      </c>
      <c r="H320" s="8" t="n">
        <f aca="false">IF(H319-L319&gt;0,H319-L319,0)</f>
        <v>0</v>
      </c>
      <c r="I320" s="8" t="n">
        <f aca="false">$B$8</f>
        <v>739.176710811897</v>
      </c>
      <c r="J320" s="8" t="n">
        <f aca="false">$B$3/12*H320</f>
        <v>0</v>
      </c>
      <c r="K320" s="8" t="n">
        <f aca="false">$B$4/12*H320</f>
        <v>0</v>
      </c>
      <c r="L320" s="8" t="n">
        <f aca="false">IF(H320&gt;0,I320-J320-K320,0)</f>
        <v>0</v>
      </c>
      <c r="M320" s="8" t="n">
        <f aca="false">SUM(J$2:K320)</f>
        <v>12051.8079461546</v>
      </c>
      <c r="N320" s="8" t="n">
        <f aca="false">SUM(L$2:L320)</f>
        <v>121739.176710799</v>
      </c>
    </row>
    <row r="321" customFormat="false" ht="13.6" hidden="false" customHeight="false" outlineLevel="0" collapsed="false">
      <c r="E321" s="1" t="n">
        <v>320</v>
      </c>
      <c r="F321" s="1" t="n">
        <f aca="false">F309+1</f>
        <v>27</v>
      </c>
      <c r="G321" s="7" t="n">
        <f aca="false">EDATE($B$6,E320)</f>
        <v>54089</v>
      </c>
      <c r="H321" s="8" t="n">
        <f aca="false">IF(H320-L320&gt;0,H320-L320,0)</f>
        <v>0</v>
      </c>
      <c r="I321" s="8" t="n">
        <f aca="false">$B$8</f>
        <v>739.176710811897</v>
      </c>
      <c r="J321" s="8" t="n">
        <f aca="false">$B$3/12*H321</f>
        <v>0</v>
      </c>
      <c r="K321" s="8" t="n">
        <f aca="false">$B$4/12*H321</f>
        <v>0</v>
      </c>
      <c r="L321" s="8" t="n">
        <f aca="false">IF(H321&gt;0,I321-J321-K321,0)</f>
        <v>0</v>
      </c>
      <c r="M321" s="8" t="n">
        <f aca="false">SUM(J$2:K321)</f>
        <v>12051.8079461546</v>
      </c>
      <c r="N321" s="8" t="n">
        <f aca="false">SUM(L$2:L321)</f>
        <v>121739.176710799</v>
      </c>
    </row>
    <row r="322" customFormat="false" ht="13.6" hidden="false" customHeight="false" outlineLevel="0" collapsed="false">
      <c r="E322" s="1" t="n">
        <v>321</v>
      </c>
      <c r="F322" s="1" t="n">
        <f aca="false">F310+1</f>
        <v>27</v>
      </c>
      <c r="G322" s="7" t="n">
        <f aca="false">EDATE($B$6,E321)</f>
        <v>54118</v>
      </c>
      <c r="H322" s="8" t="n">
        <f aca="false">IF(H321-L321&gt;0,H321-L321,0)</f>
        <v>0</v>
      </c>
      <c r="I322" s="8" t="n">
        <f aca="false">$B$8</f>
        <v>739.176710811897</v>
      </c>
      <c r="J322" s="8" t="n">
        <f aca="false">$B$3/12*H322</f>
        <v>0</v>
      </c>
      <c r="K322" s="8" t="n">
        <f aca="false">$B$4/12*H322</f>
        <v>0</v>
      </c>
      <c r="L322" s="8" t="n">
        <f aca="false">IF(H322&gt;0,I322-J322-K322,0)</f>
        <v>0</v>
      </c>
      <c r="M322" s="8" t="n">
        <f aca="false">SUM(J$2:K322)</f>
        <v>12051.8079461546</v>
      </c>
      <c r="N322" s="8" t="n">
        <f aca="false">SUM(L$2:L322)</f>
        <v>121739.176710799</v>
      </c>
    </row>
    <row r="323" customFormat="false" ht="13.6" hidden="false" customHeight="false" outlineLevel="0" collapsed="false">
      <c r="E323" s="1" t="n">
        <v>322</v>
      </c>
      <c r="F323" s="1" t="n">
        <f aca="false">F311+1</f>
        <v>27</v>
      </c>
      <c r="G323" s="7" t="n">
        <f aca="false">EDATE($B$6,E322)</f>
        <v>54149</v>
      </c>
      <c r="H323" s="8" t="n">
        <f aca="false">IF(H322-L322&gt;0,H322-L322,0)</f>
        <v>0</v>
      </c>
      <c r="I323" s="8" t="n">
        <f aca="false">$B$8</f>
        <v>739.176710811897</v>
      </c>
      <c r="J323" s="8" t="n">
        <f aca="false">$B$3/12*H323</f>
        <v>0</v>
      </c>
      <c r="K323" s="8" t="n">
        <f aca="false">$B$4/12*H323</f>
        <v>0</v>
      </c>
      <c r="L323" s="8" t="n">
        <f aca="false">IF(H323&gt;0,I323-J323-K323,0)</f>
        <v>0</v>
      </c>
      <c r="M323" s="8" t="n">
        <f aca="false">SUM(J$2:K323)</f>
        <v>12051.8079461546</v>
      </c>
      <c r="N323" s="8" t="n">
        <f aca="false">SUM(L$2:L323)</f>
        <v>121739.176710799</v>
      </c>
    </row>
    <row r="324" customFormat="false" ht="13.6" hidden="false" customHeight="false" outlineLevel="0" collapsed="false">
      <c r="E324" s="1" t="n">
        <v>323</v>
      </c>
      <c r="F324" s="1" t="n">
        <f aca="false">F312+1</f>
        <v>27</v>
      </c>
      <c r="G324" s="7" t="n">
        <f aca="false">EDATE($B$6,E323)</f>
        <v>54179</v>
      </c>
      <c r="H324" s="8" t="n">
        <f aca="false">IF(H323-L323&gt;0,H323-L323,0)</f>
        <v>0</v>
      </c>
      <c r="I324" s="8" t="n">
        <f aca="false">$B$8</f>
        <v>739.176710811897</v>
      </c>
      <c r="J324" s="8" t="n">
        <f aca="false">$B$3/12*H324</f>
        <v>0</v>
      </c>
      <c r="K324" s="8" t="n">
        <f aca="false">$B$4/12*H324</f>
        <v>0</v>
      </c>
      <c r="L324" s="8" t="n">
        <f aca="false">IF(H324&gt;0,I324-J324-K324,0)</f>
        <v>0</v>
      </c>
      <c r="M324" s="8" t="n">
        <f aca="false">SUM(J$2:K324)</f>
        <v>12051.8079461546</v>
      </c>
      <c r="N324" s="8" t="n">
        <f aca="false">SUM(L$2:L324)</f>
        <v>121739.176710799</v>
      </c>
    </row>
    <row r="325" customFormat="false" ht="13.6" hidden="false" customHeight="false" outlineLevel="0" collapsed="false">
      <c r="E325" s="1" t="n">
        <v>324</v>
      </c>
      <c r="F325" s="1" t="n">
        <f aca="false">F313+1</f>
        <v>27</v>
      </c>
      <c r="G325" s="7" t="n">
        <f aca="false">EDATE($B$6,E324)</f>
        <v>54210</v>
      </c>
      <c r="H325" s="8" t="n">
        <f aca="false">IF(H324-L324&gt;0,H324-L324,0)</f>
        <v>0</v>
      </c>
      <c r="I325" s="8" t="n">
        <f aca="false">$B$8</f>
        <v>739.176710811897</v>
      </c>
      <c r="J325" s="8" t="n">
        <f aca="false">$B$3/12*H325</f>
        <v>0</v>
      </c>
      <c r="K325" s="8" t="n">
        <f aca="false">$B$4/12*H325</f>
        <v>0</v>
      </c>
      <c r="L325" s="8" t="n">
        <f aca="false">IF(H325&gt;0,I325-J325-K325,0)</f>
        <v>0</v>
      </c>
      <c r="M325" s="8" t="n">
        <f aca="false">SUM(J$2:K325)</f>
        <v>12051.8079461546</v>
      </c>
      <c r="N325" s="8" t="n">
        <f aca="false">SUM(L$2:L325)</f>
        <v>121739.176710799</v>
      </c>
    </row>
    <row r="326" customFormat="false" ht="13.6" hidden="false" customHeight="false" outlineLevel="0" collapsed="false">
      <c r="E326" s="1" t="n">
        <v>325</v>
      </c>
      <c r="F326" s="1" t="n">
        <f aca="false">F314+1</f>
        <v>28</v>
      </c>
      <c r="G326" s="7" t="n">
        <f aca="false">EDATE($B$6,E325)</f>
        <v>54240</v>
      </c>
      <c r="H326" s="8" t="n">
        <f aca="false">IF(H325-L325&gt;0,H325-L325,0)</f>
        <v>0</v>
      </c>
      <c r="I326" s="8" t="n">
        <f aca="false">$B$8</f>
        <v>739.176710811897</v>
      </c>
      <c r="J326" s="8" t="n">
        <f aca="false">$B$3/12*H326</f>
        <v>0</v>
      </c>
      <c r="K326" s="8" t="n">
        <f aca="false">$B$4/12*H326</f>
        <v>0</v>
      </c>
      <c r="L326" s="8" t="n">
        <f aca="false">IF(H326&gt;0,I326-J326-K326,0)</f>
        <v>0</v>
      </c>
      <c r="M326" s="8" t="n">
        <f aca="false">SUM(J$2:K326)</f>
        <v>12051.8079461546</v>
      </c>
      <c r="N326" s="8" t="n">
        <f aca="false">SUM(L$2:L326)</f>
        <v>121739.176710799</v>
      </c>
    </row>
    <row r="327" customFormat="false" ht="13.6" hidden="false" customHeight="false" outlineLevel="0" collapsed="false">
      <c r="E327" s="1" t="n">
        <v>326</v>
      </c>
      <c r="F327" s="1" t="n">
        <f aca="false">F315+1</f>
        <v>28</v>
      </c>
      <c r="G327" s="7" t="n">
        <f aca="false">EDATE($B$6,E326)</f>
        <v>54271</v>
      </c>
      <c r="H327" s="8" t="n">
        <f aca="false">IF(H326-L326&gt;0,H326-L326,0)</f>
        <v>0</v>
      </c>
      <c r="I327" s="8" t="n">
        <f aca="false">$B$8</f>
        <v>739.176710811897</v>
      </c>
      <c r="J327" s="8" t="n">
        <f aca="false">$B$3/12*H327</f>
        <v>0</v>
      </c>
      <c r="K327" s="8" t="n">
        <f aca="false">$B$4/12*H327</f>
        <v>0</v>
      </c>
      <c r="L327" s="8" t="n">
        <f aca="false">IF(H327&gt;0,I327-J327-K327,0)</f>
        <v>0</v>
      </c>
      <c r="M327" s="8" t="n">
        <f aca="false">SUM(J$2:K327)</f>
        <v>12051.8079461546</v>
      </c>
      <c r="N327" s="8" t="n">
        <f aca="false">SUM(L$2:L327)</f>
        <v>121739.176710799</v>
      </c>
    </row>
    <row r="328" customFormat="false" ht="13.6" hidden="false" customHeight="false" outlineLevel="0" collapsed="false">
      <c r="E328" s="1" t="n">
        <v>327</v>
      </c>
      <c r="F328" s="1" t="n">
        <f aca="false">F316+1</f>
        <v>28</v>
      </c>
      <c r="G328" s="7" t="n">
        <f aca="false">EDATE($B$6,E327)</f>
        <v>54302</v>
      </c>
      <c r="H328" s="8" t="n">
        <f aca="false">IF(H327-L327&gt;0,H327-L327,0)</f>
        <v>0</v>
      </c>
      <c r="I328" s="8" t="n">
        <f aca="false">$B$8</f>
        <v>739.176710811897</v>
      </c>
      <c r="J328" s="8" t="n">
        <f aca="false">$B$3/12*H328</f>
        <v>0</v>
      </c>
      <c r="K328" s="8" t="n">
        <f aca="false">$B$4/12*H328</f>
        <v>0</v>
      </c>
      <c r="L328" s="8" t="n">
        <f aca="false">IF(H328&gt;0,I328-J328-K328,0)</f>
        <v>0</v>
      </c>
      <c r="M328" s="8" t="n">
        <f aca="false">SUM(J$2:K328)</f>
        <v>12051.8079461546</v>
      </c>
      <c r="N328" s="8" t="n">
        <f aca="false">SUM(L$2:L328)</f>
        <v>121739.176710799</v>
      </c>
    </row>
    <row r="329" customFormat="false" ht="13.6" hidden="false" customHeight="false" outlineLevel="0" collapsed="false">
      <c r="E329" s="1" t="n">
        <v>328</v>
      </c>
      <c r="F329" s="1" t="n">
        <f aca="false">F317+1</f>
        <v>28</v>
      </c>
      <c r="G329" s="7" t="n">
        <f aca="false">EDATE($B$6,E328)</f>
        <v>54332</v>
      </c>
      <c r="H329" s="8" t="n">
        <f aca="false">IF(H328-L328&gt;0,H328-L328,0)</f>
        <v>0</v>
      </c>
      <c r="I329" s="8" t="n">
        <f aca="false">$B$8</f>
        <v>739.176710811897</v>
      </c>
      <c r="J329" s="8" t="n">
        <f aca="false">$B$3/12*H329</f>
        <v>0</v>
      </c>
      <c r="K329" s="8" t="n">
        <f aca="false">$B$4/12*H329</f>
        <v>0</v>
      </c>
      <c r="L329" s="8" t="n">
        <f aca="false">IF(H329&gt;0,I329-J329-K329,0)</f>
        <v>0</v>
      </c>
      <c r="M329" s="8" t="n">
        <f aca="false">SUM(J$2:K329)</f>
        <v>12051.8079461546</v>
      </c>
      <c r="N329" s="8" t="n">
        <f aca="false">SUM(L$2:L329)</f>
        <v>121739.176710799</v>
      </c>
    </row>
    <row r="330" customFormat="false" ht="13.6" hidden="false" customHeight="false" outlineLevel="0" collapsed="false">
      <c r="E330" s="1" t="n">
        <v>329</v>
      </c>
      <c r="F330" s="1" t="n">
        <f aca="false">F318+1</f>
        <v>28</v>
      </c>
      <c r="G330" s="7" t="n">
        <f aca="false">EDATE($B$6,E329)</f>
        <v>54363</v>
      </c>
      <c r="H330" s="8" t="n">
        <f aca="false">IF(H329-L329&gt;0,H329-L329,0)</f>
        <v>0</v>
      </c>
      <c r="I330" s="8" t="n">
        <f aca="false">$B$8</f>
        <v>739.176710811897</v>
      </c>
      <c r="J330" s="8" t="n">
        <f aca="false">$B$3/12*H330</f>
        <v>0</v>
      </c>
      <c r="K330" s="8" t="n">
        <f aca="false">$B$4/12*H330</f>
        <v>0</v>
      </c>
      <c r="L330" s="8" t="n">
        <f aca="false">IF(H330&gt;0,I330-J330-K330,0)</f>
        <v>0</v>
      </c>
      <c r="M330" s="8" t="n">
        <f aca="false">SUM(J$2:K330)</f>
        <v>12051.8079461546</v>
      </c>
      <c r="N330" s="8" t="n">
        <f aca="false">SUM(L$2:L330)</f>
        <v>121739.176710799</v>
      </c>
    </row>
    <row r="331" customFormat="false" ht="13.6" hidden="false" customHeight="false" outlineLevel="0" collapsed="false">
      <c r="E331" s="1" t="n">
        <v>330</v>
      </c>
      <c r="F331" s="1" t="n">
        <f aca="false">F319+1</f>
        <v>28</v>
      </c>
      <c r="G331" s="7" t="n">
        <f aca="false">EDATE($B$6,E330)</f>
        <v>54393</v>
      </c>
      <c r="H331" s="8" t="n">
        <f aca="false">IF(H330-L330&gt;0,H330-L330,0)</f>
        <v>0</v>
      </c>
      <c r="I331" s="8" t="n">
        <f aca="false">$B$8</f>
        <v>739.176710811897</v>
      </c>
      <c r="J331" s="8" t="n">
        <f aca="false">$B$3/12*H331</f>
        <v>0</v>
      </c>
      <c r="K331" s="8" t="n">
        <f aca="false">$B$4/12*H331</f>
        <v>0</v>
      </c>
      <c r="L331" s="8" t="n">
        <f aca="false">IF(H331&gt;0,I331-J331-K331,0)</f>
        <v>0</v>
      </c>
      <c r="M331" s="8" t="n">
        <f aca="false">SUM(J$2:K331)</f>
        <v>12051.8079461546</v>
      </c>
      <c r="N331" s="8" t="n">
        <f aca="false">SUM(L$2:L331)</f>
        <v>121739.176710799</v>
      </c>
    </row>
    <row r="332" customFormat="false" ht="13.6" hidden="false" customHeight="false" outlineLevel="0" collapsed="false">
      <c r="E332" s="1" t="n">
        <v>331</v>
      </c>
      <c r="F332" s="1" t="n">
        <f aca="false">F320+1</f>
        <v>28</v>
      </c>
      <c r="G332" s="7" t="n">
        <f aca="false">EDATE($B$6,E331)</f>
        <v>54424</v>
      </c>
      <c r="H332" s="8" t="n">
        <f aca="false">IF(H331-L331&gt;0,H331-L331,0)</f>
        <v>0</v>
      </c>
      <c r="I332" s="8" t="n">
        <f aca="false">$B$8</f>
        <v>739.176710811897</v>
      </c>
      <c r="J332" s="8" t="n">
        <f aca="false">$B$3/12*H332</f>
        <v>0</v>
      </c>
      <c r="K332" s="8" t="n">
        <f aca="false">$B$4/12*H332</f>
        <v>0</v>
      </c>
      <c r="L332" s="8" t="n">
        <f aca="false">IF(H332&gt;0,I332-J332-K332,0)</f>
        <v>0</v>
      </c>
      <c r="M332" s="8" t="n">
        <f aca="false">SUM(J$2:K332)</f>
        <v>12051.8079461546</v>
      </c>
      <c r="N332" s="8" t="n">
        <f aca="false">SUM(L$2:L332)</f>
        <v>121739.176710799</v>
      </c>
    </row>
    <row r="333" customFormat="false" ht="13.6" hidden="false" customHeight="false" outlineLevel="0" collapsed="false">
      <c r="E333" s="1" t="n">
        <v>332</v>
      </c>
      <c r="F333" s="1" t="n">
        <f aca="false">F321+1</f>
        <v>28</v>
      </c>
      <c r="G333" s="7" t="n">
        <f aca="false">EDATE($B$6,E332)</f>
        <v>54455</v>
      </c>
      <c r="H333" s="8" t="n">
        <f aca="false">IF(H332-L332&gt;0,H332-L332,0)</f>
        <v>0</v>
      </c>
      <c r="I333" s="8" t="n">
        <f aca="false">$B$8</f>
        <v>739.176710811897</v>
      </c>
      <c r="J333" s="8" t="n">
        <f aca="false">$B$3/12*H333</f>
        <v>0</v>
      </c>
      <c r="K333" s="8" t="n">
        <f aca="false">$B$4/12*H333</f>
        <v>0</v>
      </c>
      <c r="L333" s="8" t="n">
        <f aca="false">IF(H333&gt;0,I333-J333-K333,0)</f>
        <v>0</v>
      </c>
      <c r="M333" s="8" t="n">
        <f aca="false">SUM(J$2:K333)</f>
        <v>12051.8079461546</v>
      </c>
      <c r="N333" s="8" t="n">
        <f aca="false">SUM(L$2:L333)</f>
        <v>121739.176710799</v>
      </c>
    </row>
    <row r="334" customFormat="false" ht="13.6" hidden="false" customHeight="false" outlineLevel="0" collapsed="false">
      <c r="E334" s="1" t="n">
        <v>333</v>
      </c>
      <c r="F334" s="1" t="n">
        <f aca="false">F322+1</f>
        <v>28</v>
      </c>
      <c r="G334" s="7" t="n">
        <f aca="false">EDATE($B$6,E333)</f>
        <v>54483</v>
      </c>
      <c r="H334" s="8" t="n">
        <f aca="false">IF(H333-L333&gt;0,H333-L333,0)</f>
        <v>0</v>
      </c>
      <c r="I334" s="8" t="n">
        <f aca="false">$B$8</f>
        <v>739.176710811897</v>
      </c>
      <c r="J334" s="8" t="n">
        <f aca="false">$B$3/12*H334</f>
        <v>0</v>
      </c>
      <c r="K334" s="8" t="n">
        <f aca="false">$B$4/12*H334</f>
        <v>0</v>
      </c>
      <c r="L334" s="8" t="n">
        <f aca="false">IF(H334&gt;0,I334-J334-K334,0)</f>
        <v>0</v>
      </c>
      <c r="M334" s="8" t="n">
        <f aca="false">SUM(J$2:K334)</f>
        <v>12051.8079461546</v>
      </c>
      <c r="N334" s="8" t="n">
        <f aca="false">SUM(L$2:L334)</f>
        <v>121739.176710799</v>
      </c>
    </row>
    <row r="335" customFormat="false" ht="13.6" hidden="false" customHeight="false" outlineLevel="0" collapsed="false">
      <c r="E335" s="1" t="n">
        <v>334</v>
      </c>
      <c r="F335" s="1" t="n">
        <f aca="false">F323+1</f>
        <v>28</v>
      </c>
      <c r="G335" s="7" t="n">
        <f aca="false">EDATE($B$6,E334)</f>
        <v>54514</v>
      </c>
      <c r="H335" s="8" t="n">
        <f aca="false">IF(H334-L334&gt;0,H334-L334,0)</f>
        <v>0</v>
      </c>
      <c r="I335" s="8" t="n">
        <f aca="false">$B$8</f>
        <v>739.176710811897</v>
      </c>
      <c r="J335" s="8" t="n">
        <f aca="false">$B$3/12*H335</f>
        <v>0</v>
      </c>
      <c r="K335" s="8" t="n">
        <f aca="false">$B$4/12*H335</f>
        <v>0</v>
      </c>
      <c r="L335" s="8" t="n">
        <f aca="false">IF(H335&gt;0,I335-J335-K335,0)</f>
        <v>0</v>
      </c>
      <c r="M335" s="8" t="n">
        <f aca="false">SUM(J$2:K335)</f>
        <v>12051.8079461546</v>
      </c>
      <c r="N335" s="8" t="n">
        <f aca="false">SUM(L$2:L335)</f>
        <v>121739.176710799</v>
      </c>
    </row>
    <row r="336" customFormat="false" ht="13.6" hidden="false" customHeight="false" outlineLevel="0" collapsed="false">
      <c r="E336" s="1" t="n">
        <v>335</v>
      </c>
      <c r="F336" s="1" t="n">
        <f aca="false">F324+1</f>
        <v>28</v>
      </c>
      <c r="G336" s="7" t="n">
        <f aca="false">EDATE($B$6,E335)</f>
        <v>54544</v>
      </c>
      <c r="H336" s="8" t="n">
        <f aca="false">IF(H335-L335&gt;0,H335-L335,0)</f>
        <v>0</v>
      </c>
      <c r="I336" s="8" t="n">
        <f aca="false">$B$8</f>
        <v>739.176710811897</v>
      </c>
      <c r="J336" s="8" t="n">
        <f aca="false">$B$3/12*H336</f>
        <v>0</v>
      </c>
      <c r="K336" s="8" t="n">
        <f aca="false">$B$4/12*H336</f>
        <v>0</v>
      </c>
      <c r="L336" s="8" t="n">
        <f aca="false">IF(H336&gt;0,I336-J336-K336,0)</f>
        <v>0</v>
      </c>
      <c r="M336" s="8" t="n">
        <f aca="false">SUM(J$2:K336)</f>
        <v>12051.8079461546</v>
      </c>
      <c r="N336" s="8" t="n">
        <f aca="false">SUM(L$2:L336)</f>
        <v>121739.176710799</v>
      </c>
    </row>
    <row r="337" customFormat="false" ht="13.6" hidden="false" customHeight="false" outlineLevel="0" collapsed="false">
      <c r="E337" s="1" t="n">
        <v>336</v>
      </c>
      <c r="F337" s="1" t="n">
        <f aca="false">F325+1</f>
        <v>28</v>
      </c>
      <c r="G337" s="7" t="n">
        <f aca="false">EDATE($B$6,E336)</f>
        <v>54575</v>
      </c>
      <c r="H337" s="8" t="n">
        <f aca="false">IF(H336-L336&gt;0,H336-L336,0)</f>
        <v>0</v>
      </c>
      <c r="I337" s="8" t="n">
        <f aca="false">$B$8</f>
        <v>739.176710811897</v>
      </c>
      <c r="J337" s="8" t="n">
        <f aca="false">$B$3/12*H337</f>
        <v>0</v>
      </c>
      <c r="K337" s="8" t="n">
        <f aca="false">$B$4/12*H337</f>
        <v>0</v>
      </c>
      <c r="L337" s="8" t="n">
        <f aca="false">IF(H337&gt;0,I337-J337-K337,0)</f>
        <v>0</v>
      </c>
      <c r="M337" s="8" t="n">
        <f aca="false">SUM(J$2:K337)</f>
        <v>12051.8079461546</v>
      </c>
      <c r="N337" s="8" t="n">
        <f aca="false">SUM(L$2:L337)</f>
        <v>121739.176710799</v>
      </c>
    </row>
    <row r="338" customFormat="false" ht="13.6" hidden="false" customHeight="false" outlineLevel="0" collapsed="false">
      <c r="E338" s="1" t="n">
        <v>337</v>
      </c>
      <c r="F338" s="1" t="n">
        <f aca="false">F326+1</f>
        <v>29</v>
      </c>
      <c r="G338" s="7" t="n">
        <f aca="false">EDATE($B$6,E337)</f>
        <v>54605</v>
      </c>
      <c r="H338" s="8" t="n">
        <f aca="false">IF(H337-L337&gt;0,H337-L337,0)</f>
        <v>0</v>
      </c>
      <c r="I338" s="8" t="n">
        <f aca="false">$B$8</f>
        <v>739.176710811897</v>
      </c>
      <c r="J338" s="8" t="n">
        <f aca="false">$B$3/12*H338</f>
        <v>0</v>
      </c>
      <c r="K338" s="8" t="n">
        <f aca="false">$B$4/12*H338</f>
        <v>0</v>
      </c>
      <c r="L338" s="8" t="n">
        <f aca="false">IF(H338&gt;0,I338-J338-K338,0)</f>
        <v>0</v>
      </c>
      <c r="M338" s="8" t="n">
        <f aca="false">SUM(J$2:K338)</f>
        <v>12051.8079461546</v>
      </c>
      <c r="N338" s="8" t="n">
        <f aca="false">SUM(L$2:L338)</f>
        <v>121739.176710799</v>
      </c>
    </row>
    <row r="339" customFormat="false" ht="13.6" hidden="false" customHeight="false" outlineLevel="0" collapsed="false">
      <c r="E339" s="1" t="n">
        <v>338</v>
      </c>
      <c r="F339" s="1" t="n">
        <f aca="false">F327+1</f>
        <v>29</v>
      </c>
      <c r="G339" s="7" t="n">
        <f aca="false">EDATE($B$6,E338)</f>
        <v>54636</v>
      </c>
      <c r="H339" s="8" t="n">
        <f aca="false">IF(H338-L338&gt;0,H338-L338,0)</f>
        <v>0</v>
      </c>
      <c r="I339" s="8" t="n">
        <f aca="false">$B$8</f>
        <v>739.176710811897</v>
      </c>
      <c r="J339" s="8" t="n">
        <f aca="false">$B$3/12*H339</f>
        <v>0</v>
      </c>
      <c r="K339" s="8" t="n">
        <f aca="false">$B$4/12*H339</f>
        <v>0</v>
      </c>
      <c r="L339" s="8" t="n">
        <f aca="false">IF(H339&gt;0,I339-J339-K339,0)</f>
        <v>0</v>
      </c>
      <c r="M339" s="8" t="n">
        <f aca="false">SUM(J$2:K339)</f>
        <v>12051.8079461546</v>
      </c>
      <c r="N339" s="8" t="n">
        <f aca="false">SUM(L$2:L339)</f>
        <v>121739.176710799</v>
      </c>
    </row>
    <row r="340" customFormat="false" ht="13.6" hidden="false" customHeight="false" outlineLevel="0" collapsed="false">
      <c r="E340" s="1" t="n">
        <v>339</v>
      </c>
      <c r="F340" s="1" t="n">
        <f aca="false">F328+1</f>
        <v>29</v>
      </c>
      <c r="G340" s="7" t="n">
        <f aca="false">EDATE($B$6,E339)</f>
        <v>54667</v>
      </c>
      <c r="H340" s="8" t="n">
        <f aca="false">IF(H339-L339&gt;0,H339-L339,0)</f>
        <v>0</v>
      </c>
      <c r="I340" s="8" t="n">
        <f aca="false">$B$8</f>
        <v>739.176710811897</v>
      </c>
      <c r="J340" s="8" t="n">
        <f aca="false">$B$3/12*H340</f>
        <v>0</v>
      </c>
      <c r="K340" s="8" t="n">
        <f aca="false">$B$4/12*H340</f>
        <v>0</v>
      </c>
      <c r="L340" s="8" t="n">
        <f aca="false">IF(H340&gt;0,I340-J340-K340,0)</f>
        <v>0</v>
      </c>
      <c r="M340" s="8" t="n">
        <f aca="false">SUM(J$2:K340)</f>
        <v>12051.8079461546</v>
      </c>
      <c r="N340" s="8" t="n">
        <f aca="false">SUM(L$2:L340)</f>
        <v>121739.176710799</v>
      </c>
    </row>
    <row r="341" customFormat="false" ht="13.6" hidden="false" customHeight="false" outlineLevel="0" collapsed="false">
      <c r="E341" s="1" t="n">
        <v>340</v>
      </c>
      <c r="F341" s="1" t="n">
        <f aca="false">F329+1</f>
        <v>29</v>
      </c>
      <c r="G341" s="7" t="n">
        <f aca="false">EDATE($B$6,E340)</f>
        <v>54697</v>
      </c>
      <c r="H341" s="8" t="n">
        <f aca="false">IF(H340-L340&gt;0,H340-L340,0)</f>
        <v>0</v>
      </c>
      <c r="I341" s="8" t="n">
        <f aca="false">$B$8</f>
        <v>739.176710811897</v>
      </c>
      <c r="J341" s="8" t="n">
        <f aca="false">$B$3/12*H341</f>
        <v>0</v>
      </c>
      <c r="K341" s="8" t="n">
        <f aca="false">$B$4/12*H341</f>
        <v>0</v>
      </c>
      <c r="L341" s="8" t="n">
        <f aca="false">IF(H341&gt;0,I341-J341-K341,0)</f>
        <v>0</v>
      </c>
      <c r="M341" s="8" t="n">
        <f aca="false">SUM(J$2:K341)</f>
        <v>12051.8079461546</v>
      </c>
      <c r="N341" s="8" t="n">
        <f aca="false">SUM(L$2:L341)</f>
        <v>121739.176710799</v>
      </c>
    </row>
    <row r="342" customFormat="false" ht="13.6" hidden="false" customHeight="false" outlineLevel="0" collapsed="false">
      <c r="E342" s="1" t="n">
        <v>341</v>
      </c>
      <c r="F342" s="1" t="n">
        <f aca="false">F330+1</f>
        <v>29</v>
      </c>
      <c r="G342" s="7" t="n">
        <f aca="false">EDATE($B$6,E341)</f>
        <v>54728</v>
      </c>
      <c r="H342" s="8" t="n">
        <f aca="false">IF(H341-L341&gt;0,H341-L341,0)</f>
        <v>0</v>
      </c>
      <c r="I342" s="8" t="n">
        <f aca="false">$B$8</f>
        <v>739.176710811897</v>
      </c>
      <c r="J342" s="8" t="n">
        <f aca="false">$B$3/12*H342</f>
        <v>0</v>
      </c>
      <c r="K342" s="8" t="n">
        <f aca="false">$B$4/12*H342</f>
        <v>0</v>
      </c>
      <c r="L342" s="8" t="n">
        <f aca="false">IF(H342&gt;0,I342-J342-K342,0)</f>
        <v>0</v>
      </c>
      <c r="M342" s="8" t="n">
        <f aca="false">SUM(J$2:K342)</f>
        <v>12051.8079461546</v>
      </c>
      <c r="N342" s="8" t="n">
        <f aca="false">SUM(L$2:L342)</f>
        <v>121739.176710799</v>
      </c>
    </row>
    <row r="343" customFormat="false" ht="13.6" hidden="false" customHeight="false" outlineLevel="0" collapsed="false">
      <c r="E343" s="1" t="n">
        <v>342</v>
      </c>
      <c r="F343" s="1" t="n">
        <f aca="false">F331+1</f>
        <v>29</v>
      </c>
      <c r="G343" s="7" t="n">
        <f aca="false">EDATE($B$6,E342)</f>
        <v>54758</v>
      </c>
      <c r="H343" s="8" t="n">
        <f aca="false">IF(H342-L342&gt;0,H342-L342,0)</f>
        <v>0</v>
      </c>
      <c r="I343" s="8" t="n">
        <f aca="false">$B$8</f>
        <v>739.176710811897</v>
      </c>
      <c r="J343" s="8" t="n">
        <f aca="false">$B$3/12*H343</f>
        <v>0</v>
      </c>
      <c r="K343" s="8" t="n">
        <f aca="false">$B$4/12*H343</f>
        <v>0</v>
      </c>
      <c r="L343" s="8" t="n">
        <f aca="false">IF(H343&gt;0,I343-J343-K343,0)</f>
        <v>0</v>
      </c>
      <c r="M343" s="8" t="n">
        <f aca="false">SUM(J$2:K343)</f>
        <v>12051.8079461546</v>
      </c>
      <c r="N343" s="8" t="n">
        <f aca="false">SUM(L$2:L343)</f>
        <v>121739.176710799</v>
      </c>
    </row>
    <row r="344" customFormat="false" ht="13.6" hidden="false" customHeight="false" outlineLevel="0" collapsed="false">
      <c r="E344" s="1" t="n">
        <v>343</v>
      </c>
      <c r="F344" s="1" t="n">
        <f aca="false">F332+1</f>
        <v>29</v>
      </c>
      <c r="G344" s="7" t="n">
        <f aca="false">EDATE($B$6,E343)</f>
        <v>54789</v>
      </c>
      <c r="H344" s="8" t="n">
        <f aca="false">IF(H343-L343&gt;0,H343-L343,0)</f>
        <v>0</v>
      </c>
      <c r="I344" s="8" t="n">
        <f aca="false">$B$8</f>
        <v>739.176710811897</v>
      </c>
      <c r="J344" s="8" t="n">
        <f aca="false">$B$3/12*H344</f>
        <v>0</v>
      </c>
      <c r="K344" s="8" t="n">
        <f aca="false">$B$4/12*H344</f>
        <v>0</v>
      </c>
      <c r="L344" s="8" t="n">
        <f aca="false">IF(H344&gt;0,I344-J344-K344,0)</f>
        <v>0</v>
      </c>
      <c r="M344" s="8" t="n">
        <f aca="false">SUM(J$2:K344)</f>
        <v>12051.8079461546</v>
      </c>
      <c r="N344" s="8" t="n">
        <f aca="false">SUM(L$2:L344)</f>
        <v>121739.176710799</v>
      </c>
    </row>
    <row r="345" customFormat="false" ht="13.6" hidden="false" customHeight="false" outlineLevel="0" collapsed="false">
      <c r="E345" s="1" t="n">
        <v>344</v>
      </c>
      <c r="F345" s="1" t="n">
        <f aca="false">F333+1</f>
        <v>29</v>
      </c>
      <c r="G345" s="7" t="n">
        <f aca="false">EDATE($B$6,E344)</f>
        <v>54820</v>
      </c>
      <c r="H345" s="8" t="n">
        <f aca="false">IF(H344-L344&gt;0,H344-L344,0)</f>
        <v>0</v>
      </c>
      <c r="I345" s="8" t="n">
        <f aca="false">$B$8</f>
        <v>739.176710811897</v>
      </c>
      <c r="J345" s="8" t="n">
        <f aca="false">$B$3/12*H345</f>
        <v>0</v>
      </c>
      <c r="K345" s="8" t="n">
        <f aca="false">$B$4/12*H345</f>
        <v>0</v>
      </c>
      <c r="L345" s="8" t="n">
        <f aca="false">IF(H345&gt;0,I345-J345-K345,0)</f>
        <v>0</v>
      </c>
      <c r="M345" s="8" t="n">
        <f aca="false">SUM(J$2:K345)</f>
        <v>12051.8079461546</v>
      </c>
      <c r="N345" s="8" t="n">
        <f aca="false">SUM(L$2:L345)</f>
        <v>121739.176710799</v>
      </c>
    </row>
    <row r="346" customFormat="false" ht="13.6" hidden="false" customHeight="false" outlineLevel="0" collapsed="false">
      <c r="E346" s="1" t="n">
        <v>345</v>
      </c>
      <c r="F346" s="1" t="n">
        <f aca="false">F334+1</f>
        <v>29</v>
      </c>
      <c r="G346" s="7" t="n">
        <f aca="false">EDATE($B$6,E345)</f>
        <v>54848</v>
      </c>
      <c r="H346" s="8" t="n">
        <f aca="false">IF(H345-L345&gt;0,H345-L345,0)</f>
        <v>0</v>
      </c>
      <c r="I346" s="8" t="n">
        <f aca="false">$B$8</f>
        <v>739.176710811897</v>
      </c>
      <c r="J346" s="8" t="n">
        <f aca="false">$B$3/12*H346</f>
        <v>0</v>
      </c>
      <c r="K346" s="8" t="n">
        <f aca="false">$B$4/12*H346</f>
        <v>0</v>
      </c>
      <c r="L346" s="8" t="n">
        <f aca="false">IF(H346&gt;0,I346-J346-K346,0)</f>
        <v>0</v>
      </c>
      <c r="M346" s="8" t="n">
        <f aca="false">SUM(J$2:K346)</f>
        <v>12051.8079461546</v>
      </c>
      <c r="N346" s="8" t="n">
        <f aca="false">SUM(L$2:L346)</f>
        <v>121739.176710799</v>
      </c>
    </row>
    <row r="347" customFormat="false" ht="13.6" hidden="false" customHeight="false" outlineLevel="0" collapsed="false">
      <c r="E347" s="1" t="n">
        <v>346</v>
      </c>
      <c r="F347" s="1" t="n">
        <f aca="false">F335+1</f>
        <v>29</v>
      </c>
      <c r="G347" s="7" t="n">
        <f aca="false">EDATE($B$6,E346)</f>
        <v>54879</v>
      </c>
      <c r="H347" s="8" t="n">
        <f aca="false">IF(H346-L346&gt;0,H346-L346,0)</f>
        <v>0</v>
      </c>
      <c r="I347" s="8" t="n">
        <f aca="false">$B$8</f>
        <v>739.176710811897</v>
      </c>
      <c r="J347" s="8" t="n">
        <f aca="false">$B$3/12*H347</f>
        <v>0</v>
      </c>
      <c r="K347" s="8" t="n">
        <f aca="false">$B$4/12*H347</f>
        <v>0</v>
      </c>
      <c r="L347" s="8" t="n">
        <f aca="false">IF(H347&gt;0,I347-J347-K347,0)</f>
        <v>0</v>
      </c>
      <c r="M347" s="8" t="n">
        <f aca="false">SUM(J$2:K347)</f>
        <v>12051.8079461546</v>
      </c>
      <c r="N347" s="8" t="n">
        <f aca="false">SUM(L$2:L347)</f>
        <v>121739.176710799</v>
      </c>
    </row>
    <row r="348" customFormat="false" ht="13.6" hidden="false" customHeight="false" outlineLevel="0" collapsed="false">
      <c r="E348" s="1" t="n">
        <v>347</v>
      </c>
      <c r="F348" s="1" t="n">
        <f aca="false">F336+1</f>
        <v>29</v>
      </c>
      <c r="G348" s="7" t="n">
        <f aca="false">EDATE($B$6,E347)</f>
        <v>54909</v>
      </c>
      <c r="H348" s="8" t="n">
        <f aca="false">IF(H347-L347&gt;0,H347-L347,0)</f>
        <v>0</v>
      </c>
      <c r="I348" s="8" t="n">
        <f aca="false">$B$8</f>
        <v>739.176710811897</v>
      </c>
      <c r="J348" s="8" t="n">
        <f aca="false">$B$3/12*H348</f>
        <v>0</v>
      </c>
      <c r="K348" s="8" t="n">
        <f aca="false">$B$4/12*H348</f>
        <v>0</v>
      </c>
      <c r="L348" s="8" t="n">
        <f aca="false">IF(H348&gt;0,I348-J348-K348,0)</f>
        <v>0</v>
      </c>
      <c r="M348" s="8" t="n">
        <f aca="false">SUM(J$2:K348)</f>
        <v>12051.8079461546</v>
      </c>
      <c r="N348" s="8" t="n">
        <f aca="false">SUM(L$2:L348)</f>
        <v>121739.176710799</v>
      </c>
    </row>
    <row r="349" customFormat="false" ht="13.6" hidden="false" customHeight="false" outlineLevel="0" collapsed="false">
      <c r="E349" s="1" t="n">
        <v>348</v>
      </c>
      <c r="F349" s="1" t="n">
        <f aca="false">F337+1</f>
        <v>29</v>
      </c>
      <c r="G349" s="7" t="n">
        <f aca="false">EDATE($B$6,E348)</f>
        <v>54940</v>
      </c>
      <c r="H349" s="8" t="n">
        <f aca="false">IF(H348-L348&gt;0,H348-L348,0)</f>
        <v>0</v>
      </c>
      <c r="I349" s="8" t="n">
        <f aca="false">$B$8</f>
        <v>739.176710811897</v>
      </c>
      <c r="J349" s="8" t="n">
        <f aca="false">$B$3/12*H349</f>
        <v>0</v>
      </c>
      <c r="K349" s="8" t="n">
        <f aca="false">$B$4/12*H349</f>
        <v>0</v>
      </c>
      <c r="L349" s="8" t="n">
        <f aca="false">IF(H349&gt;0,I349-J349-K349,0)</f>
        <v>0</v>
      </c>
      <c r="M349" s="8" t="n">
        <f aca="false">SUM(J$2:K349)</f>
        <v>12051.8079461546</v>
      </c>
      <c r="N349" s="8" t="n">
        <f aca="false">SUM(L$2:L349)</f>
        <v>121739.176710799</v>
      </c>
    </row>
    <row r="350" customFormat="false" ht="13.6" hidden="false" customHeight="false" outlineLevel="0" collapsed="false">
      <c r="E350" s="1" t="n">
        <v>349</v>
      </c>
      <c r="F350" s="1" t="n">
        <f aca="false">F338+1</f>
        <v>30</v>
      </c>
      <c r="G350" s="7" t="n">
        <f aca="false">EDATE($B$6,E349)</f>
        <v>54970</v>
      </c>
      <c r="H350" s="8" t="n">
        <f aca="false">IF(H349-L349&gt;0,H349-L349,0)</f>
        <v>0</v>
      </c>
      <c r="I350" s="8" t="n">
        <f aca="false">$B$8</f>
        <v>739.176710811897</v>
      </c>
      <c r="J350" s="8" t="n">
        <f aca="false">$B$3/12*H350</f>
        <v>0</v>
      </c>
      <c r="K350" s="8" t="n">
        <f aca="false">$B$4/12*H350</f>
        <v>0</v>
      </c>
      <c r="L350" s="8" t="n">
        <f aca="false">IF(H350&gt;0,I350-J350-K350,0)</f>
        <v>0</v>
      </c>
      <c r="M350" s="8" t="n">
        <f aca="false">SUM(J$2:K350)</f>
        <v>12051.8079461546</v>
      </c>
      <c r="N350" s="8" t="n">
        <f aca="false">SUM(L$2:L350)</f>
        <v>121739.176710799</v>
      </c>
    </row>
    <row r="351" customFormat="false" ht="13.6" hidden="false" customHeight="false" outlineLevel="0" collapsed="false">
      <c r="E351" s="1" t="n">
        <v>350</v>
      </c>
      <c r="F351" s="1" t="n">
        <f aca="false">F339+1</f>
        <v>30</v>
      </c>
      <c r="G351" s="7" t="n">
        <f aca="false">EDATE($B$6,E350)</f>
        <v>55001</v>
      </c>
      <c r="H351" s="8" t="n">
        <f aca="false">IF(H350-L350&gt;0,H350-L350,0)</f>
        <v>0</v>
      </c>
      <c r="I351" s="8" t="n">
        <f aca="false">$B$8</f>
        <v>739.176710811897</v>
      </c>
      <c r="J351" s="8" t="n">
        <f aca="false">$B$3/12*H351</f>
        <v>0</v>
      </c>
      <c r="K351" s="8" t="n">
        <f aca="false">$B$4/12*H351</f>
        <v>0</v>
      </c>
      <c r="L351" s="8" t="n">
        <f aca="false">IF(H351&gt;0,I351-J351-K351,0)</f>
        <v>0</v>
      </c>
      <c r="M351" s="8" t="n">
        <f aca="false">SUM(J$2:K351)</f>
        <v>12051.8079461546</v>
      </c>
      <c r="N351" s="8" t="n">
        <f aca="false">SUM(L$2:L351)</f>
        <v>121739.176710799</v>
      </c>
    </row>
    <row r="352" customFormat="false" ht="13.6" hidden="false" customHeight="false" outlineLevel="0" collapsed="false">
      <c r="E352" s="1" t="n">
        <v>351</v>
      </c>
      <c r="F352" s="1" t="n">
        <f aca="false">F340+1</f>
        <v>30</v>
      </c>
      <c r="G352" s="7" t="n">
        <f aca="false">EDATE($B$6,E351)</f>
        <v>55032</v>
      </c>
      <c r="H352" s="8" t="n">
        <f aca="false">IF(H351-L351&gt;0,H351-L351,0)</f>
        <v>0</v>
      </c>
      <c r="I352" s="8" t="n">
        <f aca="false">$B$8</f>
        <v>739.176710811897</v>
      </c>
      <c r="J352" s="8" t="n">
        <f aca="false">$B$3/12*H352</f>
        <v>0</v>
      </c>
      <c r="K352" s="8" t="n">
        <f aca="false">$B$4/12*H352</f>
        <v>0</v>
      </c>
      <c r="L352" s="8" t="n">
        <f aca="false">IF(H352&gt;0,I352-J352-K352,0)</f>
        <v>0</v>
      </c>
      <c r="M352" s="8" t="n">
        <f aca="false">SUM(J$2:K352)</f>
        <v>12051.8079461546</v>
      </c>
      <c r="N352" s="8" t="n">
        <f aca="false">SUM(L$2:L352)</f>
        <v>121739.176710799</v>
      </c>
    </row>
    <row r="353" customFormat="false" ht="13.6" hidden="false" customHeight="false" outlineLevel="0" collapsed="false">
      <c r="E353" s="1" t="n">
        <v>352</v>
      </c>
      <c r="F353" s="1" t="n">
        <f aca="false">F341+1</f>
        <v>30</v>
      </c>
      <c r="G353" s="7" t="n">
        <f aca="false">EDATE($B$6,E352)</f>
        <v>55062</v>
      </c>
      <c r="H353" s="8" t="n">
        <f aca="false">IF(H352-L352&gt;0,H352-L352,0)</f>
        <v>0</v>
      </c>
      <c r="I353" s="8" t="n">
        <f aca="false">$B$8</f>
        <v>739.176710811897</v>
      </c>
      <c r="J353" s="8" t="n">
        <f aca="false">$B$3/12*H353</f>
        <v>0</v>
      </c>
      <c r="K353" s="8" t="n">
        <f aca="false">$B$4/12*H353</f>
        <v>0</v>
      </c>
      <c r="L353" s="8" t="n">
        <f aca="false">IF(H353&gt;0,I353-J353-K353,0)</f>
        <v>0</v>
      </c>
      <c r="M353" s="8" t="n">
        <f aca="false">SUM(J$2:K353)</f>
        <v>12051.8079461546</v>
      </c>
      <c r="N353" s="8" t="n">
        <f aca="false">SUM(L$2:L353)</f>
        <v>121739.176710799</v>
      </c>
    </row>
    <row r="354" customFormat="false" ht="13.6" hidden="false" customHeight="false" outlineLevel="0" collapsed="false">
      <c r="E354" s="1" t="n">
        <v>353</v>
      </c>
      <c r="F354" s="1" t="n">
        <f aca="false">F342+1</f>
        <v>30</v>
      </c>
      <c r="G354" s="7" t="n">
        <f aca="false">EDATE($B$6,E353)</f>
        <v>55093</v>
      </c>
      <c r="H354" s="8" t="n">
        <f aca="false">IF(H353-L353&gt;0,H353-L353,0)</f>
        <v>0</v>
      </c>
      <c r="I354" s="8" t="n">
        <f aca="false">$B$8</f>
        <v>739.176710811897</v>
      </c>
      <c r="J354" s="8" t="n">
        <f aca="false">$B$3/12*H354</f>
        <v>0</v>
      </c>
      <c r="K354" s="8" t="n">
        <f aca="false">$B$4/12*H354</f>
        <v>0</v>
      </c>
      <c r="L354" s="8" t="n">
        <f aca="false">IF(H354&gt;0,I354-J354-K354,0)</f>
        <v>0</v>
      </c>
      <c r="M354" s="8" t="n">
        <f aca="false">SUM(J$2:K354)</f>
        <v>12051.8079461546</v>
      </c>
      <c r="N354" s="8" t="n">
        <f aca="false">SUM(L$2:L354)</f>
        <v>121739.176710799</v>
      </c>
    </row>
    <row r="355" customFormat="false" ht="13.6" hidden="false" customHeight="false" outlineLevel="0" collapsed="false">
      <c r="E355" s="1" t="n">
        <v>354</v>
      </c>
      <c r="F355" s="1" t="n">
        <f aca="false">F343+1</f>
        <v>30</v>
      </c>
      <c r="G355" s="7" t="n">
        <f aca="false">EDATE($B$6,E354)</f>
        <v>55123</v>
      </c>
      <c r="H355" s="8" t="n">
        <f aca="false">IF(H354-L354&gt;0,H354-L354,0)</f>
        <v>0</v>
      </c>
      <c r="I355" s="8" t="n">
        <f aca="false">$B$8</f>
        <v>739.176710811897</v>
      </c>
      <c r="J355" s="8" t="n">
        <f aca="false">$B$3/12*H355</f>
        <v>0</v>
      </c>
      <c r="K355" s="8" t="n">
        <f aca="false">$B$4/12*H355</f>
        <v>0</v>
      </c>
      <c r="L355" s="8" t="n">
        <f aca="false">IF(H355&gt;0,I355-J355-K355,0)</f>
        <v>0</v>
      </c>
      <c r="M355" s="8" t="n">
        <f aca="false">SUM(J$2:K355)</f>
        <v>12051.8079461546</v>
      </c>
      <c r="N355" s="8" t="n">
        <f aca="false">SUM(L$2:L355)</f>
        <v>121739.176710799</v>
      </c>
    </row>
    <row r="356" customFormat="false" ht="13.6" hidden="false" customHeight="false" outlineLevel="0" collapsed="false">
      <c r="E356" s="1" t="n">
        <v>355</v>
      </c>
      <c r="F356" s="1" t="n">
        <f aca="false">F344+1</f>
        <v>30</v>
      </c>
      <c r="G356" s="7" t="n">
        <f aca="false">EDATE($B$6,E355)</f>
        <v>55154</v>
      </c>
      <c r="H356" s="8" t="n">
        <f aca="false">IF(H355-L355&gt;0,H355-L355,0)</f>
        <v>0</v>
      </c>
      <c r="I356" s="8" t="n">
        <f aca="false">$B$8</f>
        <v>739.176710811897</v>
      </c>
      <c r="J356" s="8" t="n">
        <f aca="false">$B$3/12*H356</f>
        <v>0</v>
      </c>
      <c r="K356" s="8" t="n">
        <f aca="false">$B$4/12*H356</f>
        <v>0</v>
      </c>
      <c r="L356" s="8" t="n">
        <f aca="false">IF(H356&gt;0,I356-J356-K356,0)</f>
        <v>0</v>
      </c>
      <c r="M356" s="8" t="n">
        <f aca="false">SUM(J$2:K356)</f>
        <v>12051.8079461546</v>
      </c>
      <c r="N356" s="8" t="n">
        <f aca="false">SUM(L$2:L356)</f>
        <v>121739.176710799</v>
      </c>
    </row>
    <row r="357" customFormat="false" ht="13.6" hidden="false" customHeight="false" outlineLevel="0" collapsed="false">
      <c r="E357" s="1" t="n">
        <v>356</v>
      </c>
      <c r="F357" s="1" t="n">
        <f aca="false">F345+1</f>
        <v>30</v>
      </c>
      <c r="G357" s="7" t="n">
        <f aca="false">EDATE($B$6,E356)</f>
        <v>55185</v>
      </c>
      <c r="H357" s="8" t="n">
        <f aca="false">IF(H356-L356&gt;0,H356-L356,0)</f>
        <v>0</v>
      </c>
      <c r="I357" s="8" t="n">
        <f aca="false">$B$8</f>
        <v>739.176710811897</v>
      </c>
      <c r="J357" s="8" t="n">
        <f aca="false">$B$3/12*H357</f>
        <v>0</v>
      </c>
      <c r="K357" s="8" t="n">
        <f aca="false">$B$4/12*H357</f>
        <v>0</v>
      </c>
      <c r="L357" s="8" t="n">
        <f aca="false">IF(H357&gt;0,I357-J357-K357,0)</f>
        <v>0</v>
      </c>
      <c r="M357" s="8" t="n">
        <f aca="false">SUM(J$2:K357)</f>
        <v>12051.8079461546</v>
      </c>
      <c r="N357" s="8" t="n">
        <f aca="false">SUM(L$2:L357)</f>
        <v>121739.176710799</v>
      </c>
    </row>
    <row r="358" customFormat="false" ht="13.6" hidden="false" customHeight="false" outlineLevel="0" collapsed="false">
      <c r="E358" s="1" t="n">
        <v>357</v>
      </c>
      <c r="F358" s="1" t="n">
        <f aca="false">F346+1</f>
        <v>30</v>
      </c>
      <c r="G358" s="7" t="n">
        <f aca="false">EDATE($B$6,E357)</f>
        <v>55213</v>
      </c>
      <c r="H358" s="8" t="n">
        <f aca="false">IF(H357-L357&gt;0,H357-L357,0)</f>
        <v>0</v>
      </c>
      <c r="I358" s="8" t="n">
        <f aca="false">$B$8</f>
        <v>739.176710811897</v>
      </c>
      <c r="J358" s="8" t="n">
        <f aca="false">$B$3/12*H358</f>
        <v>0</v>
      </c>
      <c r="K358" s="8" t="n">
        <f aca="false">$B$4/12*H358</f>
        <v>0</v>
      </c>
      <c r="L358" s="8" t="n">
        <f aca="false">IF(H358&gt;0,I358-J358-K358,0)</f>
        <v>0</v>
      </c>
      <c r="M358" s="8" t="n">
        <f aca="false">SUM(J$2:K358)</f>
        <v>12051.8079461546</v>
      </c>
      <c r="N358" s="8" t="n">
        <f aca="false">SUM(L$2:L358)</f>
        <v>121739.176710799</v>
      </c>
    </row>
    <row r="359" customFormat="false" ht="13.6" hidden="false" customHeight="false" outlineLevel="0" collapsed="false">
      <c r="E359" s="1" t="n">
        <v>358</v>
      </c>
      <c r="F359" s="1" t="n">
        <f aca="false">F347+1</f>
        <v>30</v>
      </c>
      <c r="G359" s="7" t="n">
        <f aca="false">EDATE($B$6,E358)</f>
        <v>55244</v>
      </c>
      <c r="H359" s="8" t="n">
        <f aca="false">IF(H358-L358&gt;0,H358-L358,0)</f>
        <v>0</v>
      </c>
      <c r="I359" s="8" t="n">
        <f aca="false">$B$8</f>
        <v>739.176710811897</v>
      </c>
      <c r="J359" s="8" t="n">
        <f aca="false">$B$3/12*H359</f>
        <v>0</v>
      </c>
      <c r="K359" s="8" t="n">
        <f aca="false">$B$4/12*H359</f>
        <v>0</v>
      </c>
      <c r="L359" s="8" t="n">
        <f aca="false">IF(H359&gt;0,I359-J359-K359,0)</f>
        <v>0</v>
      </c>
      <c r="M359" s="8" t="n">
        <f aca="false">SUM(J$2:K359)</f>
        <v>12051.8079461546</v>
      </c>
      <c r="N359" s="8" t="n">
        <f aca="false">SUM(L$2:L359)</f>
        <v>121739.176710799</v>
      </c>
    </row>
    <row r="360" customFormat="false" ht="13.6" hidden="false" customHeight="false" outlineLevel="0" collapsed="false">
      <c r="E360" s="1" t="n">
        <v>359</v>
      </c>
      <c r="F360" s="1" t="n">
        <f aca="false">F348+1</f>
        <v>30</v>
      </c>
      <c r="G360" s="7" t="n">
        <f aca="false">EDATE($B$6,E359)</f>
        <v>55274</v>
      </c>
      <c r="H360" s="8" t="n">
        <f aca="false">IF(H359-L359&gt;0,H359-L359,0)</f>
        <v>0</v>
      </c>
      <c r="I360" s="8" t="n">
        <f aca="false">$B$8</f>
        <v>739.176710811897</v>
      </c>
      <c r="J360" s="8" t="n">
        <f aca="false">$B$3/12*H360</f>
        <v>0</v>
      </c>
      <c r="K360" s="8" t="n">
        <f aca="false">$B$4/12*H360</f>
        <v>0</v>
      </c>
      <c r="L360" s="8" t="n">
        <f aca="false">IF(H360&gt;0,I360-J360-K360,0)</f>
        <v>0</v>
      </c>
      <c r="M360" s="8" t="n">
        <f aca="false">SUM(J$2:K360)</f>
        <v>12051.8079461546</v>
      </c>
      <c r="N360" s="8" t="n">
        <f aca="false">SUM(L$2:L360)</f>
        <v>121739.176710799</v>
      </c>
    </row>
    <row r="361" customFormat="false" ht="13.6" hidden="false" customHeight="false" outlineLevel="0" collapsed="false">
      <c r="E361" s="1" t="n">
        <v>360</v>
      </c>
      <c r="F361" s="1" t="n">
        <f aca="false">F349+1</f>
        <v>30</v>
      </c>
      <c r="G361" s="7" t="n">
        <f aca="false">EDATE($B$6,E360)</f>
        <v>55305</v>
      </c>
      <c r="H361" s="8" t="n">
        <f aca="false">IF(H360-L360&gt;0,H360-L360,0)</f>
        <v>0</v>
      </c>
      <c r="I361" s="8" t="n">
        <f aca="false">$B$8</f>
        <v>739.176710811897</v>
      </c>
      <c r="J361" s="8" t="n">
        <f aca="false">$B$3/12*H361</f>
        <v>0</v>
      </c>
      <c r="K361" s="8" t="n">
        <f aca="false">$B$4/12*H361</f>
        <v>0</v>
      </c>
      <c r="L361" s="8" t="n">
        <f aca="false">IF(H361&gt;0,I361-J361-K361,0)</f>
        <v>0</v>
      </c>
      <c r="M361" s="8" t="n">
        <f aca="false">SUM(J$2:K361)</f>
        <v>12051.8079461546</v>
      </c>
      <c r="N361" s="8" t="n">
        <f aca="false">SUM(L$2:L361)</f>
        <v>121739.176710799</v>
      </c>
    </row>
    <row r="362" customFormat="false" ht="13.6" hidden="false" customHeight="false" outlineLevel="0" collapsed="false">
      <c r="E362" s="1" t="n">
        <v>361</v>
      </c>
      <c r="F362" s="1" t="n">
        <f aca="false">F350+1</f>
        <v>31</v>
      </c>
      <c r="G362" s="7" t="n">
        <f aca="false">EDATE($B$6,E361)</f>
        <v>55335</v>
      </c>
      <c r="H362" s="8" t="n">
        <f aca="false">IF(H361-L361&gt;0,H361-L361,0)</f>
        <v>0</v>
      </c>
      <c r="I362" s="8" t="n">
        <f aca="false">$B$8</f>
        <v>739.176710811897</v>
      </c>
      <c r="J362" s="8" t="n">
        <f aca="false">$B$3/12*H362</f>
        <v>0</v>
      </c>
      <c r="K362" s="8" t="n">
        <f aca="false">$B$4/12*H362</f>
        <v>0</v>
      </c>
      <c r="L362" s="8" t="n">
        <f aca="false">IF(H362&gt;0,I362-J362-K362,0)</f>
        <v>0</v>
      </c>
      <c r="M362" s="8" t="n">
        <f aca="false">SUM(J$2:K362)</f>
        <v>12051.8079461546</v>
      </c>
      <c r="N362" s="8" t="n">
        <f aca="false">SUM(L$2:L362)</f>
        <v>121739.176710799</v>
      </c>
    </row>
    <row r="363" customFormat="false" ht="13.6" hidden="false" customHeight="false" outlineLevel="0" collapsed="false">
      <c r="E363" s="1" t="n">
        <v>362</v>
      </c>
      <c r="F363" s="1" t="n">
        <f aca="false">F351+1</f>
        <v>31</v>
      </c>
      <c r="G363" s="7" t="n">
        <f aca="false">EDATE($B$6,E362)</f>
        <v>55366</v>
      </c>
      <c r="H363" s="8" t="n">
        <f aca="false">IF(H362-L362&gt;0,H362-L362,0)</f>
        <v>0</v>
      </c>
      <c r="I363" s="8" t="n">
        <f aca="false">$B$8</f>
        <v>739.176710811897</v>
      </c>
      <c r="J363" s="8" t="n">
        <f aca="false">$B$3/12*H363</f>
        <v>0</v>
      </c>
      <c r="K363" s="8" t="n">
        <f aca="false">$B$4/12*H363</f>
        <v>0</v>
      </c>
      <c r="L363" s="8" t="n">
        <f aca="false">IF(H363&gt;0,I363-J363-K363,0)</f>
        <v>0</v>
      </c>
      <c r="M363" s="8" t="n">
        <f aca="false">SUM(J$2:K363)</f>
        <v>12051.8079461546</v>
      </c>
      <c r="N363" s="8" t="n">
        <f aca="false">SUM(L$2:L363)</f>
        <v>121739.176710799</v>
      </c>
    </row>
    <row r="364" customFormat="false" ht="13.6" hidden="false" customHeight="false" outlineLevel="0" collapsed="false">
      <c r="E364" s="1" t="n">
        <v>363</v>
      </c>
      <c r="F364" s="1" t="n">
        <f aca="false">F352+1</f>
        <v>31</v>
      </c>
      <c r="G364" s="7" t="n">
        <f aca="false">EDATE($B$6,E363)</f>
        <v>55397</v>
      </c>
      <c r="H364" s="8" t="n">
        <f aca="false">IF(H363-L363&gt;0,H363-L363,0)</f>
        <v>0</v>
      </c>
      <c r="I364" s="8" t="n">
        <f aca="false">$B$8</f>
        <v>739.176710811897</v>
      </c>
      <c r="J364" s="8" t="n">
        <f aca="false">$B$3/12*H364</f>
        <v>0</v>
      </c>
      <c r="K364" s="8" t="n">
        <f aca="false">$B$4/12*H364</f>
        <v>0</v>
      </c>
      <c r="L364" s="8" t="n">
        <f aca="false">IF(H364&gt;0,I364-J364-K364,0)</f>
        <v>0</v>
      </c>
      <c r="M364" s="8" t="n">
        <f aca="false">SUM(J$2:K364)</f>
        <v>12051.8079461546</v>
      </c>
      <c r="N364" s="8" t="n">
        <f aca="false">SUM(L$2:L364)</f>
        <v>121739.176710799</v>
      </c>
    </row>
    <row r="365" customFormat="false" ht="13.6" hidden="false" customHeight="false" outlineLevel="0" collapsed="false">
      <c r="E365" s="1" t="n">
        <v>364</v>
      </c>
      <c r="F365" s="1" t="n">
        <f aca="false">F353+1</f>
        <v>31</v>
      </c>
      <c r="G365" s="7" t="n">
        <f aca="false">EDATE($B$6,E364)</f>
        <v>55427</v>
      </c>
      <c r="H365" s="8" t="n">
        <f aca="false">IF(H364-L364&gt;0,H364-L364,0)</f>
        <v>0</v>
      </c>
      <c r="I365" s="8" t="n">
        <f aca="false">$B$8</f>
        <v>739.176710811897</v>
      </c>
      <c r="J365" s="8" t="n">
        <f aca="false">$B$3/12*H365</f>
        <v>0</v>
      </c>
      <c r="K365" s="8" t="n">
        <f aca="false">$B$4/12*H365</f>
        <v>0</v>
      </c>
      <c r="L365" s="8" t="n">
        <f aca="false">IF(H365&gt;0,I365-J365-K365,0)</f>
        <v>0</v>
      </c>
      <c r="M365" s="8" t="n">
        <f aca="false">SUM(J$2:K365)</f>
        <v>12051.8079461546</v>
      </c>
      <c r="N365" s="8" t="n">
        <f aca="false">SUM(L$2:L365)</f>
        <v>121739.176710799</v>
      </c>
    </row>
    <row r="366" customFormat="false" ht="13.6" hidden="false" customHeight="false" outlineLevel="0" collapsed="false">
      <c r="E366" s="1" t="n">
        <v>365</v>
      </c>
      <c r="F366" s="1" t="n">
        <f aca="false">F354+1</f>
        <v>31</v>
      </c>
      <c r="G366" s="7" t="n">
        <f aca="false">EDATE($B$6,E365)</f>
        <v>55458</v>
      </c>
      <c r="H366" s="8" t="n">
        <f aca="false">IF(H365-L365&gt;0,H365-L365,0)</f>
        <v>0</v>
      </c>
      <c r="I366" s="8" t="n">
        <f aca="false">$B$8</f>
        <v>739.176710811897</v>
      </c>
      <c r="J366" s="8" t="n">
        <f aca="false">$B$3/12*H366</f>
        <v>0</v>
      </c>
      <c r="K366" s="8" t="n">
        <f aca="false">$B$4/12*H366</f>
        <v>0</v>
      </c>
      <c r="L366" s="8" t="n">
        <f aca="false">IF(H366&gt;0,I366-J366-K366,0)</f>
        <v>0</v>
      </c>
      <c r="M366" s="8" t="n">
        <f aca="false">SUM(J$2:K366)</f>
        <v>12051.8079461546</v>
      </c>
      <c r="N366" s="8" t="n">
        <f aca="false">SUM(L$2:L366)</f>
        <v>121739.176710799</v>
      </c>
    </row>
    <row r="367" customFormat="false" ht="13.6" hidden="false" customHeight="false" outlineLevel="0" collapsed="false">
      <c r="E367" s="1" t="n">
        <v>366</v>
      </c>
      <c r="F367" s="1" t="n">
        <f aca="false">F355+1</f>
        <v>31</v>
      </c>
      <c r="G367" s="7" t="n">
        <f aca="false">EDATE($B$6,E366)</f>
        <v>55488</v>
      </c>
      <c r="H367" s="8" t="n">
        <f aca="false">IF(H366-L366&gt;0,H366-L366,0)</f>
        <v>0</v>
      </c>
      <c r="I367" s="8" t="n">
        <f aca="false">$B$8</f>
        <v>739.176710811897</v>
      </c>
      <c r="J367" s="8" t="n">
        <f aca="false">$B$3/12*H367</f>
        <v>0</v>
      </c>
      <c r="K367" s="8" t="n">
        <f aca="false">$B$4/12*H367</f>
        <v>0</v>
      </c>
      <c r="L367" s="8" t="n">
        <f aca="false">IF(H367&gt;0,I367-J367-K367,0)</f>
        <v>0</v>
      </c>
      <c r="M367" s="8" t="n">
        <f aca="false">SUM(J$2:K367)</f>
        <v>12051.8079461546</v>
      </c>
      <c r="N367" s="8" t="n">
        <f aca="false">SUM(L$2:L367)</f>
        <v>121739.176710799</v>
      </c>
    </row>
    <row r="368" customFormat="false" ht="13.6" hidden="false" customHeight="false" outlineLevel="0" collapsed="false">
      <c r="E368" s="1" t="n">
        <v>367</v>
      </c>
      <c r="F368" s="1" t="n">
        <f aca="false">F356+1</f>
        <v>31</v>
      </c>
      <c r="G368" s="7" t="n">
        <f aca="false">EDATE($B$6,E367)</f>
        <v>55519</v>
      </c>
      <c r="H368" s="8" t="n">
        <f aca="false">IF(H367-L367&gt;0,H367-L367,0)</f>
        <v>0</v>
      </c>
      <c r="I368" s="8" t="n">
        <f aca="false">$B$8</f>
        <v>739.176710811897</v>
      </c>
      <c r="J368" s="8" t="n">
        <f aca="false">$B$3/12*H368</f>
        <v>0</v>
      </c>
      <c r="K368" s="8" t="n">
        <f aca="false">$B$4/12*H368</f>
        <v>0</v>
      </c>
      <c r="L368" s="8" t="n">
        <f aca="false">IF(H368&gt;0,I368-J368-K368,0)</f>
        <v>0</v>
      </c>
      <c r="M368" s="8" t="n">
        <f aca="false">SUM(J$2:K368)</f>
        <v>12051.8079461546</v>
      </c>
      <c r="N368" s="8" t="n">
        <f aca="false">SUM(L$2:L368)</f>
        <v>121739.176710799</v>
      </c>
    </row>
    <row r="369" customFormat="false" ht="13.6" hidden="false" customHeight="false" outlineLevel="0" collapsed="false">
      <c r="E369" s="1" t="n">
        <v>368</v>
      </c>
      <c r="F369" s="1" t="n">
        <f aca="false">F357+1</f>
        <v>31</v>
      </c>
      <c r="G369" s="7" t="n">
        <f aca="false">EDATE($B$6,E368)</f>
        <v>55550</v>
      </c>
      <c r="H369" s="8" t="n">
        <f aca="false">IF(H368-L368&gt;0,H368-L368,0)</f>
        <v>0</v>
      </c>
      <c r="I369" s="8" t="n">
        <f aca="false">$B$8</f>
        <v>739.176710811897</v>
      </c>
      <c r="J369" s="8" t="n">
        <f aca="false">$B$3/12*H369</f>
        <v>0</v>
      </c>
      <c r="K369" s="8" t="n">
        <f aca="false">$B$4/12*H369</f>
        <v>0</v>
      </c>
      <c r="L369" s="8" t="n">
        <f aca="false">IF(H369&gt;0,I369-J369-K369,0)</f>
        <v>0</v>
      </c>
      <c r="M369" s="8" t="n">
        <f aca="false">SUM(J$2:K369)</f>
        <v>12051.8079461546</v>
      </c>
      <c r="N369" s="8" t="n">
        <f aca="false">SUM(L$2:L369)</f>
        <v>121739.176710799</v>
      </c>
    </row>
    <row r="370" customFormat="false" ht="13.6" hidden="false" customHeight="false" outlineLevel="0" collapsed="false">
      <c r="E370" s="1" t="n">
        <v>369</v>
      </c>
      <c r="F370" s="1" t="n">
        <f aca="false">F358+1</f>
        <v>31</v>
      </c>
      <c r="G370" s="7" t="n">
        <f aca="false">EDATE($B$6,E369)</f>
        <v>55579</v>
      </c>
      <c r="H370" s="8" t="n">
        <f aca="false">IF(H369-L369&gt;0,H369-L369,0)</f>
        <v>0</v>
      </c>
      <c r="I370" s="8" t="n">
        <f aca="false">$B$8</f>
        <v>739.176710811897</v>
      </c>
      <c r="J370" s="8" t="n">
        <f aca="false">$B$3/12*H370</f>
        <v>0</v>
      </c>
      <c r="K370" s="8" t="n">
        <f aca="false">$B$4/12*H370</f>
        <v>0</v>
      </c>
      <c r="L370" s="8" t="n">
        <f aca="false">IF(H370&gt;0,I370-J370-K370,0)</f>
        <v>0</v>
      </c>
      <c r="M370" s="8" t="n">
        <f aca="false">SUM(J$2:K370)</f>
        <v>12051.8079461546</v>
      </c>
      <c r="N370" s="8" t="n">
        <f aca="false">SUM(L$2:L370)</f>
        <v>121739.176710799</v>
      </c>
    </row>
    <row r="371" customFormat="false" ht="13.6" hidden="false" customHeight="false" outlineLevel="0" collapsed="false">
      <c r="E371" s="1" t="n">
        <v>370</v>
      </c>
      <c r="F371" s="1" t="n">
        <f aca="false">F359+1</f>
        <v>31</v>
      </c>
      <c r="G371" s="7" t="n">
        <f aca="false">EDATE($B$6,E370)</f>
        <v>55610</v>
      </c>
      <c r="H371" s="8" t="n">
        <f aca="false">IF(H370-L370&gt;0,H370-L370,0)</f>
        <v>0</v>
      </c>
      <c r="I371" s="8" t="n">
        <f aca="false">$B$8</f>
        <v>739.176710811897</v>
      </c>
      <c r="J371" s="8" t="n">
        <f aca="false">$B$3/12*H371</f>
        <v>0</v>
      </c>
      <c r="K371" s="8" t="n">
        <f aca="false">$B$4/12*H371</f>
        <v>0</v>
      </c>
      <c r="L371" s="8" t="n">
        <f aca="false">IF(H371&gt;0,I371-J371-K371,0)</f>
        <v>0</v>
      </c>
      <c r="M371" s="8" t="n">
        <f aca="false">SUM(J$2:K371)</f>
        <v>12051.8079461546</v>
      </c>
      <c r="N371" s="8" t="n">
        <f aca="false">SUM(L$2:L371)</f>
        <v>121739.176710799</v>
      </c>
    </row>
    <row r="372" customFormat="false" ht="13.6" hidden="false" customHeight="false" outlineLevel="0" collapsed="false">
      <c r="E372" s="1" t="n">
        <v>371</v>
      </c>
      <c r="F372" s="1" t="n">
        <f aca="false">F360+1</f>
        <v>31</v>
      </c>
      <c r="G372" s="7" t="n">
        <f aca="false">EDATE($B$6,E371)</f>
        <v>55640</v>
      </c>
      <c r="H372" s="8" t="n">
        <f aca="false">IF(H371-L371&gt;0,H371-L371,0)</f>
        <v>0</v>
      </c>
      <c r="I372" s="8" t="n">
        <f aca="false">$B$8</f>
        <v>739.176710811897</v>
      </c>
      <c r="J372" s="8" t="n">
        <f aca="false">$B$3/12*H372</f>
        <v>0</v>
      </c>
      <c r="K372" s="8" t="n">
        <f aca="false">$B$4/12*H372</f>
        <v>0</v>
      </c>
      <c r="L372" s="8" t="n">
        <f aca="false">IF(H372&gt;0,I372-J372-K372,0)</f>
        <v>0</v>
      </c>
      <c r="M372" s="8" t="n">
        <f aca="false">SUM(J$2:K372)</f>
        <v>12051.8079461546</v>
      </c>
      <c r="N372" s="8" t="n">
        <f aca="false">SUM(L$2:L372)</f>
        <v>121739.176710799</v>
      </c>
    </row>
    <row r="373" customFormat="false" ht="13.6" hidden="false" customHeight="false" outlineLevel="0" collapsed="false">
      <c r="E373" s="1" t="n">
        <v>372</v>
      </c>
      <c r="F373" s="1" t="n">
        <f aca="false">F361+1</f>
        <v>31</v>
      </c>
      <c r="G373" s="7" t="n">
        <f aca="false">EDATE($B$6,E372)</f>
        <v>55671</v>
      </c>
      <c r="H373" s="8" t="n">
        <f aca="false">IF(H372-L372&gt;0,H372-L372,0)</f>
        <v>0</v>
      </c>
      <c r="I373" s="8" t="n">
        <f aca="false">$B$8</f>
        <v>739.176710811897</v>
      </c>
      <c r="J373" s="8" t="n">
        <f aca="false">$B$3/12*H373</f>
        <v>0</v>
      </c>
      <c r="K373" s="8" t="n">
        <f aca="false">$B$4/12*H373</f>
        <v>0</v>
      </c>
      <c r="L373" s="8" t="n">
        <f aca="false">IF(H373&gt;0,I373-J373-K373,0)</f>
        <v>0</v>
      </c>
      <c r="M373" s="8" t="n">
        <f aca="false">SUM(J$2:K373)</f>
        <v>12051.8079461546</v>
      </c>
      <c r="N373" s="8" t="n">
        <f aca="false">SUM(L$2:L373)</f>
        <v>121739.176710799</v>
      </c>
    </row>
    <row r="374" customFormat="false" ht="13.6" hidden="false" customHeight="false" outlineLevel="0" collapsed="false">
      <c r="E374" s="1" t="n">
        <v>373</v>
      </c>
      <c r="F374" s="1" t="n">
        <f aca="false">F362+1</f>
        <v>32</v>
      </c>
      <c r="G374" s="7" t="n">
        <f aca="false">EDATE($B$6,E373)</f>
        <v>55701</v>
      </c>
      <c r="H374" s="8" t="n">
        <f aca="false">IF(H373-L373&gt;0,H373-L373,0)</f>
        <v>0</v>
      </c>
      <c r="I374" s="8" t="n">
        <f aca="false">$B$8</f>
        <v>739.176710811897</v>
      </c>
      <c r="J374" s="8" t="n">
        <f aca="false">$B$3/12*H374</f>
        <v>0</v>
      </c>
      <c r="K374" s="8" t="n">
        <f aca="false">$B$4/12*H374</f>
        <v>0</v>
      </c>
      <c r="L374" s="8" t="n">
        <f aca="false">IF(H374&gt;0,I374-J374-K374,0)</f>
        <v>0</v>
      </c>
      <c r="M374" s="8" t="n">
        <f aca="false">SUM(J$2:K374)</f>
        <v>12051.8079461546</v>
      </c>
      <c r="N374" s="8" t="n">
        <f aca="false">SUM(L$2:L374)</f>
        <v>121739.176710799</v>
      </c>
    </row>
    <row r="375" customFormat="false" ht="13.6" hidden="false" customHeight="false" outlineLevel="0" collapsed="false">
      <c r="E375" s="1" t="n">
        <v>374</v>
      </c>
      <c r="F375" s="1" t="n">
        <f aca="false">F363+1</f>
        <v>32</v>
      </c>
      <c r="G375" s="7" t="n">
        <f aca="false">EDATE($B$6,E374)</f>
        <v>55732</v>
      </c>
      <c r="H375" s="8" t="n">
        <f aca="false">IF(H374-L374&gt;0,H374-L374,0)</f>
        <v>0</v>
      </c>
      <c r="I375" s="8" t="n">
        <f aca="false">$B$8</f>
        <v>739.176710811897</v>
      </c>
      <c r="J375" s="8" t="n">
        <f aca="false">$B$3/12*H375</f>
        <v>0</v>
      </c>
      <c r="K375" s="8" t="n">
        <f aca="false">$B$4/12*H375</f>
        <v>0</v>
      </c>
      <c r="L375" s="8" t="n">
        <f aca="false">IF(H375&gt;0,I375-J375-K375,0)</f>
        <v>0</v>
      </c>
      <c r="M375" s="8" t="n">
        <f aca="false">SUM(J$2:K375)</f>
        <v>12051.8079461546</v>
      </c>
      <c r="N375" s="8" t="n">
        <f aca="false">SUM(L$2:L375)</f>
        <v>121739.176710799</v>
      </c>
    </row>
    <row r="376" customFormat="false" ht="13.6" hidden="false" customHeight="false" outlineLevel="0" collapsed="false">
      <c r="E376" s="1" t="n">
        <v>375</v>
      </c>
      <c r="F376" s="1" t="n">
        <f aca="false">F364+1</f>
        <v>32</v>
      </c>
      <c r="G376" s="7" t="n">
        <f aca="false">EDATE($B$6,E375)</f>
        <v>55763</v>
      </c>
      <c r="H376" s="8" t="n">
        <f aca="false">IF(H375-L375&gt;0,H375-L375,0)</f>
        <v>0</v>
      </c>
      <c r="I376" s="8" t="n">
        <f aca="false">$B$8</f>
        <v>739.176710811897</v>
      </c>
      <c r="J376" s="8" t="n">
        <f aca="false">$B$3/12*H376</f>
        <v>0</v>
      </c>
      <c r="K376" s="8" t="n">
        <f aca="false">$B$4/12*H376</f>
        <v>0</v>
      </c>
      <c r="L376" s="8" t="n">
        <f aca="false">IF(H376&gt;0,I376-J376-K376,0)</f>
        <v>0</v>
      </c>
      <c r="M376" s="8" t="n">
        <f aca="false">SUM(J$2:K376)</f>
        <v>12051.8079461546</v>
      </c>
      <c r="N376" s="8" t="n">
        <f aca="false">SUM(L$2:L376)</f>
        <v>121739.176710799</v>
      </c>
    </row>
    <row r="377" customFormat="false" ht="13.6" hidden="false" customHeight="false" outlineLevel="0" collapsed="false">
      <c r="E377" s="1" t="n">
        <v>376</v>
      </c>
      <c r="F377" s="1" t="n">
        <f aca="false">F365+1</f>
        <v>32</v>
      </c>
      <c r="G377" s="7" t="n">
        <f aca="false">EDATE($B$6,E376)</f>
        <v>55793</v>
      </c>
      <c r="H377" s="8" t="n">
        <f aca="false">IF(H376-L376&gt;0,H376-L376,0)</f>
        <v>0</v>
      </c>
      <c r="I377" s="8" t="n">
        <f aca="false">$B$8</f>
        <v>739.176710811897</v>
      </c>
      <c r="J377" s="8" t="n">
        <f aca="false">$B$3/12*H377</f>
        <v>0</v>
      </c>
      <c r="K377" s="8" t="n">
        <f aca="false">$B$4/12*H377</f>
        <v>0</v>
      </c>
      <c r="L377" s="8" t="n">
        <f aca="false">IF(H377&gt;0,I377-J377-K377,0)</f>
        <v>0</v>
      </c>
      <c r="M377" s="8" t="n">
        <f aca="false">SUM(J$2:K377)</f>
        <v>12051.8079461546</v>
      </c>
      <c r="N377" s="8" t="n">
        <f aca="false">SUM(L$2:L377)</f>
        <v>121739.176710799</v>
      </c>
    </row>
    <row r="378" customFormat="false" ht="13.6" hidden="false" customHeight="false" outlineLevel="0" collapsed="false">
      <c r="E378" s="1" t="n">
        <v>377</v>
      </c>
      <c r="F378" s="1" t="n">
        <f aca="false">F366+1</f>
        <v>32</v>
      </c>
      <c r="G378" s="7" t="n">
        <f aca="false">EDATE($B$6,E377)</f>
        <v>55824</v>
      </c>
      <c r="H378" s="8" t="n">
        <f aca="false">IF(H377-L377&gt;0,H377-L377,0)</f>
        <v>0</v>
      </c>
      <c r="I378" s="8" t="n">
        <f aca="false">$B$8</f>
        <v>739.176710811897</v>
      </c>
      <c r="J378" s="8" t="n">
        <f aca="false">$B$3/12*H378</f>
        <v>0</v>
      </c>
      <c r="K378" s="8" t="n">
        <f aca="false">$B$4/12*H378</f>
        <v>0</v>
      </c>
      <c r="L378" s="8" t="n">
        <f aca="false">IF(H378&gt;0,I378-J378-K378,0)</f>
        <v>0</v>
      </c>
      <c r="M378" s="8" t="n">
        <f aca="false">SUM(J$2:K378)</f>
        <v>12051.8079461546</v>
      </c>
      <c r="N378" s="8" t="n">
        <f aca="false">SUM(L$2:L378)</f>
        <v>121739.176710799</v>
      </c>
    </row>
    <row r="379" customFormat="false" ht="13.6" hidden="false" customHeight="false" outlineLevel="0" collapsed="false">
      <c r="E379" s="1" t="n">
        <v>378</v>
      </c>
      <c r="F379" s="1" t="n">
        <f aca="false">F367+1</f>
        <v>32</v>
      </c>
      <c r="G379" s="7" t="n">
        <f aca="false">EDATE($B$6,E378)</f>
        <v>55854</v>
      </c>
      <c r="H379" s="8" t="n">
        <f aca="false">IF(H378-L378&gt;0,H378-L378,0)</f>
        <v>0</v>
      </c>
      <c r="I379" s="8" t="n">
        <f aca="false">$B$8</f>
        <v>739.176710811897</v>
      </c>
      <c r="J379" s="8" t="n">
        <f aca="false">$B$3/12*H379</f>
        <v>0</v>
      </c>
      <c r="K379" s="8" t="n">
        <f aca="false">$B$4/12*H379</f>
        <v>0</v>
      </c>
      <c r="L379" s="8" t="n">
        <f aca="false">IF(H379&gt;0,I379-J379-K379,0)</f>
        <v>0</v>
      </c>
      <c r="M379" s="8" t="n">
        <f aca="false">SUM(J$2:K379)</f>
        <v>12051.8079461546</v>
      </c>
      <c r="N379" s="8" t="n">
        <f aca="false">SUM(L$2:L379)</f>
        <v>121739.176710799</v>
      </c>
    </row>
    <row r="380" customFormat="false" ht="13.6" hidden="false" customHeight="false" outlineLevel="0" collapsed="false">
      <c r="E380" s="1" t="n">
        <v>379</v>
      </c>
      <c r="F380" s="1" t="n">
        <f aca="false">F368+1</f>
        <v>32</v>
      </c>
      <c r="G380" s="7" t="n">
        <f aca="false">EDATE($B$6,E379)</f>
        <v>55885</v>
      </c>
      <c r="H380" s="8" t="n">
        <f aca="false">IF(H379-L379&gt;0,H379-L379,0)</f>
        <v>0</v>
      </c>
      <c r="I380" s="8" t="n">
        <f aca="false">$B$8</f>
        <v>739.176710811897</v>
      </c>
      <c r="J380" s="8" t="n">
        <f aca="false">$B$3/12*H380</f>
        <v>0</v>
      </c>
      <c r="K380" s="8" t="n">
        <f aca="false">$B$4/12*H380</f>
        <v>0</v>
      </c>
      <c r="L380" s="8" t="n">
        <f aca="false">IF(H380&gt;0,I380-J380-K380,0)</f>
        <v>0</v>
      </c>
      <c r="M380" s="8" t="n">
        <f aca="false">SUM(J$2:K380)</f>
        <v>12051.8079461546</v>
      </c>
      <c r="N380" s="8" t="n">
        <f aca="false">SUM(L$2:L380)</f>
        <v>121739.176710799</v>
      </c>
    </row>
    <row r="381" customFormat="false" ht="13.6" hidden="false" customHeight="false" outlineLevel="0" collapsed="false">
      <c r="E381" s="1" t="n">
        <v>380</v>
      </c>
      <c r="F381" s="1" t="n">
        <f aca="false">F369+1</f>
        <v>32</v>
      </c>
      <c r="G381" s="7" t="n">
        <f aca="false">EDATE($B$6,E380)</f>
        <v>55916</v>
      </c>
      <c r="H381" s="8" t="n">
        <f aca="false">IF(H380-L380&gt;0,H380-L380,0)</f>
        <v>0</v>
      </c>
      <c r="I381" s="8" t="n">
        <f aca="false">$B$8</f>
        <v>739.176710811897</v>
      </c>
      <c r="J381" s="8" t="n">
        <f aca="false">$B$3/12*H381</f>
        <v>0</v>
      </c>
      <c r="K381" s="8" t="n">
        <f aca="false">$B$4/12*H381</f>
        <v>0</v>
      </c>
      <c r="L381" s="8" t="n">
        <f aca="false">IF(H381&gt;0,I381-J381-K381,0)</f>
        <v>0</v>
      </c>
      <c r="M381" s="8" t="n">
        <f aca="false">SUM(J$2:K381)</f>
        <v>12051.8079461546</v>
      </c>
      <c r="N381" s="8" t="n">
        <f aca="false">SUM(L$2:L381)</f>
        <v>121739.176710799</v>
      </c>
    </row>
    <row r="382" customFormat="false" ht="13.6" hidden="false" customHeight="false" outlineLevel="0" collapsed="false">
      <c r="E382" s="1" t="n">
        <v>381</v>
      </c>
      <c r="F382" s="1" t="n">
        <f aca="false">F370+1</f>
        <v>32</v>
      </c>
      <c r="G382" s="7" t="n">
        <f aca="false">EDATE($B$6,E381)</f>
        <v>55944</v>
      </c>
      <c r="H382" s="8" t="n">
        <f aca="false">IF(H381-L381&gt;0,H381-L381,0)</f>
        <v>0</v>
      </c>
      <c r="I382" s="8" t="n">
        <f aca="false">$B$8</f>
        <v>739.176710811897</v>
      </c>
      <c r="J382" s="8" t="n">
        <f aca="false">$B$3/12*H382</f>
        <v>0</v>
      </c>
      <c r="K382" s="8" t="n">
        <f aca="false">$B$4/12*H382</f>
        <v>0</v>
      </c>
      <c r="L382" s="8" t="n">
        <f aca="false">IF(H382&gt;0,I382-J382-K382,0)</f>
        <v>0</v>
      </c>
      <c r="M382" s="8" t="n">
        <f aca="false">SUM(J$2:K382)</f>
        <v>12051.8079461546</v>
      </c>
      <c r="N382" s="8" t="n">
        <f aca="false">SUM(L$2:L382)</f>
        <v>121739.176710799</v>
      </c>
    </row>
    <row r="383" customFormat="false" ht="13.6" hidden="false" customHeight="false" outlineLevel="0" collapsed="false">
      <c r="E383" s="1" t="n">
        <v>382</v>
      </c>
      <c r="F383" s="1" t="n">
        <f aca="false">F371+1</f>
        <v>32</v>
      </c>
      <c r="G383" s="7" t="n">
        <f aca="false">EDATE($B$6,E382)</f>
        <v>55975</v>
      </c>
      <c r="H383" s="8" t="n">
        <f aca="false">IF(H382-L382&gt;0,H382-L382,0)</f>
        <v>0</v>
      </c>
      <c r="I383" s="8" t="n">
        <f aca="false">$B$8</f>
        <v>739.176710811897</v>
      </c>
      <c r="J383" s="8" t="n">
        <f aca="false">$B$3/12*H383</f>
        <v>0</v>
      </c>
      <c r="K383" s="8" t="n">
        <f aca="false">$B$4/12*H383</f>
        <v>0</v>
      </c>
      <c r="L383" s="8" t="n">
        <f aca="false">IF(H383&gt;0,I383-J383-K383,0)</f>
        <v>0</v>
      </c>
      <c r="M383" s="8" t="n">
        <f aca="false">SUM(J$2:K383)</f>
        <v>12051.8079461546</v>
      </c>
      <c r="N383" s="8" t="n">
        <f aca="false">SUM(L$2:L383)</f>
        <v>121739.176710799</v>
      </c>
    </row>
    <row r="384" customFormat="false" ht="13.6" hidden="false" customHeight="false" outlineLevel="0" collapsed="false">
      <c r="E384" s="1" t="n">
        <v>383</v>
      </c>
      <c r="F384" s="1" t="n">
        <f aca="false">F372+1</f>
        <v>32</v>
      </c>
      <c r="G384" s="7" t="n">
        <f aca="false">EDATE($B$6,E383)</f>
        <v>56005</v>
      </c>
      <c r="H384" s="8" t="n">
        <f aca="false">IF(H383-L383&gt;0,H383-L383,0)</f>
        <v>0</v>
      </c>
      <c r="I384" s="8" t="n">
        <f aca="false">$B$8</f>
        <v>739.176710811897</v>
      </c>
      <c r="J384" s="8" t="n">
        <f aca="false">$B$3/12*H384</f>
        <v>0</v>
      </c>
      <c r="K384" s="8" t="n">
        <f aca="false">$B$4/12*H384</f>
        <v>0</v>
      </c>
      <c r="L384" s="8" t="n">
        <f aca="false">IF(H384&gt;0,I384-J384-K384,0)</f>
        <v>0</v>
      </c>
      <c r="M384" s="8" t="n">
        <f aca="false">SUM(J$2:K384)</f>
        <v>12051.8079461546</v>
      </c>
      <c r="N384" s="8" t="n">
        <f aca="false">SUM(L$2:L384)</f>
        <v>121739.176710799</v>
      </c>
    </row>
    <row r="385" customFormat="false" ht="13.6" hidden="false" customHeight="false" outlineLevel="0" collapsed="false">
      <c r="E385" s="1" t="n">
        <v>384</v>
      </c>
      <c r="F385" s="1" t="n">
        <f aca="false">F373+1</f>
        <v>32</v>
      </c>
      <c r="G385" s="7" t="n">
        <f aca="false">EDATE($B$6,E384)</f>
        <v>56036</v>
      </c>
      <c r="H385" s="8" t="n">
        <f aca="false">IF(H384-L384&gt;0,H384-L384,0)</f>
        <v>0</v>
      </c>
      <c r="I385" s="8" t="n">
        <f aca="false">$B$8</f>
        <v>739.176710811897</v>
      </c>
      <c r="J385" s="8" t="n">
        <f aca="false">$B$3/12*H385</f>
        <v>0</v>
      </c>
      <c r="K385" s="8" t="n">
        <f aca="false">$B$4/12*H385</f>
        <v>0</v>
      </c>
      <c r="L385" s="8" t="n">
        <f aca="false">IF(H385&gt;0,I385-J385-K385,0)</f>
        <v>0</v>
      </c>
      <c r="M385" s="8" t="n">
        <f aca="false">SUM(J$2:K385)</f>
        <v>12051.8079461546</v>
      </c>
      <c r="N385" s="8" t="n">
        <f aca="false">SUM(L$2:L385)</f>
        <v>121739.176710799</v>
      </c>
    </row>
    <row r="386" customFormat="false" ht="13.6" hidden="false" customHeight="false" outlineLevel="0" collapsed="false">
      <c r="E386" s="1" t="n">
        <v>385</v>
      </c>
      <c r="F386" s="1" t="n">
        <f aca="false">F374+1</f>
        <v>33</v>
      </c>
      <c r="G386" s="7" t="n">
        <f aca="false">EDATE($B$6,E385)</f>
        <v>56066</v>
      </c>
      <c r="H386" s="8" t="n">
        <f aca="false">IF(H385-L385&gt;0,H385-L385,0)</f>
        <v>0</v>
      </c>
      <c r="I386" s="8" t="n">
        <f aca="false">$B$8</f>
        <v>739.176710811897</v>
      </c>
      <c r="J386" s="8" t="n">
        <f aca="false">$B$3/12*H386</f>
        <v>0</v>
      </c>
      <c r="K386" s="8" t="n">
        <f aca="false">$B$4/12*H386</f>
        <v>0</v>
      </c>
      <c r="L386" s="8" t="n">
        <f aca="false">IF(H386&gt;0,I386-J386-K386,0)</f>
        <v>0</v>
      </c>
      <c r="M386" s="8" t="n">
        <f aca="false">SUM(J$2:K386)</f>
        <v>12051.8079461546</v>
      </c>
      <c r="N386" s="8" t="n">
        <f aca="false">SUM(L$2:L386)</f>
        <v>121739.176710799</v>
      </c>
    </row>
    <row r="387" customFormat="false" ht="13.6" hidden="false" customHeight="false" outlineLevel="0" collapsed="false">
      <c r="E387" s="1" t="n">
        <v>386</v>
      </c>
      <c r="F387" s="1" t="n">
        <f aca="false">F375+1</f>
        <v>33</v>
      </c>
      <c r="G387" s="7" t="n">
        <f aca="false">EDATE($B$6,E386)</f>
        <v>56097</v>
      </c>
      <c r="H387" s="8" t="n">
        <f aca="false">IF(H386-L386&gt;0,H386-L386,0)</f>
        <v>0</v>
      </c>
      <c r="I387" s="8" t="n">
        <f aca="false">$B$8</f>
        <v>739.176710811897</v>
      </c>
      <c r="J387" s="8" t="n">
        <f aca="false">$B$3/12*H387</f>
        <v>0</v>
      </c>
      <c r="K387" s="8" t="n">
        <f aca="false">$B$4/12*H387</f>
        <v>0</v>
      </c>
      <c r="L387" s="8" t="n">
        <f aca="false">IF(H387&gt;0,I387-J387-K387,0)</f>
        <v>0</v>
      </c>
      <c r="M387" s="8" t="n">
        <f aca="false">SUM(J$2:K387)</f>
        <v>12051.8079461546</v>
      </c>
      <c r="N387" s="8" t="n">
        <f aca="false">SUM(L$2:L387)</f>
        <v>121739.176710799</v>
      </c>
    </row>
    <row r="388" customFormat="false" ht="13.6" hidden="false" customHeight="false" outlineLevel="0" collapsed="false">
      <c r="E388" s="1" t="n">
        <v>387</v>
      </c>
      <c r="F388" s="1" t="n">
        <f aca="false">F376+1</f>
        <v>33</v>
      </c>
      <c r="G388" s="7" t="n">
        <f aca="false">EDATE($B$6,E387)</f>
        <v>56128</v>
      </c>
      <c r="H388" s="8" t="n">
        <f aca="false">IF(H387-L387&gt;0,H387-L387,0)</f>
        <v>0</v>
      </c>
      <c r="I388" s="8" t="n">
        <f aca="false">$B$8</f>
        <v>739.176710811897</v>
      </c>
      <c r="J388" s="8" t="n">
        <f aca="false">$B$3/12*H388</f>
        <v>0</v>
      </c>
      <c r="K388" s="8" t="n">
        <f aca="false">$B$4/12*H388</f>
        <v>0</v>
      </c>
      <c r="L388" s="8" t="n">
        <f aca="false">IF(H388&gt;0,I388-J388-K388,0)</f>
        <v>0</v>
      </c>
      <c r="M388" s="8" t="n">
        <f aca="false">SUM(J$2:K388)</f>
        <v>12051.8079461546</v>
      </c>
      <c r="N388" s="8" t="n">
        <f aca="false">SUM(L$2:L388)</f>
        <v>121739.176710799</v>
      </c>
    </row>
  </sheetData>
  <printOptions headings="false" gridLines="false" gridLinesSet="true" horizontalCentered="true" verticalCentered="false"/>
  <pageMargins left="0.7875" right="0.7875" top="0.7875" bottom="1.025" header="0.51180555555555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>&amp;CPage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5182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2005-03-12T17:55:57Z</dcterms:created>
  <dc:creator>Jacques LE MOULEC</dc:creator>
  <dc:description/>
  <dc:language>fr-FR</dc:language>
  <cp:lastModifiedBy/>
  <cp:lastPrinted>2017-06-25T21:40:23Z</cp:lastPrinted>
  <dcterms:modified xsi:type="dcterms:W3CDTF">2020-08-15T23:02:01Z</dcterms:modified>
  <cp:revision>193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