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20" yWindow="320" windowWidth="25580" windowHeight="19020" tabRatio="500"/>
  </bookViews>
  <sheets>
    <sheet name="Traffic Stops" sheetId="1" r:id="rId1"/>
    <sheet name="Field Repor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2" l="1"/>
  <c r="O26" i="2"/>
  <c r="O24" i="2"/>
  <c r="N26" i="2"/>
  <c r="O20" i="2"/>
  <c r="O21" i="2"/>
  <c r="O19" i="2"/>
  <c r="N21" i="2"/>
  <c r="O15" i="2"/>
  <c r="O16" i="2"/>
  <c r="O14" i="2"/>
  <c r="N16" i="2"/>
  <c r="K3" i="2"/>
  <c r="K4" i="2"/>
  <c r="K2" i="2"/>
  <c r="K23" i="2"/>
  <c r="K24" i="2"/>
  <c r="K25" i="2"/>
  <c r="K26" i="2"/>
  <c r="K27" i="2"/>
  <c r="K22" i="2"/>
  <c r="J27" i="2"/>
  <c r="J19" i="2"/>
  <c r="K15" i="2"/>
  <c r="K16" i="2"/>
  <c r="K17" i="2"/>
  <c r="K18" i="2"/>
  <c r="K19" i="2"/>
  <c r="K14" i="2"/>
  <c r="J4" i="2"/>
  <c r="G15" i="2"/>
  <c r="G16" i="2"/>
  <c r="G17" i="2"/>
  <c r="G18" i="2"/>
  <c r="G19" i="2"/>
  <c r="G14" i="2"/>
  <c r="F19" i="2"/>
  <c r="C23" i="2"/>
  <c r="C24" i="2"/>
  <c r="C25" i="2"/>
  <c r="C26" i="2"/>
  <c r="C27" i="2"/>
  <c r="C22" i="2"/>
  <c r="B27" i="2"/>
  <c r="C15" i="2"/>
  <c r="C16" i="2"/>
  <c r="C17" i="2"/>
  <c r="C18" i="2"/>
  <c r="C19" i="2"/>
  <c r="C14" i="2"/>
  <c r="B19" i="2"/>
  <c r="F8" i="2"/>
  <c r="G4" i="2"/>
  <c r="G5" i="2"/>
  <c r="G6" i="2"/>
  <c r="G7" i="2"/>
  <c r="G8" i="2"/>
  <c r="G3" i="2"/>
  <c r="G4" i="1"/>
  <c r="G5" i="1"/>
  <c r="G6" i="1"/>
  <c r="G7" i="1"/>
  <c r="G8" i="1"/>
  <c r="G3" i="1"/>
  <c r="F8" i="1"/>
  <c r="C4" i="2"/>
  <c r="C5" i="2"/>
  <c r="C6" i="2"/>
  <c r="C7" i="2"/>
  <c r="C8" i="2"/>
  <c r="C3" i="2"/>
  <c r="C4" i="1"/>
  <c r="C5" i="1"/>
  <c r="C6" i="1"/>
  <c r="C7" i="1"/>
  <c r="C8" i="1"/>
  <c r="C3" i="1"/>
  <c r="B8" i="2"/>
  <c r="G13" i="1"/>
  <c r="G14" i="1"/>
  <c r="G15" i="1"/>
  <c r="G16" i="1"/>
  <c r="G17" i="1"/>
  <c r="G12" i="1"/>
  <c r="C21" i="1"/>
  <c r="C22" i="1"/>
  <c r="C23" i="1"/>
  <c r="C24" i="1"/>
  <c r="C25" i="1"/>
  <c r="C20" i="1"/>
  <c r="C13" i="1"/>
  <c r="C14" i="1"/>
  <c r="C15" i="1"/>
  <c r="C16" i="1"/>
  <c r="C17" i="1"/>
  <c r="C12" i="1"/>
  <c r="F17" i="1"/>
  <c r="B17" i="1"/>
  <c r="B8" i="1"/>
</calcChain>
</file>

<file path=xl/sharedStrings.xml><?xml version="1.0" encoding="utf-8"?>
<sst xmlns="http://schemas.openxmlformats.org/spreadsheetml/2006/main" count="139" uniqueCount="27">
  <si>
    <t xml:space="preserve">Traffic Stops by Community Area </t>
  </si>
  <si>
    <t>Hyde Park</t>
  </si>
  <si>
    <t>Kenwood</t>
  </si>
  <si>
    <t>Woodlawn</t>
  </si>
  <si>
    <t>Oakland</t>
  </si>
  <si>
    <t>Other</t>
  </si>
  <si>
    <t>Total</t>
  </si>
  <si>
    <t>African-American</t>
  </si>
  <si>
    <t>Caucasian</t>
  </si>
  <si>
    <t>Asian</t>
  </si>
  <si>
    <t>Hispanic</t>
  </si>
  <si>
    <t>AI/AN</t>
  </si>
  <si>
    <t xml:space="preserve">Hyde Park </t>
  </si>
  <si>
    <t>Percent</t>
  </si>
  <si>
    <t>Racial Breakdown of Traffic Stops by Community Area</t>
  </si>
  <si>
    <t>Field Reports by Community Area</t>
  </si>
  <si>
    <t>Traffic Stops by Race</t>
  </si>
  <si>
    <t>Field Reports by Race</t>
  </si>
  <si>
    <t xml:space="preserve">Total </t>
  </si>
  <si>
    <t>Racial Breakdown of Field Reports by Community Area</t>
  </si>
  <si>
    <t xml:space="preserve">Woodlawn </t>
  </si>
  <si>
    <t>UCPD</t>
  </si>
  <si>
    <t>Citizen Request</t>
  </si>
  <si>
    <t>Initiated By</t>
  </si>
  <si>
    <t>Racial Breakdown by Initiation Type</t>
  </si>
  <si>
    <t xml:space="preserve">UCPD </t>
  </si>
  <si>
    <t>Initiation Type by Community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</si>
</sst>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scheme val="minor"/>
    </font>
    <font>
      <b/>
      <u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4" sqref="B4"/>
    </sheetView>
  </sheetViews>
  <sheetFormatPr baseColWidth="10" defaultRowHeight="15" x14ac:dyDescent="0"/>
  <cols>
    <col min="1" max="1" width="15.83203125" customWidth="1"/>
    <col min="3" max="3" width="8.6640625" customWidth="1"/>
    <col min="5" max="5" width="16.1640625" customWidth="1"/>
    <col min="7" max="7" width="8.33203125" customWidth="1"/>
  </cols>
  <sheetData>
    <row r="1" spans="1:7" s="2" customFormat="1" ht="13" customHeight="1">
      <c r="A1" s="2" t="s">
        <v>0</v>
      </c>
      <c r="E1" s="2" t="s">
        <v>16</v>
      </c>
    </row>
    <row r="2" spans="1:7" s="1" customFormat="1" ht="13" customHeight="1">
      <c r="B2" s="1" t="s">
        <v>6</v>
      </c>
      <c r="C2" s="1" t="s">
        <v>13</v>
      </c>
      <c r="F2" s="1" t="s">
        <v>6</v>
      </c>
      <c r="G2" s="1" t="s">
        <v>13</v>
      </c>
    </row>
    <row r="3" spans="1:7">
      <c r="A3" t="s">
        <v>1</v>
      </c>
      <c r="B3">
        <v>241</v>
      </c>
      <c r="C3">
        <f>(B3/B$8) * 100</f>
        <v>76.996805111821089</v>
      </c>
      <c r="E3" s="6" t="s">
        <v>7</v>
      </c>
      <c r="F3">
        <v>225</v>
      </c>
      <c r="G3">
        <f>(F3/F$8) * 100</f>
        <v>71.884984025559106</v>
      </c>
    </row>
    <row r="4" spans="1:7">
      <c r="A4" t="s">
        <v>2</v>
      </c>
      <c r="B4">
        <v>20</v>
      </c>
      <c r="C4">
        <f t="shared" ref="C4:C8" si="0">(B4/B$8) * 100</f>
        <v>6.3897763578274756</v>
      </c>
      <c r="E4" s="6" t="s">
        <v>8</v>
      </c>
      <c r="F4">
        <v>58</v>
      </c>
      <c r="G4">
        <f t="shared" ref="G4:G8" si="1">(F4/F$8) * 100</f>
        <v>18.530351437699679</v>
      </c>
    </row>
    <row r="5" spans="1:7">
      <c r="A5" t="s">
        <v>3</v>
      </c>
      <c r="B5">
        <v>47</v>
      </c>
      <c r="C5">
        <f t="shared" si="0"/>
        <v>15.015974440894569</v>
      </c>
      <c r="E5" s="6" t="s">
        <v>9</v>
      </c>
      <c r="F5">
        <v>15</v>
      </c>
      <c r="G5">
        <f t="shared" si="1"/>
        <v>4.7923322683706067</v>
      </c>
    </row>
    <row r="6" spans="1:7">
      <c r="A6" t="s">
        <v>4</v>
      </c>
      <c r="B6">
        <v>2</v>
      </c>
      <c r="C6">
        <f t="shared" si="0"/>
        <v>0.63897763578274758</v>
      </c>
      <c r="E6" s="6" t="s">
        <v>10</v>
      </c>
      <c r="F6">
        <v>13</v>
      </c>
      <c r="G6">
        <f t="shared" si="1"/>
        <v>4.1533546325878596</v>
      </c>
    </row>
    <row r="7" spans="1:7">
      <c r="A7" t="s">
        <v>5</v>
      </c>
      <c r="B7">
        <v>3</v>
      </c>
      <c r="C7">
        <f t="shared" si="0"/>
        <v>0.95846645367412142</v>
      </c>
      <c r="E7" s="6" t="s">
        <v>11</v>
      </c>
      <c r="F7">
        <v>2</v>
      </c>
      <c r="G7">
        <f t="shared" si="1"/>
        <v>0.63897763578274758</v>
      </c>
    </row>
    <row r="8" spans="1:7">
      <c r="A8" t="s">
        <v>6</v>
      </c>
      <c r="B8">
        <f>SUM(B3:B7)</f>
        <v>313</v>
      </c>
      <c r="C8">
        <f t="shared" si="0"/>
        <v>100</v>
      </c>
      <c r="E8" s="6" t="s">
        <v>6</v>
      </c>
      <c r="F8">
        <f>SUM(F3:F7)</f>
        <v>313</v>
      </c>
      <c r="G8">
        <f t="shared" si="1"/>
        <v>100</v>
      </c>
    </row>
    <row r="10" spans="1:7" s="3" customFormat="1">
      <c r="A10" s="2" t="s">
        <v>14</v>
      </c>
    </row>
    <row r="11" spans="1:7">
      <c r="A11" s="2" t="s">
        <v>12</v>
      </c>
      <c r="B11" s="1" t="s">
        <v>6</v>
      </c>
      <c r="C11" s="1" t="s">
        <v>13</v>
      </c>
      <c r="D11" s="1"/>
      <c r="E11" s="2" t="s">
        <v>3</v>
      </c>
      <c r="F11" s="1" t="s">
        <v>6</v>
      </c>
      <c r="G11" s="1" t="s">
        <v>13</v>
      </c>
    </row>
    <row r="12" spans="1:7">
      <c r="A12" s="1" t="s">
        <v>7</v>
      </c>
      <c r="B12">
        <v>168</v>
      </c>
      <c r="C12">
        <f>(B12/B$17) *100</f>
        <v>69.709543568464724</v>
      </c>
      <c r="E12" s="4" t="s">
        <v>7</v>
      </c>
      <c r="F12">
        <v>38</v>
      </c>
      <c r="G12">
        <f>(F12/F$17) * 100</f>
        <v>80.851063829787222</v>
      </c>
    </row>
    <row r="13" spans="1:7">
      <c r="A13" s="1" t="s">
        <v>8</v>
      </c>
      <c r="B13">
        <v>50</v>
      </c>
      <c r="C13">
        <f t="shared" ref="C13:C17" si="2">(B13/B$17) *100</f>
        <v>20.74688796680498</v>
      </c>
      <c r="E13" s="4" t="s">
        <v>8</v>
      </c>
      <c r="F13">
        <v>4</v>
      </c>
      <c r="G13">
        <f t="shared" ref="G13:G17" si="3">(F13/F$17) * 100</f>
        <v>8.5106382978723403</v>
      </c>
    </row>
    <row r="14" spans="1:7">
      <c r="A14" s="1" t="s">
        <v>9</v>
      </c>
      <c r="B14">
        <v>11</v>
      </c>
      <c r="C14">
        <f t="shared" si="2"/>
        <v>4.5643153526970952</v>
      </c>
      <c r="E14" s="4" t="s">
        <v>9</v>
      </c>
      <c r="F14">
        <v>2</v>
      </c>
      <c r="G14">
        <f t="shared" si="3"/>
        <v>4.2553191489361701</v>
      </c>
    </row>
    <row r="15" spans="1:7">
      <c r="A15" s="1" t="s">
        <v>10</v>
      </c>
      <c r="B15">
        <v>10</v>
      </c>
      <c r="C15">
        <f t="shared" si="2"/>
        <v>4.1493775933609953</v>
      </c>
      <c r="E15" s="4" t="s">
        <v>10</v>
      </c>
      <c r="F15">
        <v>3</v>
      </c>
      <c r="G15">
        <f t="shared" si="3"/>
        <v>6.3829787234042552</v>
      </c>
    </row>
    <row r="16" spans="1:7">
      <c r="A16" s="1" t="s">
        <v>11</v>
      </c>
      <c r="B16">
        <v>2</v>
      </c>
      <c r="C16">
        <f t="shared" si="2"/>
        <v>0.82987551867219922</v>
      </c>
      <c r="E16" s="4" t="s">
        <v>11</v>
      </c>
      <c r="F16">
        <v>0</v>
      </c>
      <c r="G16">
        <f t="shared" si="3"/>
        <v>0</v>
      </c>
    </row>
    <row r="17" spans="1:7">
      <c r="A17" s="1" t="s">
        <v>6</v>
      </c>
      <c r="B17">
        <f>SUM(B12:B16)</f>
        <v>241</v>
      </c>
      <c r="C17">
        <f t="shared" si="2"/>
        <v>100</v>
      </c>
      <c r="E17" s="4" t="s">
        <v>6</v>
      </c>
      <c r="F17">
        <f>SUM(F12:F16)</f>
        <v>47</v>
      </c>
      <c r="G17">
        <f t="shared" si="3"/>
        <v>100</v>
      </c>
    </row>
    <row r="19" spans="1:7">
      <c r="A19" s="2" t="s">
        <v>2</v>
      </c>
      <c r="B19" s="1" t="s">
        <v>6</v>
      </c>
      <c r="C19" s="1" t="s">
        <v>13</v>
      </c>
      <c r="E19" s="2" t="s">
        <v>4</v>
      </c>
      <c r="F19" s="1" t="s">
        <v>6</v>
      </c>
      <c r="G19" s="1" t="s">
        <v>13</v>
      </c>
    </row>
    <row r="20" spans="1:7">
      <c r="A20" s="1" t="s">
        <v>7</v>
      </c>
      <c r="B20">
        <v>16</v>
      </c>
      <c r="C20">
        <f>(B20/B$25) * 100</f>
        <v>80</v>
      </c>
      <c r="E20" s="4" t="s">
        <v>7</v>
      </c>
      <c r="F20">
        <v>1</v>
      </c>
      <c r="G20">
        <v>50</v>
      </c>
    </row>
    <row r="21" spans="1:7">
      <c r="A21" s="1" t="s">
        <v>8</v>
      </c>
      <c r="B21">
        <v>3</v>
      </c>
      <c r="C21">
        <f t="shared" ref="C21:C25" si="4">(B21/B$25) * 100</f>
        <v>15</v>
      </c>
      <c r="E21" s="4" t="s">
        <v>8</v>
      </c>
      <c r="F21">
        <v>0</v>
      </c>
      <c r="G21">
        <v>0</v>
      </c>
    </row>
    <row r="22" spans="1:7">
      <c r="A22" s="1" t="s">
        <v>9</v>
      </c>
      <c r="B22">
        <v>1</v>
      </c>
      <c r="C22">
        <f t="shared" si="4"/>
        <v>5</v>
      </c>
      <c r="E22" s="4" t="s">
        <v>9</v>
      </c>
      <c r="F22">
        <v>1</v>
      </c>
      <c r="G22">
        <v>50</v>
      </c>
    </row>
    <row r="23" spans="1:7">
      <c r="A23" s="1" t="s">
        <v>10</v>
      </c>
      <c r="B23">
        <v>0</v>
      </c>
      <c r="C23">
        <f t="shared" si="4"/>
        <v>0</v>
      </c>
      <c r="E23" s="4" t="s">
        <v>10</v>
      </c>
      <c r="F23">
        <v>0</v>
      </c>
      <c r="G23">
        <v>0</v>
      </c>
    </row>
    <row r="24" spans="1:7">
      <c r="A24" s="1" t="s">
        <v>11</v>
      </c>
      <c r="B24">
        <v>0</v>
      </c>
      <c r="C24">
        <f t="shared" si="4"/>
        <v>0</v>
      </c>
      <c r="E24" s="4" t="s">
        <v>11</v>
      </c>
      <c r="F24">
        <v>0</v>
      </c>
      <c r="G24">
        <v>0</v>
      </c>
    </row>
    <row r="25" spans="1:7">
      <c r="A25" s="1" t="s">
        <v>6</v>
      </c>
      <c r="B25">
        <v>20</v>
      </c>
      <c r="C25">
        <f t="shared" si="4"/>
        <v>100</v>
      </c>
      <c r="E25" s="4" t="s">
        <v>6</v>
      </c>
      <c r="F25">
        <v>2</v>
      </c>
      <c r="G25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N5" sqref="N5"/>
    </sheetView>
  </sheetViews>
  <sheetFormatPr baseColWidth="10" defaultRowHeight="15" x14ac:dyDescent="0"/>
  <cols>
    <col min="1" max="1" width="15.83203125" style="1" customWidth="1"/>
    <col min="3" max="3" width="7.83203125" customWidth="1"/>
    <col min="5" max="5" width="16" customWidth="1"/>
    <col min="6" max="6" width="18.6640625" customWidth="1"/>
    <col min="7" max="7" width="7.83203125" customWidth="1"/>
    <col min="9" max="9" width="16.33203125" customWidth="1"/>
    <col min="11" max="11" width="7.6640625" customWidth="1"/>
    <col min="13" max="13" width="14" customWidth="1"/>
    <col min="15" max="15" width="8.33203125" customWidth="1"/>
  </cols>
  <sheetData>
    <row r="1" spans="1:15" s="2" customFormat="1">
      <c r="A1" s="2" t="s">
        <v>15</v>
      </c>
      <c r="E1" s="2" t="s">
        <v>17</v>
      </c>
      <c r="I1" s="2" t="s">
        <v>23</v>
      </c>
    </row>
    <row r="2" spans="1:15" s="1" customFormat="1">
      <c r="B2" s="1" t="s">
        <v>6</v>
      </c>
      <c r="C2" s="1" t="s">
        <v>13</v>
      </c>
      <c r="F2" s="1" t="s">
        <v>6</v>
      </c>
      <c r="G2" s="1" t="s">
        <v>13</v>
      </c>
      <c r="I2" s="1" t="s">
        <v>21</v>
      </c>
      <c r="J2" s="5">
        <v>69</v>
      </c>
      <c r="K2" s="1">
        <f>(J2/J$4) * 100</f>
        <v>33.990147783251231</v>
      </c>
    </row>
    <row r="3" spans="1:15">
      <c r="A3" s="1" t="s">
        <v>1</v>
      </c>
      <c r="B3">
        <v>135</v>
      </c>
      <c r="C3">
        <f>(B3/B$8) * 100</f>
        <v>66.502463054187189</v>
      </c>
      <c r="E3" t="s">
        <v>7</v>
      </c>
      <c r="F3">
        <v>185</v>
      </c>
      <c r="G3">
        <f>(F3/F$8) * 100</f>
        <v>91.13300492610837</v>
      </c>
      <c r="I3" s="1" t="s">
        <v>22</v>
      </c>
      <c r="J3">
        <v>134</v>
      </c>
      <c r="K3" s="1">
        <f t="shared" ref="K3:K4" si="0">(J3/J$4) * 100</f>
        <v>66.009852216748769</v>
      </c>
    </row>
    <row r="4" spans="1:15">
      <c r="A4" s="1" t="s">
        <v>2</v>
      </c>
      <c r="B4">
        <v>31</v>
      </c>
      <c r="C4">
        <f t="shared" ref="C4:C8" si="1">(B4/B$8) * 100</f>
        <v>15.270935960591133</v>
      </c>
      <c r="E4" t="s">
        <v>8</v>
      </c>
      <c r="F4">
        <v>13</v>
      </c>
      <c r="G4">
        <f>(F4/F$8) * 100</f>
        <v>6.403940886699508</v>
      </c>
      <c r="I4" t="s">
        <v>6</v>
      </c>
      <c r="J4">
        <f>SUM(J2:J3)</f>
        <v>203</v>
      </c>
      <c r="K4" s="1">
        <f t="shared" si="0"/>
        <v>100</v>
      </c>
    </row>
    <row r="5" spans="1:15">
      <c r="A5" s="1" t="s">
        <v>3</v>
      </c>
      <c r="B5">
        <v>31</v>
      </c>
      <c r="C5">
        <f t="shared" si="1"/>
        <v>15.270935960591133</v>
      </c>
      <c r="E5" t="s">
        <v>9</v>
      </c>
      <c r="F5">
        <v>0</v>
      </c>
      <c r="G5">
        <f>(F5/F$8) * 100</f>
        <v>0</v>
      </c>
    </row>
    <row r="6" spans="1:15">
      <c r="A6" s="1" t="s">
        <v>4</v>
      </c>
      <c r="B6">
        <v>0</v>
      </c>
      <c r="C6">
        <f t="shared" si="1"/>
        <v>0</v>
      </c>
      <c r="E6" t="s">
        <v>10</v>
      </c>
      <c r="F6">
        <v>5</v>
      </c>
      <c r="G6">
        <f>(F6/F$8) * 100</f>
        <v>2.4630541871921183</v>
      </c>
    </row>
    <row r="7" spans="1:15">
      <c r="A7" s="1" t="s">
        <v>5</v>
      </c>
      <c r="B7">
        <v>6</v>
      </c>
      <c r="C7">
        <f t="shared" si="1"/>
        <v>2.9556650246305418</v>
      </c>
      <c r="E7" t="s">
        <v>11</v>
      </c>
      <c r="F7">
        <v>0</v>
      </c>
      <c r="G7">
        <f>(F7/F$8) * 100</f>
        <v>0</v>
      </c>
    </row>
    <row r="8" spans="1:15">
      <c r="A8" s="1" t="s">
        <v>6</v>
      </c>
      <c r="B8">
        <f>SUM(B3:B7)</f>
        <v>203</v>
      </c>
      <c r="C8">
        <f t="shared" si="1"/>
        <v>100</v>
      </c>
      <c r="E8" t="s">
        <v>18</v>
      </c>
      <c r="F8">
        <f>SUM(F3:F7)</f>
        <v>203</v>
      </c>
      <c r="G8">
        <f>(F8/F$8) * 100</f>
        <v>100</v>
      </c>
    </row>
    <row r="12" spans="1:15">
      <c r="A12" s="2" t="s">
        <v>19</v>
      </c>
      <c r="B12" s="3"/>
      <c r="C12" s="3"/>
      <c r="I12" s="2" t="s">
        <v>24</v>
      </c>
      <c r="M12" s="2" t="s">
        <v>26</v>
      </c>
    </row>
    <row r="13" spans="1:15">
      <c r="A13" s="2" t="s">
        <v>12</v>
      </c>
      <c r="B13" s="1" t="s">
        <v>6</v>
      </c>
      <c r="C13" s="1" t="s">
        <v>13</v>
      </c>
      <c r="E13" s="7" t="s">
        <v>3</v>
      </c>
      <c r="F13" s="1" t="s">
        <v>6</v>
      </c>
      <c r="G13" s="1" t="s">
        <v>13</v>
      </c>
      <c r="I13" s="2" t="s">
        <v>22</v>
      </c>
      <c r="J13" s="1" t="s">
        <v>6</v>
      </c>
      <c r="K13" s="1" t="s">
        <v>13</v>
      </c>
      <c r="M13" s="2" t="s">
        <v>12</v>
      </c>
      <c r="N13" s="1" t="s">
        <v>6</v>
      </c>
      <c r="O13" s="1" t="s">
        <v>13</v>
      </c>
    </row>
    <row r="14" spans="1:15">
      <c r="A14" s="1" t="s">
        <v>7</v>
      </c>
      <c r="B14">
        <v>120</v>
      </c>
      <c r="C14">
        <f>(B14/B$19) * 100</f>
        <v>88.888888888888886</v>
      </c>
      <c r="E14" s="4" t="s">
        <v>7</v>
      </c>
      <c r="F14">
        <v>30</v>
      </c>
      <c r="G14">
        <f>(F14/F$19) * 100</f>
        <v>96.774193548387103</v>
      </c>
      <c r="I14" s="4" t="s">
        <v>7</v>
      </c>
      <c r="J14">
        <v>120</v>
      </c>
      <c r="K14">
        <f>(J14/J$19) *100</f>
        <v>89.552238805970148</v>
      </c>
      <c r="M14" s="1" t="s">
        <v>21</v>
      </c>
      <c r="N14">
        <v>46</v>
      </c>
      <c r="O14">
        <f>(N14/N$16) * 100</f>
        <v>34.074074074074076</v>
      </c>
    </row>
    <row r="15" spans="1:15">
      <c r="A15" s="1" t="s">
        <v>8</v>
      </c>
      <c r="B15">
        <v>12</v>
      </c>
      <c r="C15">
        <f t="shared" ref="C15:C19" si="2">(B15/B$19) * 100</f>
        <v>8.8888888888888893</v>
      </c>
      <c r="E15" s="4" t="s">
        <v>8</v>
      </c>
      <c r="F15">
        <v>1</v>
      </c>
      <c r="G15">
        <f t="shared" ref="G15:G19" si="3">(F15/F$19) * 100</f>
        <v>3.225806451612903</v>
      </c>
      <c r="I15" s="4" t="s">
        <v>8</v>
      </c>
      <c r="J15">
        <v>10</v>
      </c>
      <c r="K15">
        <f t="shared" ref="K15:K19" si="4">(J15/J$19) *100</f>
        <v>7.4626865671641784</v>
      </c>
      <c r="M15" s="1" t="s">
        <v>22</v>
      </c>
      <c r="N15">
        <v>89</v>
      </c>
      <c r="O15">
        <f t="shared" ref="O15:O16" si="5">(N15/N$16) * 100</f>
        <v>65.925925925925924</v>
      </c>
    </row>
    <row r="16" spans="1:15">
      <c r="A16" s="1" t="s">
        <v>9</v>
      </c>
      <c r="B16">
        <v>0</v>
      </c>
      <c r="C16">
        <f t="shared" si="2"/>
        <v>0</v>
      </c>
      <c r="E16" s="4" t="s">
        <v>9</v>
      </c>
      <c r="F16">
        <v>0</v>
      </c>
      <c r="G16">
        <f t="shared" si="3"/>
        <v>0</v>
      </c>
      <c r="I16" s="4" t="s">
        <v>9</v>
      </c>
      <c r="J16">
        <v>0</v>
      </c>
      <c r="K16">
        <f t="shared" si="4"/>
        <v>0</v>
      </c>
      <c r="M16" s="1" t="s">
        <v>6</v>
      </c>
      <c r="N16">
        <f>SUM(N14:N15)</f>
        <v>135</v>
      </c>
      <c r="O16">
        <f t="shared" si="5"/>
        <v>100</v>
      </c>
    </row>
    <row r="17" spans="1:15">
      <c r="A17" s="1" t="s">
        <v>10</v>
      </c>
      <c r="B17">
        <v>3</v>
      </c>
      <c r="C17">
        <f t="shared" si="2"/>
        <v>2.2222222222222223</v>
      </c>
      <c r="E17" s="4" t="s">
        <v>10</v>
      </c>
      <c r="F17">
        <v>0</v>
      </c>
      <c r="G17">
        <f t="shared" si="3"/>
        <v>0</v>
      </c>
      <c r="I17" s="4" t="s">
        <v>10</v>
      </c>
      <c r="J17">
        <v>4</v>
      </c>
      <c r="K17">
        <f t="shared" si="4"/>
        <v>2.9850746268656714</v>
      </c>
    </row>
    <row r="18" spans="1:15">
      <c r="A18" s="1" t="s">
        <v>11</v>
      </c>
      <c r="B18">
        <v>0</v>
      </c>
      <c r="C18">
        <f t="shared" si="2"/>
        <v>0</v>
      </c>
      <c r="E18" s="4" t="s">
        <v>11</v>
      </c>
      <c r="F18">
        <v>0</v>
      </c>
      <c r="G18">
        <f t="shared" si="3"/>
        <v>0</v>
      </c>
      <c r="I18" s="4" t="s">
        <v>11</v>
      </c>
      <c r="J18">
        <v>0</v>
      </c>
      <c r="K18">
        <f t="shared" si="4"/>
        <v>0</v>
      </c>
      <c r="M18" s="2" t="s">
        <v>2</v>
      </c>
    </row>
    <row r="19" spans="1:15">
      <c r="A19" s="1" t="s">
        <v>6</v>
      </c>
      <c r="B19">
        <f>SUM(B14:B18)</f>
        <v>135</v>
      </c>
      <c r="C19">
        <f t="shared" si="2"/>
        <v>100</v>
      </c>
      <c r="E19" s="4" t="s">
        <v>6</v>
      </c>
      <c r="F19">
        <f>SUM(F13:F18)</f>
        <v>31</v>
      </c>
      <c r="G19">
        <f t="shared" si="3"/>
        <v>100</v>
      </c>
      <c r="I19" s="4" t="s">
        <v>6</v>
      </c>
      <c r="J19">
        <f>SUM(J14:J18)</f>
        <v>134</v>
      </c>
      <c r="K19">
        <f t="shared" si="4"/>
        <v>100</v>
      </c>
      <c r="M19" s="1" t="s">
        <v>21</v>
      </c>
      <c r="N19">
        <v>4</v>
      </c>
      <c r="O19">
        <f>(N19/N$21) * 100</f>
        <v>12.903225806451612</v>
      </c>
    </row>
    <row r="20" spans="1:15">
      <c r="M20" s="1" t="s">
        <v>22</v>
      </c>
      <c r="N20">
        <v>27</v>
      </c>
      <c r="O20">
        <f t="shared" ref="O20:O21" si="6">(N20/N$21) * 100</f>
        <v>87.096774193548384</v>
      </c>
    </row>
    <row r="21" spans="1:15" s="1" customFormat="1">
      <c r="A21" s="2" t="s">
        <v>2</v>
      </c>
      <c r="B21" s="1" t="s">
        <v>6</v>
      </c>
      <c r="C21" s="1" t="s">
        <v>13</v>
      </c>
      <c r="I21" s="2" t="s">
        <v>25</v>
      </c>
      <c r="J21" s="1" t="s">
        <v>6</v>
      </c>
      <c r="K21" s="1" t="s">
        <v>13</v>
      </c>
      <c r="M21" s="1" t="s">
        <v>6</v>
      </c>
      <c r="N21" s="5">
        <f>SUM(N19:N20)</f>
        <v>31</v>
      </c>
      <c r="O21">
        <f t="shared" si="6"/>
        <v>100</v>
      </c>
    </row>
    <row r="22" spans="1:15">
      <c r="A22" s="1" t="s">
        <v>7</v>
      </c>
      <c r="B22">
        <v>29</v>
      </c>
      <c r="C22">
        <f>(B22/B$27) * 100</f>
        <v>93.548387096774192</v>
      </c>
      <c r="I22" s="4" t="s">
        <v>7</v>
      </c>
      <c r="J22">
        <v>65</v>
      </c>
      <c r="K22">
        <f>(J22/J$27) * 100</f>
        <v>94.20289855072464</v>
      </c>
    </row>
    <row r="23" spans="1:15">
      <c r="A23" s="1" t="s">
        <v>8</v>
      </c>
      <c r="B23">
        <v>0</v>
      </c>
      <c r="C23">
        <f t="shared" ref="C23:C27" si="7">(B23/B$27) * 100</f>
        <v>0</v>
      </c>
      <c r="I23" s="4" t="s">
        <v>8</v>
      </c>
      <c r="J23">
        <v>3</v>
      </c>
      <c r="K23">
        <f t="shared" ref="K23:K27" si="8">(J23/J$27) * 100</f>
        <v>4.3478260869565215</v>
      </c>
      <c r="M23" s="2" t="s">
        <v>20</v>
      </c>
    </row>
    <row r="24" spans="1:15">
      <c r="A24" s="1" t="s">
        <v>9</v>
      </c>
      <c r="B24">
        <v>0</v>
      </c>
      <c r="C24">
        <f t="shared" si="7"/>
        <v>0</v>
      </c>
      <c r="I24" s="4" t="s">
        <v>9</v>
      </c>
      <c r="J24">
        <v>0</v>
      </c>
      <c r="K24">
        <f t="shared" si="8"/>
        <v>0</v>
      </c>
      <c r="M24" s="1" t="s">
        <v>21</v>
      </c>
      <c r="N24">
        <v>16</v>
      </c>
      <c r="O24">
        <f>(N24/N$26) * 100</f>
        <v>51.612903225806448</v>
      </c>
    </row>
    <row r="25" spans="1:15">
      <c r="A25" s="1" t="s">
        <v>10</v>
      </c>
      <c r="B25">
        <v>2</v>
      </c>
      <c r="C25">
        <f t="shared" si="7"/>
        <v>6.4516129032258061</v>
      </c>
      <c r="I25" s="4" t="s">
        <v>10</v>
      </c>
      <c r="J25">
        <v>1</v>
      </c>
      <c r="K25">
        <f t="shared" si="8"/>
        <v>1.4492753623188406</v>
      </c>
      <c r="M25" s="1" t="s">
        <v>22</v>
      </c>
      <c r="N25">
        <v>15</v>
      </c>
      <c r="O25">
        <f t="shared" ref="O25:O26" si="9">(N25/N$26) * 100</f>
        <v>48.387096774193552</v>
      </c>
    </row>
    <row r="26" spans="1:15">
      <c r="A26" s="1" t="s">
        <v>11</v>
      </c>
      <c r="B26">
        <v>0</v>
      </c>
      <c r="C26">
        <f t="shared" si="7"/>
        <v>0</v>
      </c>
      <c r="I26" s="4" t="s">
        <v>11</v>
      </c>
      <c r="J26">
        <v>0</v>
      </c>
      <c r="K26">
        <f t="shared" si="8"/>
        <v>0</v>
      </c>
      <c r="M26" s="1" t="s">
        <v>6</v>
      </c>
      <c r="N26">
        <f>SUM(N24:N25)</f>
        <v>31</v>
      </c>
      <c r="O26">
        <f t="shared" si="9"/>
        <v>100</v>
      </c>
    </row>
    <row r="27" spans="1:15">
      <c r="A27" s="1" t="s">
        <v>6</v>
      </c>
      <c r="B27">
        <f>SUM(B22:B26)</f>
        <v>31</v>
      </c>
      <c r="C27">
        <f t="shared" si="7"/>
        <v>100</v>
      </c>
      <c r="I27" s="4" t="s">
        <v>6</v>
      </c>
      <c r="J27">
        <f>SUM(J22:J26)</f>
        <v>69</v>
      </c>
      <c r="K27">
        <f t="shared" si="8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Traffic Stops</vt:lpstr>
      <vt:lpstr>Field Reports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Eldred</dc:creator>
  <cp:lastModifiedBy>Juliet Eldred</cp:lastModifiedBy>
  <dcterms:created xsi:type="dcterms:W3CDTF">2016-10-10T20:35:02Z</dcterms:created>
  <dcterms:modified xsi:type="dcterms:W3CDTF">2016-10-11T15:04:06Z</dcterms:modified>
</cp:coreProperties>
</file>