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ulievanderhoop/Documents/R/DQ_R/"/>
    </mc:Choice>
  </mc:AlternateContent>
  <bookViews>
    <workbookView xWindow="0" yWindow="460" windowWidth="27320" windowHeight="14820" activeTab="6"/>
  </bookViews>
  <sheets>
    <sheet name="Animal Information" sheetId="4" r:id="rId1"/>
    <sheet name="CD Table" sheetId="3" r:id="rId2"/>
    <sheet name="CD Table Reshape" sheetId="6" r:id="rId3"/>
    <sheet name="Bootstrapping Table" sheetId="1" r:id="rId4"/>
    <sheet name="CFD Table" sheetId="5" r:id="rId5"/>
    <sheet name="CFD Table Stats" sheetId="7" r:id="rId6"/>
    <sheet name="Success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2" i="8"/>
  <c r="M20" i="5"/>
  <c r="N20" i="5"/>
  <c r="O20" i="5"/>
  <c r="P20" i="5"/>
  <c r="Q20" i="5"/>
  <c r="M21" i="5"/>
  <c r="N21" i="5"/>
  <c r="O21" i="5"/>
  <c r="P21" i="5"/>
  <c r="Q21" i="5"/>
  <c r="L21" i="5"/>
  <c r="L20" i="5"/>
  <c r="L19" i="5"/>
  <c r="M19" i="5"/>
  <c r="N19" i="5"/>
  <c r="O19" i="5"/>
  <c r="P19" i="5"/>
  <c r="Q19" i="5"/>
  <c r="K16" i="5"/>
  <c r="K17" i="5"/>
  <c r="K15" i="5"/>
  <c r="K9" i="5"/>
  <c r="K8" i="5"/>
  <c r="K7" i="5"/>
  <c r="K6" i="5"/>
  <c r="N11" i="1"/>
  <c r="M9" i="1"/>
  <c r="M11" i="1"/>
  <c r="L9" i="1"/>
  <c r="L11" i="1"/>
  <c r="K9" i="1"/>
  <c r="K11" i="1"/>
  <c r="D12" i="1"/>
  <c r="E12" i="1"/>
  <c r="F12" i="1"/>
  <c r="G12" i="1"/>
  <c r="H12" i="1"/>
  <c r="I12" i="1"/>
  <c r="D13" i="1"/>
  <c r="E13" i="1"/>
  <c r="F13" i="1"/>
  <c r="G13" i="1"/>
  <c r="H13" i="1"/>
  <c r="I13" i="1"/>
  <c r="C13" i="1"/>
  <c r="C12" i="1"/>
</calcChain>
</file>

<file path=xl/sharedStrings.xml><?xml version="1.0" encoding="utf-8"?>
<sst xmlns="http://schemas.openxmlformats.org/spreadsheetml/2006/main" count="384" uniqueCount="111">
  <si>
    <t xml:space="preserve">Number of Good Trials </t>
  </si>
  <si>
    <t>Subject</t>
  </si>
  <si>
    <r>
      <t>Weight (</t>
    </r>
    <r>
      <rPr>
        <b/>
        <i/>
        <sz val="11"/>
        <color theme="1"/>
        <rFont val="Times New Roman"/>
        <family val="1"/>
      </rPr>
      <t>kg</t>
    </r>
    <r>
      <rPr>
        <b/>
        <sz val="11"/>
        <color theme="1"/>
        <rFont val="Times New Roman"/>
        <family val="1"/>
      </rPr>
      <t>)</t>
    </r>
  </si>
  <si>
    <r>
      <t>Length (</t>
    </r>
    <r>
      <rPr>
        <b/>
        <i/>
        <sz val="11"/>
        <color theme="1"/>
        <rFont val="Times New Roman"/>
        <family val="1"/>
      </rPr>
      <t>m</t>
    </r>
    <r>
      <rPr>
        <b/>
        <sz val="11"/>
        <color theme="1"/>
        <rFont val="Times New Roman"/>
        <family val="1"/>
      </rPr>
      <t>)</t>
    </r>
  </si>
  <si>
    <r>
      <t>Girth (</t>
    </r>
    <r>
      <rPr>
        <b/>
        <i/>
        <sz val="11"/>
        <color theme="1"/>
        <rFont val="Times New Roman"/>
        <family val="1"/>
      </rPr>
      <t>m</t>
    </r>
    <r>
      <rPr>
        <b/>
        <sz val="11"/>
        <color theme="1"/>
        <rFont val="Times New Roman"/>
        <family val="1"/>
      </rPr>
      <t>)</t>
    </r>
  </si>
  <si>
    <r>
      <t>Frontal Area (</t>
    </r>
    <r>
      <rPr>
        <b/>
        <i/>
        <sz val="11"/>
        <color theme="1"/>
        <rFont val="Times New Roman"/>
        <family val="1"/>
      </rPr>
      <t>m</t>
    </r>
    <r>
      <rPr>
        <b/>
        <i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</si>
  <si>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Wetted surface area (</t>
    </r>
    <r>
      <rPr>
        <b/>
        <i/>
        <sz val="11"/>
        <color theme="1"/>
        <rFont val="Times New Roman"/>
        <family val="1"/>
      </rPr>
      <t>m</t>
    </r>
    <r>
      <rPr>
        <b/>
        <i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</si>
  <si>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No Tag</t>
  </si>
  <si>
    <t>Tag</t>
  </si>
  <si>
    <t>Tag +4</t>
  </si>
  <si>
    <t>Tag +8</t>
  </si>
  <si>
    <t>TT01 (63H4)</t>
  </si>
  <si>
    <t>TT02 (01L5)</t>
  </si>
  <si>
    <t>Conditions &amp; Animals</t>
  </si>
  <si>
    <t>Parameters</t>
  </si>
  <si>
    <t>Trial # 1</t>
  </si>
  <si>
    <t>Trial # 2</t>
  </si>
  <si>
    <t>Trial # 3</t>
  </si>
  <si>
    <t>Trial # 4</t>
  </si>
  <si>
    <t>Trial # 5</t>
  </si>
  <si>
    <t>Trial # 6</t>
  </si>
  <si>
    <t>Trial # 7</t>
  </si>
  <si>
    <t>Successful Trials
| Total Trials</t>
  </si>
  <si>
    <t xml:space="preserve">Mean   </t>
  </si>
  <si>
    <t>Std</t>
  </si>
  <si>
    <r>
      <t>C</t>
    </r>
    <r>
      <rPr>
        <b/>
        <i/>
        <vertAlign val="subscript"/>
        <sz val="11"/>
        <color theme="1"/>
        <rFont val="Times New Roman"/>
        <family val="1"/>
      </rPr>
      <t>d_all</t>
    </r>
  </si>
  <si>
    <r>
      <t>C</t>
    </r>
    <r>
      <rPr>
        <b/>
        <i/>
        <vertAlign val="subscript"/>
        <sz val="12"/>
        <color rgb="FF000000"/>
        <rFont val="Times New Roman"/>
        <family val="1"/>
      </rPr>
      <t xml:space="preserve">d_all </t>
    </r>
    <r>
      <rPr>
        <b/>
        <i/>
        <sz val="12"/>
        <color rgb="FF000000"/>
        <rFont val="Times New Roman"/>
        <family val="1"/>
      </rPr>
      <t>(+)</t>
    </r>
  </si>
  <si>
    <r>
      <t>C</t>
    </r>
    <r>
      <rPr>
        <b/>
        <i/>
        <vertAlign val="subscript"/>
        <sz val="12"/>
        <color rgb="FF000000"/>
        <rFont val="Times New Roman"/>
        <family val="1"/>
      </rPr>
      <t xml:space="preserve">d_all </t>
    </r>
    <r>
      <rPr>
        <b/>
        <i/>
        <sz val="12"/>
        <color rgb="FF000000"/>
        <rFont val="Times New Roman"/>
        <family val="1"/>
      </rPr>
      <t>(-)</t>
    </r>
  </si>
  <si>
    <t>No Tag (TT01)</t>
  </si>
  <si>
    <r>
      <t>C</t>
    </r>
    <r>
      <rPr>
        <i/>
        <vertAlign val="subscript"/>
        <sz val="10"/>
        <color theme="1"/>
        <rFont val="Times New Roman"/>
        <family val="1"/>
      </rPr>
      <t>d</t>
    </r>
  </si>
  <si>
    <t>-</t>
  </si>
  <si>
    <r>
      <t xml:space="preserve">0.0137 </t>
    </r>
    <r>
      <rPr>
        <b/>
        <sz val="10"/>
        <color theme="1"/>
        <rFont val="Calibri"/>
        <family val="2"/>
      </rPr>
      <t>±</t>
    </r>
    <r>
      <rPr>
        <b/>
        <sz val="10"/>
        <color theme="1"/>
        <rFont val="Times New Roman"/>
        <family val="1"/>
      </rPr>
      <t xml:space="preserve"> 0.006</t>
    </r>
  </si>
  <si>
    <t>R</t>
  </si>
  <si>
    <r>
      <t>R (C</t>
    </r>
    <r>
      <rPr>
        <i/>
        <vertAlign val="subscript"/>
        <sz val="10"/>
        <color theme="1"/>
        <rFont val="Times New Roman"/>
        <family val="1"/>
      </rPr>
      <t>d_all</t>
    </r>
    <r>
      <rPr>
        <i/>
        <sz val="10"/>
        <color theme="1"/>
        <rFont val="Times New Roman"/>
        <family val="1"/>
      </rPr>
      <t>)</t>
    </r>
  </si>
  <si>
    <r>
      <t>U</t>
    </r>
    <r>
      <rPr>
        <i/>
        <vertAlign val="subscript"/>
        <sz val="10"/>
        <color theme="1"/>
        <rFont val="Times New Roman"/>
        <family val="1"/>
      </rPr>
      <t>0</t>
    </r>
  </si>
  <si>
    <t>Duration</t>
  </si>
  <si>
    <t>Tag (TT01)</t>
  </si>
  <si>
    <t>0.011 ± 0.01</t>
  </si>
  <si>
    <t>Tag+4 (TT01)</t>
  </si>
  <si>
    <t>0.0225 ± 0.002</t>
  </si>
  <si>
    <t>No Tag (TT02)</t>
  </si>
  <si>
    <t>4 | 4</t>
  </si>
  <si>
    <t>0.0158 ± 0.005</t>
  </si>
  <si>
    <t>Tag (TT02)</t>
  </si>
  <si>
    <t>0.021 ± 0.005</t>
  </si>
  <si>
    <t>Tag+4 (TT02)</t>
  </si>
  <si>
    <t>0.0265 ± 0.008</t>
  </si>
  <si>
    <t>Tag+8 (TT02)</t>
  </si>
  <si>
    <t>0.028 ± 0.01</t>
  </si>
  <si>
    <t xml:space="preserve"> and 90% Confidence Interval</t>
  </si>
  <si>
    <t>Conditions and Animals</t>
  </si>
  <si>
    <t>No tag (Huko)</t>
  </si>
  <si>
    <t xml:space="preserve">Tag </t>
  </si>
  <si>
    <t>Tag +4 (Huko)</t>
  </si>
  <si>
    <t>No Tag (Liho)</t>
  </si>
  <si>
    <t>tag+4</t>
  </si>
  <si>
    <t>tag+8</t>
  </si>
  <si>
    <t>(Huko)</t>
  </si>
  <si>
    <t>(Liho)</t>
  </si>
  <si>
    <t>CI low</t>
  </si>
  <si>
    <t>Exp</t>
  </si>
  <si>
    <t>CI high</t>
  </si>
  <si>
    <t>CFD</t>
  </si>
  <si>
    <t>Plus CI</t>
  </si>
  <si>
    <t>Minus CI</t>
  </si>
  <si>
    <t>No tag (TT01)</t>
  </si>
  <si>
    <t>Tag +4 (TT01)</t>
  </si>
  <si>
    <t>Tag +4 (TT02)</t>
  </si>
  <si>
    <t>Tag +8 (TT01)</t>
  </si>
  <si>
    <t>Tag +8 (TT02)</t>
  </si>
  <si>
    <r>
      <t>C</t>
    </r>
    <r>
      <rPr>
        <b/>
        <i/>
        <vertAlign val="subscript"/>
        <sz val="12"/>
        <color rgb="FF000000"/>
        <rFont val="Times New Roman"/>
        <family val="1"/>
      </rPr>
      <t>d</t>
    </r>
  </si>
  <si>
    <t>CI (+)</t>
  </si>
  <si>
    <t>CI (-)</t>
  </si>
  <si>
    <t>Condintion</t>
  </si>
  <si>
    <t>Aw (m^2)</t>
  </si>
  <si>
    <t>Cd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</si>
  <si>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w</t>
    </r>
    <r>
      <rPr>
        <b/>
        <i/>
        <sz val="11"/>
        <color theme="1"/>
        <rFont val="Calibri"/>
        <family val="2"/>
        <scheme val="minor"/>
      </rPr>
      <t xml:space="preserve"> (m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</si>
  <si>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</si>
  <si>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t>% Increase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</si>
  <si>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- 1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</si>
  <si>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- 2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</si>
  <si>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- 3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</si>
  <si>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- 4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</si>
  <si>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- 5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</si>
  <si>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- 6 m/s</t>
    </r>
  </si>
  <si>
    <t>Control</t>
  </si>
  <si>
    <t>Tag+2</t>
  </si>
  <si>
    <t>Tag+4</t>
  </si>
  <si>
    <t>Tag+6</t>
  </si>
  <si>
    <t>missing</t>
  </si>
  <si>
    <t>Tag+8</t>
  </si>
  <si>
    <t>5 | 9</t>
  </si>
  <si>
    <t>1 | 7</t>
  </si>
  <si>
    <t>7 | 13</t>
  </si>
  <si>
    <t>3 | 7</t>
  </si>
  <si>
    <t>3 | 12</t>
  </si>
  <si>
    <t>Animal</t>
  </si>
  <si>
    <t>CD</t>
  </si>
  <si>
    <t>Condition</t>
  </si>
  <si>
    <t>Uo</t>
  </si>
  <si>
    <t>TT01</t>
  </si>
  <si>
    <t>TT02</t>
  </si>
  <si>
    <t>V1</t>
  </si>
  <si>
    <t>V2</t>
  </si>
  <si>
    <t>V3</t>
  </si>
  <si>
    <t>V4</t>
  </si>
  <si>
    <t>V5</t>
  </si>
  <si>
    <t>V6</t>
  </si>
  <si>
    <t>Success</t>
  </si>
  <si>
    <t>Total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</si>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</sst>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i/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6">
    <xf numFmtId="0" fontId="0" fillId="0" borderId="0" xfId="0"/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top" wrapText="1"/>
    </xf>
    <xf numFmtId="164" fontId="0" fillId="0" borderId="0" xfId="0" applyNumberFormat="1"/>
    <xf numFmtId="164" fontId="1" fillId="0" borderId="6" xfId="0" applyNumberFormat="1" applyFont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 wrapText="1"/>
    </xf>
    <xf numFmtId="164" fontId="9" fillId="2" borderId="12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9" fillId="2" borderId="17" xfId="0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/>
    </xf>
    <xf numFmtId="164" fontId="9" fillId="2" borderId="10" xfId="0" applyNumberFormat="1" applyFont="1" applyFill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/>
    </xf>
    <xf numFmtId="164" fontId="9" fillId="2" borderId="18" xfId="0" applyNumberFormat="1" applyFont="1" applyFill="1" applyBorder="1" applyAlignment="1">
      <alignment horizontal="center" vertical="center"/>
    </xf>
    <xf numFmtId="164" fontId="9" fillId="2" borderId="19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0" fontId="0" fillId="0" borderId="19" xfId="0" applyBorder="1"/>
    <xf numFmtId="0" fontId="0" fillId="2" borderId="19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14" fillId="0" borderId="2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right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2" fontId="0" fillId="2" borderId="19" xfId="0" applyNumberFormat="1" applyFill="1" applyBorder="1"/>
    <xf numFmtId="2" fontId="0" fillId="2" borderId="20" xfId="0" applyNumberFormat="1" applyFill="1" applyBorder="1"/>
    <xf numFmtId="0" fontId="14" fillId="0" borderId="26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0" fillId="2" borderId="21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9" xfId="0" applyBorder="1"/>
    <xf numFmtId="165" fontId="0" fillId="0" borderId="0" xfId="0" applyNumberFormat="1"/>
    <xf numFmtId="166" fontId="0" fillId="2" borderId="0" xfId="0" applyNumberFormat="1" applyFill="1" applyAlignment="1">
      <alignment horizontal="center"/>
    </xf>
    <xf numFmtId="166" fontId="0" fillId="2" borderId="21" xfId="0" applyNumberFormat="1" applyFill="1" applyBorder="1" applyAlignment="1">
      <alignment horizontal="center"/>
    </xf>
    <xf numFmtId="0" fontId="14" fillId="3" borderId="26" xfId="0" applyFont="1" applyFill="1" applyBorder="1" applyAlignment="1">
      <alignment horizontal="left"/>
    </xf>
    <xf numFmtId="0" fontId="18" fillId="3" borderId="11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0" fontId="0" fillId="3" borderId="9" xfId="0" applyFill="1" applyBorder="1"/>
    <xf numFmtId="0" fontId="0" fillId="3" borderId="19" xfId="0" applyFill="1" applyBorder="1"/>
    <xf numFmtId="164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4" fontId="1" fillId="3" borderId="0" xfId="0" applyNumberFormat="1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vertical="center"/>
    </xf>
    <xf numFmtId="164" fontId="9" fillId="3" borderId="17" xfId="0" applyNumberFormat="1" applyFont="1" applyFill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164" fontId="9" fillId="3" borderId="12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3" borderId="19" xfId="0" applyNumberFormat="1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164" fontId="9" fillId="3" borderId="22" xfId="0" applyNumberFormat="1" applyFont="1" applyFill="1" applyBorder="1" applyAlignment="1">
      <alignment horizontal="center" vertical="center"/>
    </xf>
    <xf numFmtId="164" fontId="9" fillId="3" borderId="21" xfId="0" applyNumberFormat="1" applyFont="1" applyFill="1" applyBorder="1" applyAlignment="1">
      <alignment horizontal="center" vertical="center"/>
    </xf>
    <xf numFmtId="164" fontId="9" fillId="3" borderId="20" xfId="0" applyNumberFormat="1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64" fontId="9" fillId="3" borderId="15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21" xfId="0" applyNumberForma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 vertical="center" textRotation="90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8" fillId="2" borderId="0" xfId="0" applyFont="1" applyFill="1" applyBorder="1" applyAlignment="1">
      <alignment horizontal="center" vertical="center" textRotation="90" wrapText="1"/>
    </xf>
    <xf numFmtId="0" fontId="8" fillId="2" borderId="21" xfId="0" applyFont="1" applyFill="1" applyBorder="1" applyAlignment="1">
      <alignment horizontal="center" vertical="center" textRotation="90" wrapText="1"/>
    </xf>
    <xf numFmtId="0" fontId="8" fillId="2" borderId="20" xfId="0" applyFont="1" applyFill="1" applyBorder="1" applyAlignment="1">
      <alignment horizontal="center" vertical="center" textRotation="90" wrapText="1"/>
    </xf>
    <xf numFmtId="0" fontId="8" fillId="3" borderId="18" xfId="0" applyFont="1" applyFill="1" applyBorder="1" applyAlignment="1">
      <alignment horizontal="center" vertical="center" textRotation="90" wrapText="1"/>
    </xf>
    <xf numFmtId="0" fontId="8" fillId="3" borderId="19" xfId="0" applyFont="1" applyFill="1" applyBorder="1" applyAlignment="1">
      <alignment horizontal="center" vertical="center" textRotation="90" wrapText="1"/>
    </xf>
    <xf numFmtId="0" fontId="8" fillId="3" borderId="0" xfId="0" applyFont="1" applyFill="1" applyBorder="1" applyAlignment="1">
      <alignment horizontal="center" vertical="center" textRotation="90" wrapText="1"/>
    </xf>
    <xf numFmtId="0" fontId="8" fillId="3" borderId="21" xfId="0" applyFont="1" applyFill="1" applyBorder="1" applyAlignment="1">
      <alignment horizontal="center" vertical="center" textRotation="90" wrapText="1"/>
    </xf>
    <xf numFmtId="0" fontId="8" fillId="3" borderId="24" xfId="0" applyFont="1" applyFill="1" applyBorder="1" applyAlignment="1">
      <alignment horizontal="center" vertical="center" textRotation="90" wrapText="1"/>
    </xf>
    <xf numFmtId="0" fontId="8" fillId="3" borderId="20" xfId="0" applyFont="1" applyFill="1" applyBorder="1" applyAlignment="1">
      <alignment horizontal="center" vertical="center" textRotation="90" wrapText="1"/>
    </xf>
    <xf numFmtId="0" fontId="8" fillId="3" borderId="23" xfId="0" applyFont="1" applyFill="1" applyBorder="1" applyAlignment="1">
      <alignment horizontal="center" vertical="center" textRotation="90" wrapText="1"/>
    </xf>
    <xf numFmtId="0" fontId="8" fillId="2" borderId="18" xfId="0" applyFont="1" applyFill="1" applyBorder="1" applyAlignment="1">
      <alignment horizontal="center" vertical="center" textRotation="90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4" fillId="0" borderId="0" xfId="0" applyFont="1"/>
    <xf numFmtId="0" fontId="18" fillId="3" borderId="9" xfId="0" applyFont="1" applyFill="1" applyBorder="1"/>
    <xf numFmtId="164" fontId="23" fillId="4" borderId="17" xfId="0" applyNumberFormat="1" applyFont="1" applyFill="1" applyBorder="1" applyAlignment="1">
      <alignment horizontal="center" vertical="center"/>
    </xf>
    <xf numFmtId="164" fontId="23" fillId="4" borderId="0" xfId="0" applyNumberFormat="1" applyFont="1" applyFill="1" applyAlignment="1">
      <alignment horizontal="center" vertical="center"/>
    </xf>
    <xf numFmtId="164" fontId="23" fillId="5" borderId="17" xfId="0" applyNumberFormat="1" applyFont="1" applyFill="1" applyBorder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133350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525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171450</xdr:colOff>
      <xdr:row>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8"/>
  <sheetViews>
    <sheetView zoomScale="115" zoomScaleNormal="115" zoomScalePageLayoutView="115" workbookViewId="0">
      <selection activeCell="N8" sqref="N8"/>
    </sheetView>
  </sheetViews>
  <sheetFormatPr baseColWidth="10" defaultColWidth="8.83203125" defaultRowHeight="15" x14ac:dyDescent="0.2"/>
  <cols>
    <col min="3" max="3" width="11.1640625" bestFit="1" customWidth="1"/>
    <col min="4" max="4" width="7.83203125" bestFit="1" customWidth="1"/>
    <col min="5" max="5" width="7.6640625" customWidth="1"/>
    <col min="6" max="6" width="6.33203125" customWidth="1"/>
    <col min="7" max="7" width="12.5" customWidth="1"/>
    <col min="8" max="8" width="25" bestFit="1" customWidth="1"/>
    <col min="9" max="9" width="7.83203125" bestFit="1" customWidth="1"/>
    <col min="10" max="10" width="5.6640625" customWidth="1"/>
    <col min="11" max="12" width="7.5" bestFit="1" customWidth="1"/>
  </cols>
  <sheetData>
    <row r="5" spans="3:12" x14ac:dyDescent="0.2">
      <c r="C5" s="122"/>
      <c r="D5" s="122"/>
      <c r="E5" s="122"/>
      <c r="F5" s="122"/>
      <c r="G5" s="122"/>
      <c r="H5" s="122"/>
      <c r="I5" s="127" t="s">
        <v>0</v>
      </c>
      <c r="J5" s="127"/>
      <c r="K5" s="127"/>
      <c r="L5" s="127"/>
    </row>
    <row r="6" spans="3:12" ht="30" thickBot="1" x14ac:dyDescent="0.25">
      <c r="C6" s="120" t="s">
        <v>1</v>
      </c>
      <c r="D6" s="120" t="s">
        <v>2</v>
      </c>
      <c r="E6" s="120" t="s">
        <v>3</v>
      </c>
      <c r="F6" s="120" t="s">
        <v>4</v>
      </c>
      <c r="G6" s="120" t="s">
        <v>5</v>
      </c>
      <c r="H6" s="120" t="s">
        <v>6</v>
      </c>
      <c r="I6" s="92" t="s">
        <v>7</v>
      </c>
      <c r="J6" s="90" t="s">
        <v>8</v>
      </c>
      <c r="K6" s="90" t="s">
        <v>9</v>
      </c>
      <c r="L6" s="90" t="s">
        <v>10</v>
      </c>
    </row>
    <row r="7" spans="3:12" x14ac:dyDescent="0.2">
      <c r="C7" s="123" t="s">
        <v>11</v>
      </c>
      <c r="D7" s="123">
        <v>176</v>
      </c>
      <c r="E7" s="124">
        <v>2.52</v>
      </c>
      <c r="F7" s="124">
        <v>1.23</v>
      </c>
      <c r="G7" s="124">
        <v>0.12039999999999999</v>
      </c>
      <c r="H7" s="124">
        <v>2.39</v>
      </c>
      <c r="I7" s="125">
        <v>5</v>
      </c>
      <c r="J7" s="126">
        <v>1</v>
      </c>
      <c r="K7" s="126">
        <v>7</v>
      </c>
      <c r="L7" s="126">
        <v>0</v>
      </c>
    </row>
    <row r="8" spans="3:12" x14ac:dyDescent="0.2">
      <c r="C8" s="25" t="s">
        <v>12</v>
      </c>
      <c r="D8" s="25">
        <v>154</v>
      </c>
      <c r="E8" s="44">
        <v>2.37</v>
      </c>
      <c r="F8" s="44">
        <v>1.21</v>
      </c>
      <c r="G8" s="44">
        <v>0.11650000000000001</v>
      </c>
      <c r="H8" s="44">
        <v>2.19</v>
      </c>
      <c r="I8" s="43">
        <v>4</v>
      </c>
      <c r="J8" s="25">
        <v>3</v>
      </c>
      <c r="K8" s="25">
        <v>4</v>
      </c>
      <c r="L8" s="25">
        <v>3</v>
      </c>
    </row>
  </sheetData>
  <mergeCells count="1">
    <mergeCell ref="I5:L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49"/>
  <sheetViews>
    <sheetView topLeftCell="B1" zoomScale="117" zoomScaleNormal="70" zoomScalePageLayoutView="70" workbookViewId="0">
      <selection activeCell="M5" sqref="M5:M36"/>
    </sheetView>
  </sheetViews>
  <sheetFormatPr baseColWidth="10" defaultColWidth="8.83203125" defaultRowHeight="15" x14ac:dyDescent="0.2"/>
  <cols>
    <col min="3" max="3" width="7.5" bestFit="1" customWidth="1"/>
    <col min="4" max="4" width="25.1640625" customWidth="1"/>
    <col min="5" max="5" width="14.33203125" customWidth="1"/>
    <col min="11" max="11" width="9.5" customWidth="1"/>
    <col min="12" max="12" width="10" customWidth="1"/>
    <col min="13" max="13" width="14.6640625" customWidth="1"/>
    <col min="14" max="14" width="8.5" customWidth="1"/>
    <col min="16" max="16" width="15.5" customWidth="1"/>
    <col min="17" max="17" width="13.1640625" customWidth="1"/>
    <col min="18" max="18" width="10" customWidth="1"/>
  </cols>
  <sheetData>
    <row r="4" spans="4:21" ht="28" x14ac:dyDescent="0.2">
      <c r="D4" s="90" t="s">
        <v>13</v>
      </c>
      <c r="E4" s="91" t="s">
        <v>14</v>
      </c>
      <c r="F4" s="92" t="s">
        <v>15</v>
      </c>
      <c r="G4" s="90" t="s">
        <v>16</v>
      </c>
      <c r="H4" s="90" t="s">
        <v>17</v>
      </c>
      <c r="I4" s="90" t="s">
        <v>18</v>
      </c>
      <c r="J4" s="90" t="s">
        <v>19</v>
      </c>
      <c r="K4" s="90" t="s">
        <v>20</v>
      </c>
      <c r="L4" s="90" t="s">
        <v>21</v>
      </c>
      <c r="M4" s="120" t="s">
        <v>22</v>
      </c>
      <c r="N4" s="92" t="s">
        <v>23</v>
      </c>
      <c r="O4" s="93" t="s">
        <v>24</v>
      </c>
      <c r="P4" s="94" t="s">
        <v>25</v>
      </c>
      <c r="T4" s="31" t="s">
        <v>26</v>
      </c>
      <c r="U4" s="31" t="s">
        <v>27</v>
      </c>
    </row>
    <row r="5" spans="4:21" ht="17" x14ac:dyDescent="0.2">
      <c r="D5" s="133" t="s">
        <v>28</v>
      </c>
      <c r="E5" s="95" t="s">
        <v>29</v>
      </c>
      <c r="F5" s="96">
        <v>1.6500000000000001E-2</v>
      </c>
      <c r="G5" s="97">
        <v>9.4999999999999998E-3</v>
      </c>
      <c r="H5" s="97">
        <v>1.2999999999999999E-2</v>
      </c>
      <c r="I5" s="97">
        <v>1.6500000000000001E-2</v>
      </c>
      <c r="J5" s="97">
        <v>1.2999999999999999E-2</v>
      </c>
      <c r="K5" s="97" t="s">
        <v>30</v>
      </c>
      <c r="L5" s="97" t="s">
        <v>30</v>
      </c>
      <c r="M5" s="97" t="s">
        <v>91</v>
      </c>
      <c r="N5" s="96">
        <v>1.37E-2</v>
      </c>
      <c r="O5" s="98">
        <v>2.8999999999999998E-3</v>
      </c>
      <c r="P5" s="99" t="s">
        <v>31</v>
      </c>
      <c r="T5" s="32">
        <v>6.0000000000000001E-3</v>
      </c>
      <c r="U5" s="32">
        <v>6.0000000000000001E-3</v>
      </c>
    </row>
    <row r="6" spans="4:21" x14ac:dyDescent="0.2">
      <c r="D6" s="134"/>
      <c r="E6" s="100" t="s">
        <v>32</v>
      </c>
      <c r="F6" s="101">
        <v>7.6799999999999993E-2</v>
      </c>
      <c r="G6" s="102">
        <v>0.1066</v>
      </c>
      <c r="H6" s="102">
        <v>3.9800000000000002E-2</v>
      </c>
      <c r="I6" s="102">
        <v>0.1225</v>
      </c>
      <c r="J6" s="102">
        <v>0.128</v>
      </c>
      <c r="K6" s="102" t="s">
        <v>30</v>
      </c>
      <c r="L6" s="102" t="s">
        <v>30</v>
      </c>
      <c r="M6" s="102"/>
      <c r="N6" s="101">
        <v>9.4740000000000005E-2</v>
      </c>
      <c r="O6" s="103">
        <v>3.6600000000000001E-2</v>
      </c>
      <c r="P6" s="102" t="s">
        <v>30</v>
      </c>
      <c r="T6" s="32"/>
      <c r="U6" s="32"/>
    </row>
    <row r="7" spans="4:21" ht="17" customHeight="1" x14ac:dyDescent="0.2">
      <c r="D7" s="134"/>
      <c r="E7" s="118" t="s">
        <v>33</v>
      </c>
      <c r="F7" s="101">
        <v>7.6999999999999999E-2</v>
      </c>
      <c r="G7" s="102">
        <v>0.10680000000000001</v>
      </c>
      <c r="H7" s="102">
        <v>3.9800000000000002E-2</v>
      </c>
      <c r="I7" s="102">
        <v>0.1225</v>
      </c>
      <c r="J7" s="102">
        <v>0.128</v>
      </c>
      <c r="K7" s="102" t="s">
        <v>30</v>
      </c>
      <c r="L7" s="102" t="s">
        <v>30</v>
      </c>
      <c r="M7" s="102"/>
      <c r="N7" s="101">
        <v>9.4820000000000002E-2</v>
      </c>
      <c r="O7" s="103">
        <v>3.6600000000000001E-2</v>
      </c>
      <c r="P7" s="101" t="s">
        <v>30</v>
      </c>
      <c r="T7" s="14"/>
      <c r="U7" s="14"/>
    </row>
    <row r="8" spans="4:21" ht="17" x14ac:dyDescent="0.2">
      <c r="D8" s="135"/>
      <c r="E8" s="119" t="s">
        <v>34</v>
      </c>
      <c r="F8" s="101">
        <v>0.78</v>
      </c>
      <c r="G8" s="102">
        <v>0.79</v>
      </c>
      <c r="H8" s="102">
        <v>0.79</v>
      </c>
      <c r="I8" s="102">
        <v>0.99</v>
      </c>
      <c r="J8" s="102">
        <v>1.05</v>
      </c>
      <c r="K8" s="102" t="s">
        <v>30</v>
      </c>
      <c r="L8" s="102" t="s">
        <v>30</v>
      </c>
      <c r="M8" s="102"/>
      <c r="N8" s="101">
        <v>0.874</v>
      </c>
      <c r="O8" s="103">
        <v>0.13600000000000001</v>
      </c>
      <c r="P8" s="101" t="s">
        <v>30</v>
      </c>
      <c r="T8" s="32"/>
      <c r="U8" s="32"/>
    </row>
    <row r="9" spans="4:21" ht="17" customHeight="1" x14ac:dyDescent="0.2">
      <c r="D9" s="136"/>
      <c r="E9" s="104" t="s">
        <v>35</v>
      </c>
      <c r="F9" s="106">
        <v>1.9330000000000001</v>
      </c>
      <c r="G9" s="106">
        <v>1.5669999999999999</v>
      </c>
      <c r="H9" s="106">
        <v>0.93300000000000005</v>
      </c>
      <c r="I9" s="106">
        <v>0.96699999999999997</v>
      </c>
      <c r="J9" s="106">
        <v>1.5329999999999999</v>
      </c>
      <c r="K9" s="106" t="s">
        <v>30</v>
      </c>
      <c r="L9" s="106" t="s">
        <v>30</v>
      </c>
      <c r="M9" s="106"/>
      <c r="N9" s="105">
        <v>1.387</v>
      </c>
      <c r="O9" s="107">
        <v>0.42899999999999999</v>
      </c>
      <c r="P9" s="105" t="s">
        <v>30</v>
      </c>
      <c r="T9" s="14"/>
      <c r="U9" s="14"/>
    </row>
    <row r="10" spans="4:21" ht="17" x14ac:dyDescent="0.2">
      <c r="D10" s="137" t="s">
        <v>36</v>
      </c>
      <c r="E10" s="100" t="s">
        <v>29</v>
      </c>
      <c r="F10" s="108">
        <v>1.0999999999999999E-2</v>
      </c>
      <c r="G10" s="109" t="s">
        <v>30</v>
      </c>
      <c r="H10" s="109" t="s">
        <v>30</v>
      </c>
      <c r="I10" s="109" t="s">
        <v>30</v>
      </c>
      <c r="J10" s="109" t="s">
        <v>30</v>
      </c>
      <c r="K10" s="109" t="s">
        <v>30</v>
      </c>
      <c r="L10" s="109" t="s">
        <v>30</v>
      </c>
      <c r="M10" s="109" t="s">
        <v>92</v>
      </c>
      <c r="N10" s="108">
        <v>1.0999999999999999E-2</v>
      </c>
      <c r="O10" s="110">
        <v>0</v>
      </c>
      <c r="P10" s="111" t="s">
        <v>37</v>
      </c>
      <c r="T10" s="32">
        <v>0.01</v>
      </c>
      <c r="U10" s="32">
        <v>0.01</v>
      </c>
    </row>
    <row r="11" spans="4:21" x14ac:dyDescent="0.2">
      <c r="D11" s="134"/>
      <c r="E11" s="100" t="s">
        <v>32</v>
      </c>
      <c r="F11" s="101">
        <v>0.20930000000000001</v>
      </c>
      <c r="G11" s="102" t="s">
        <v>30</v>
      </c>
      <c r="H11" s="102" t="s">
        <v>30</v>
      </c>
      <c r="I11" s="102" t="s">
        <v>30</v>
      </c>
      <c r="J11" s="102" t="s">
        <v>30</v>
      </c>
      <c r="K11" s="102" t="s">
        <v>30</v>
      </c>
      <c r="L11" s="102" t="s">
        <v>30</v>
      </c>
      <c r="M11" s="102"/>
      <c r="N11" s="101">
        <v>0.20930000000000001</v>
      </c>
      <c r="O11" s="103">
        <v>0</v>
      </c>
      <c r="P11" s="102" t="s">
        <v>30</v>
      </c>
      <c r="T11" s="32" t="s">
        <v>30</v>
      </c>
      <c r="U11" s="32" t="s">
        <v>30</v>
      </c>
    </row>
    <row r="12" spans="4:21" ht="17" x14ac:dyDescent="0.2">
      <c r="D12" s="134"/>
      <c r="E12" s="100" t="s">
        <v>33</v>
      </c>
      <c r="F12" s="101">
        <v>0.20930000000000001</v>
      </c>
      <c r="G12" s="102" t="s">
        <v>30</v>
      </c>
      <c r="H12" s="102" t="s">
        <v>30</v>
      </c>
      <c r="I12" s="102" t="s">
        <v>30</v>
      </c>
      <c r="J12" s="102" t="s">
        <v>30</v>
      </c>
      <c r="K12" s="102" t="s">
        <v>30</v>
      </c>
      <c r="L12" s="102" t="s">
        <v>30</v>
      </c>
      <c r="M12" s="102"/>
      <c r="N12" s="101">
        <v>0.20930000000000001</v>
      </c>
      <c r="O12" s="103">
        <v>0</v>
      </c>
      <c r="P12" s="101" t="s">
        <v>30</v>
      </c>
      <c r="T12" s="15" t="s">
        <v>30</v>
      </c>
      <c r="U12" s="15" t="s">
        <v>30</v>
      </c>
    </row>
    <row r="13" spans="4:21" ht="17" x14ac:dyDescent="0.2">
      <c r="D13" s="134"/>
      <c r="E13" s="119" t="s">
        <v>34</v>
      </c>
      <c r="F13" s="101">
        <v>0.74</v>
      </c>
      <c r="G13" s="102" t="s">
        <v>30</v>
      </c>
      <c r="H13" s="102" t="s">
        <v>30</v>
      </c>
      <c r="I13" s="102" t="s">
        <v>30</v>
      </c>
      <c r="J13" s="102" t="s">
        <v>30</v>
      </c>
      <c r="K13" s="102" t="s">
        <v>30</v>
      </c>
      <c r="L13" s="102" t="s">
        <v>30</v>
      </c>
      <c r="M13" s="102"/>
      <c r="N13" s="101">
        <v>0.74</v>
      </c>
      <c r="O13" s="103">
        <v>0</v>
      </c>
      <c r="P13" s="101" t="s">
        <v>30</v>
      </c>
      <c r="T13" s="32"/>
      <c r="U13" s="32"/>
    </row>
    <row r="14" spans="4:21" ht="17" customHeight="1" x14ac:dyDescent="0.2">
      <c r="D14" s="138"/>
      <c r="E14" s="104" t="s">
        <v>35</v>
      </c>
      <c r="F14" s="106">
        <v>3.5670000000000002</v>
      </c>
      <c r="G14" s="106" t="s">
        <v>30</v>
      </c>
      <c r="H14" s="106" t="s">
        <v>30</v>
      </c>
      <c r="I14" s="106" t="s">
        <v>30</v>
      </c>
      <c r="J14" s="106" t="s">
        <v>30</v>
      </c>
      <c r="K14" s="106" t="s">
        <v>30</v>
      </c>
      <c r="L14" s="106" t="s">
        <v>30</v>
      </c>
      <c r="M14" s="106"/>
      <c r="N14" s="105">
        <v>3.5670000000000002</v>
      </c>
      <c r="O14" s="107">
        <v>0</v>
      </c>
      <c r="P14" s="105" t="s">
        <v>30</v>
      </c>
      <c r="T14" s="14"/>
      <c r="U14" s="14"/>
    </row>
    <row r="15" spans="4:21" ht="17" x14ac:dyDescent="0.2">
      <c r="D15" s="134" t="s">
        <v>38</v>
      </c>
      <c r="E15" s="100" t="s">
        <v>29</v>
      </c>
      <c r="F15" s="101">
        <v>2.6499999999999999E-2</v>
      </c>
      <c r="G15" s="112">
        <v>1.7500000000000002E-2</v>
      </c>
      <c r="H15" s="112">
        <v>1.4500000000000001E-2</v>
      </c>
      <c r="I15" s="112">
        <v>2.2499999999999999E-2</v>
      </c>
      <c r="J15" s="112">
        <v>3.7499999999999999E-2</v>
      </c>
      <c r="K15" s="112">
        <v>3.3500000000000002E-2</v>
      </c>
      <c r="L15" s="112">
        <v>3.9E-2</v>
      </c>
      <c r="M15" s="112" t="s">
        <v>93</v>
      </c>
      <c r="N15" s="101">
        <v>2.7300000000000001E-2</v>
      </c>
      <c r="O15" s="103">
        <v>9.7000000000000003E-3</v>
      </c>
      <c r="P15" s="113" t="s">
        <v>39</v>
      </c>
      <c r="T15" s="32">
        <v>2E-3</v>
      </c>
      <c r="U15" s="32">
        <v>2E-3</v>
      </c>
    </row>
    <row r="16" spans="4:21" x14ac:dyDescent="0.2">
      <c r="D16" s="134"/>
      <c r="E16" s="100" t="s">
        <v>32</v>
      </c>
      <c r="F16" s="101">
        <v>6.1800000000000001E-2</v>
      </c>
      <c r="G16" s="112">
        <v>4.2299999999999997E-2</v>
      </c>
      <c r="H16" s="112">
        <v>5.3999999999999999E-2</v>
      </c>
      <c r="I16" s="112">
        <v>6.2199999999999998E-2</v>
      </c>
      <c r="J16" s="112">
        <v>8.0600000000000005E-2</v>
      </c>
      <c r="K16" s="112">
        <v>6.5699999999999995E-2</v>
      </c>
      <c r="L16" s="112">
        <v>5.2999999999999999E-2</v>
      </c>
      <c r="M16" s="112"/>
      <c r="N16" s="101">
        <v>5.9900000000000002E-2</v>
      </c>
      <c r="O16" s="103">
        <v>1.2E-2</v>
      </c>
      <c r="P16" s="102" t="s">
        <v>30</v>
      </c>
      <c r="T16" s="32" t="s">
        <v>30</v>
      </c>
      <c r="U16" s="32" t="s">
        <v>30</v>
      </c>
    </row>
    <row r="17" spans="4:21" ht="18" thickBot="1" x14ac:dyDescent="0.25">
      <c r="D17" s="134"/>
      <c r="E17" s="100" t="s">
        <v>33</v>
      </c>
      <c r="F17" s="101">
        <v>6.2799999999999995E-2</v>
      </c>
      <c r="G17" s="112">
        <v>4.5400000000000003E-2</v>
      </c>
      <c r="H17" s="112">
        <v>0.06</v>
      </c>
      <c r="I17" s="112">
        <v>6.2199999999999998E-2</v>
      </c>
      <c r="J17" s="112">
        <v>9.0300000000000005E-2</v>
      </c>
      <c r="K17" s="112">
        <v>6.9099999999999995E-2</v>
      </c>
      <c r="L17" s="112">
        <v>5.6000000000000001E-2</v>
      </c>
      <c r="M17" s="112"/>
      <c r="N17" s="101">
        <v>6.3700000000000007E-2</v>
      </c>
      <c r="O17" s="103">
        <v>1.38E-2</v>
      </c>
      <c r="P17" s="102" t="s">
        <v>30</v>
      </c>
      <c r="T17" s="13" t="s">
        <v>30</v>
      </c>
      <c r="U17" s="13" t="s">
        <v>30</v>
      </c>
    </row>
    <row r="18" spans="4:21" ht="17" x14ac:dyDescent="0.2">
      <c r="D18" s="134"/>
      <c r="E18" s="100" t="s">
        <v>34</v>
      </c>
      <c r="F18" s="101">
        <v>0.78</v>
      </c>
      <c r="G18" s="102">
        <v>1.05</v>
      </c>
      <c r="H18" s="102">
        <v>1.07</v>
      </c>
      <c r="I18" s="102">
        <v>1.04</v>
      </c>
      <c r="J18" s="102">
        <v>1.06</v>
      </c>
      <c r="K18" s="102">
        <v>0.97</v>
      </c>
      <c r="L18" s="102">
        <v>0.93</v>
      </c>
      <c r="M18" s="102"/>
      <c r="N18" s="101">
        <v>0.98599999999999999</v>
      </c>
      <c r="O18" s="103">
        <v>0.104</v>
      </c>
      <c r="P18" s="101" t="s">
        <v>30</v>
      </c>
      <c r="T18" s="32"/>
      <c r="U18" s="32"/>
    </row>
    <row r="19" spans="4:21" ht="17" customHeight="1" thickBot="1" x14ac:dyDescent="0.25">
      <c r="D19" s="139"/>
      <c r="E19" s="104" t="s">
        <v>35</v>
      </c>
      <c r="F19" s="106">
        <v>3.367</v>
      </c>
      <c r="G19" s="106">
        <v>1.9670000000000001</v>
      </c>
      <c r="H19" s="106">
        <v>1.9330000000000001</v>
      </c>
      <c r="I19" s="106">
        <v>2.1</v>
      </c>
      <c r="J19" s="106">
        <v>2</v>
      </c>
      <c r="K19" s="106">
        <v>1.333</v>
      </c>
      <c r="L19" s="106">
        <v>0.9</v>
      </c>
      <c r="M19" s="106"/>
      <c r="N19" s="105">
        <v>1.9430000000000001</v>
      </c>
      <c r="O19" s="107">
        <v>0.76500000000000001</v>
      </c>
      <c r="P19" s="114" t="s">
        <v>30</v>
      </c>
      <c r="T19" s="14"/>
      <c r="U19" s="14"/>
    </row>
    <row r="20" spans="4:21" ht="15" customHeight="1" x14ac:dyDescent="0.2">
      <c r="D20" s="140" t="s">
        <v>40</v>
      </c>
      <c r="E20" s="54" t="s">
        <v>29</v>
      </c>
      <c r="F20" s="26">
        <v>2.3E-2</v>
      </c>
      <c r="G20" s="27">
        <v>0.02</v>
      </c>
      <c r="H20" s="27">
        <v>1.0500000000000001E-2</v>
      </c>
      <c r="I20" s="27">
        <v>4.0000000000000001E-3</v>
      </c>
      <c r="J20" s="27" t="s">
        <v>30</v>
      </c>
      <c r="K20" s="27" t="s">
        <v>30</v>
      </c>
      <c r="L20" s="27" t="s">
        <v>30</v>
      </c>
      <c r="M20" s="27" t="s">
        <v>41</v>
      </c>
      <c r="N20" s="26">
        <v>1.44E-2</v>
      </c>
      <c r="O20" s="33">
        <v>8.6999999999999994E-3</v>
      </c>
      <c r="P20" s="21" t="s">
        <v>42</v>
      </c>
      <c r="T20" s="22">
        <v>5.0000000000000001E-3</v>
      </c>
      <c r="U20" s="22">
        <v>5.0000000000000001E-3</v>
      </c>
    </row>
    <row r="21" spans="4:21" x14ac:dyDescent="0.2">
      <c r="D21" s="129"/>
      <c r="E21" s="55" t="s">
        <v>32</v>
      </c>
      <c r="F21" s="20">
        <v>4.9599999999999998E-2</v>
      </c>
      <c r="G21" s="22">
        <v>0.15079999999999999</v>
      </c>
      <c r="H21" s="22">
        <v>0.2026</v>
      </c>
      <c r="I21" s="22">
        <v>0.186</v>
      </c>
      <c r="J21" s="22" t="s">
        <v>30</v>
      </c>
      <c r="K21" s="22" t="s">
        <v>30</v>
      </c>
      <c r="L21" s="22" t="s">
        <v>30</v>
      </c>
      <c r="M21" s="22"/>
      <c r="N21" s="20">
        <v>0.14729999999999999</v>
      </c>
      <c r="O21" s="34">
        <v>6.8599999999999994E-2</v>
      </c>
      <c r="P21" s="22" t="s">
        <v>30</v>
      </c>
      <c r="T21" s="22" t="s">
        <v>30</v>
      </c>
      <c r="U21" s="22" t="s">
        <v>30</v>
      </c>
    </row>
    <row r="22" spans="4:21" ht="17" customHeight="1" x14ac:dyDescent="0.2">
      <c r="D22" s="130"/>
      <c r="E22" s="55" t="s">
        <v>33</v>
      </c>
      <c r="F22" s="20">
        <v>5.1900000000000002E-2</v>
      </c>
      <c r="G22" s="22">
        <v>0.15129999999999999</v>
      </c>
      <c r="H22" s="22">
        <v>0.20430000000000001</v>
      </c>
      <c r="I22" s="22">
        <v>0.1895</v>
      </c>
      <c r="J22" s="22" t="s">
        <v>30</v>
      </c>
      <c r="K22" s="22" t="s">
        <v>30</v>
      </c>
      <c r="L22" s="22" t="s">
        <v>30</v>
      </c>
      <c r="M22" s="22"/>
      <c r="N22" s="20">
        <v>0.14929999999999999</v>
      </c>
      <c r="O22" s="34">
        <v>6.8599999999999994E-2</v>
      </c>
      <c r="P22" s="22" t="s">
        <v>30</v>
      </c>
      <c r="T22" s="16" t="s">
        <v>30</v>
      </c>
      <c r="U22" s="16" t="s">
        <v>30</v>
      </c>
    </row>
    <row r="23" spans="4:21" ht="17" x14ac:dyDescent="0.2">
      <c r="D23" s="130"/>
      <c r="E23" s="55" t="s">
        <v>34</v>
      </c>
      <c r="F23" s="20">
        <v>0.92</v>
      </c>
      <c r="G23" s="22">
        <v>0.95</v>
      </c>
      <c r="H23" s="22">
        <v>1.02</v>
      </c>
      <c r="I23" s="22">
        <v>0.89</v>
      </c>
      <c r="J23" s="22" t="s">
        <v>30</v>
      </c>
      <c r="K23" s="22" t="s">
        <v>30</v>
      </c>
      <c r="L23" s="22" t="s">
        <v>30</v>
      </c>
      <c r="M23" s="22"/>
      <c r="N23" s="20">
        <v>0.94499999999999995</v>
      </c>
      <c r="O23" s="34">
        <v>5.6000000000000001E-2</v>
      </c>
      <c r="P23" s="22" t="s">
        <v>30</v>
      </c>
      <c r="T23" s="32"/>
      <c r="U23" s="32"/>
    </row>
    <row r="24" spans="4:21" ht="17" customHeight="1" x14ac:dyDescent="0.2">
      <c r="D24" s="131"/>
      <c r="E24" s="56" t="s">
        <v>35</v>
      </c>
      <c r="F24" s="23">
        <v>1.8</v>
      </c>
      <c r="G24" s="23">
        <v>2.2330000000000001</v>
      </c>
      <c r="H24" s="23">
        <v>2.633</v>
      </c>
      <c r="I24" s="23">
        <v>1.9670000000000001</v>
      </c>
      <c r="J24" s="23" t="s">
        <v>30</v>
      </c>
      <c r="K24" s="23" t="s">
        <v>30</v>
      </c>
      <c r="L24" s="23" t="s">
        <v>30</v>
      </c>
      <c r="M24" s="23"/>
      <c r="N24" s="24">
        <v>2.1579999999999999</v>
      </c>
      <c r="O24" s="35">
        <v>0.36399999999999999</v>
      </c>
      <c r="P24" s="24" t="s">
        <v>30</v>
      </c>
      <c r="T24" s="14"/>
      <c r="U24" s="14"/>
    </row>
    <row r="25" spans="4:21" ht="17" x14ac:dyDescent="0.2">
      <c r="D25" s="128" t="s">
        <v>43</v>
      </c>
      <c r="E25" s="55" t="s">
        <v>29</v>
      </c>
      <c r="F25" s="29">
        <v>2.6499999999999999E-2</v>
      </c>
      <c r="G25" s="30">
        <v>1.2999999999999999E-2</v>
      </c>
      <c r="H25" s="30">
        <v>2.35E-2</v>
      </c>
      <c r="I25" s="30" t="s">
        <v>30</v>
      </c>
      <c r="J25" s="30" t="s">
        <v>30</v>
      </c>
      <c r="K25" s="30" t="s">
        <v>30</v>
      </c>
      <c r="L25" s="30" t="s">
        <v>30</v>
      </c>
      <c r="M25" s="30" t="s">
        <v>94</v>
      </c>
      <c r="N25" s="29">
        <v>2.1000000000000001E-2</v>
      </c>
      <c r="O25" s="36">
        <v>7.1000000000000004E-3</v>
      </c>
      <c r="P25" s="28" t="s">
        <v>44</v>
      </c>
      <c r="T25" s="22">
        <v>5.0000000000000001E-3</v>
      </c>
      <c r="U25" s="22">
        <v>5.0000000000000001E-3</v>
      </c>
    </row>
    <row r="26" spans="4:21" x14ac:dyDescent="0.2">
      <c r="D26" s="129"/>
      <c r="E26" s="55" t="s">
        <v>32</v>
      </c>
      <c r="F26" s="20">
        <v>5.5100000000000003E-2</v>
      </c>
      <c r="G26" s="22">
        <v>2.47E-2</v>
      </c>
      <c r="H26" s="22">
        <v>0.20030000000000001</v>
      </c>
      <c r="I26" s="22" t="s">
        <v>30</v>
      </c>
      <c r="J26" s="22" t="s">
        <v>30</v>
      </c>
      <c r="K26" s="22" t="s">
        <v>30</v>
      </c>
      <c r="L26" s="22" t="s">
        <v>30</v>
      </c>
      <c r="M26" s="22"/>
      <c r="N26" s="20">
        <v>9.3399999999999997E-2</v>
      </c>
      <c r="O26" s="34">
        <v>9.3799999999999994E-2</v>
      </c>
      <c r="P26" s="22" t="s">
        <v>30</v>
      </c>
      <c r="T26" s="22" t="s">
        <v>30</v>
      </c>
      <c r="U26" s="22" t="s">
        <v>30</v>
      </c>
    </row>
    <row r="27" spans="4:21" ht="17" customHeight="1" x14ac:dyDescent="0.2">
      <c r="D27" s="130"/>
      <c r="E27" s="55" t="s">
        <v>33</v>
      </c>
      <c r="F27" s="20">
        <v>5.6000000000000001E-2</v>
      </c>
      <c r="G27" s="22">
        <v>2.6599999999999999E-2</v>
      </c>
      <c r="H27" s="22">
        <v>0.20050000000000001</v>
      </c>
      <c r="I27" s="22" t="s">
        <v>30</v>
      </c>
      <c r="J27" s="22" t="s">
        <v>30</v>
      </c>
      <c r="K27" s="22" t="s">
        <v>30</v>
      </c>
      <c r="L27" s="22" t="s">
        <v>30</v>
      </c>
      <c r="M27" s="22"/>
      <c r="N27" s="20">
        <v>9.4399999999999998E-2</v>
      </c>
      <c r="O27" s="34">
        <v>9.3100000000000002E-2</v>
      </c>
      <c r="P27" s="22" t="s">
        <v>30</v>
      </c>
      <c r="T27" s="16" t="s">
        <v>30</v>
      </c>
      <c r="U27" s="16" t="s">
        <v>30</v>
      </c>
    </row>
    <row r="28" spans="4:21" ht="17" x14ac:dyDescent="0.2">
      <c r="D28" s="130"/>
      <c r="E28" s="55" t="s">
        <v>34</v>
      </c>
      <c r="F28" s="20">
        <v>0.72</v>
      </c>
      <c r="G28" s="22">
        <v>0.65</v>
      </c>
      <c r="H28" s="22">
        <v>0.98</v>
      </c>
      <c r="I28" s="22" t="s">
        <v>30</v>
      </c>
      <c r="J28" s="22" t="s">
        <v>30</v>
      </c>
      <c r="K28" s="22" t="s">
        <v>30</v>
      </c>
      <c r="L28" s="22" t="s">
        <v>30</v>
      </c>
      <c r="M28" s="22"/>
      <c r="N28" s="20">
        <v>0.78300000000000003</v>
      </c>
      <c r="O28" s="34">
        <v>0.17399999999999999</v>
      </c>
      <c r="P28" s="22" t="s">
        <v>30</v>
      </c>
      <c r="T28" s="32"/>
      <c r="U28" s="32"/>
    </row>
    <row r="29" spans="4:21" ht="9.75" customHeight="1" x14ac:dyDescent="0.2">
      <c r="D29" s="131"/>
      <c r="E29" s="56" t="s">
        <v>35</v>
      </c>
      <c r="F29" s="23">
        <v>1.667</v>
      </c>
      <c r="G29" s="23">
        <v>1.7330000000000001</v>
      </c>
      <c r="H29" s="23">
        <v>3.1</v>
      </c>
      <c r="I29" s="23" t="s">
        <v>30</v>
      </c>
      <c r="J29" s="23" t="s">
        <v>30</v>
      </c>
      <c r="K29" s="23" t="s">
        <v>30</v>
      </c>
      <c r="L29" s="23" t="s">
        <v>30</v>
      </c>
      <c r="M29" s="23"/>
      <c r="N29" s="24">
        <v>2.1669999999999998</v>
      </c>
      <c r="O29" s="35">
        <v>0.80900000000000005</v>
      </c>
      <c r="P29" s="24" t="s">
        <v>30</v>
      </c>
      <c r="T29" s="14"/>
      <c r="U29" s="14"/>
    </row>
    <row r="30" spans="4:21" ht="17" x14ac:dyDescent="0.2">
      <c r="D30" s="128" t="s">
        <v>45</v>
      </c>
      <c r="E30" s="55" t="s">
        <v>29</v>
      </c>
      <c r="F30" s="29">
        <v>2.5499999999999998E-2</v>
      </c>
      <c r="G30" s="30">
        <v>3.1E-2</v>
      </c>
      <c r="H30" s="30">
        <v>2.2499999999999999E-2</v>
      </c>
      <c r="I30" s="30">
        <v>3.9E-2</v>
      </c>
      <c r="J30" s="30" t="s">
        <v>30</v>
      </c>
      <c r="K30" s="30" t="s">
        <v>30</v>
      </c>
      <c r="L30" s="30" t="s">
        <v>30</v>
      </c>
      <c r="M30" s="30" t="s">
        <v>41</v>
      </c>
      <c r="N30" s="29">
        <v>2.9499999999999998E-2</v>
      </c>
      <c r="O30" s="36">
        <v>7.1999999999999998E-3</v>
      </c>
      <c r="P30" s="28" t="s">
        <v>46</v>
      </c>
      <c r="T30" s="22">
        <v>8.9999999999999993E-3</v>
      </c>
      <c r="U30" s="22">
        <v>8.9999999999999993E-3</v>
      </c>
    </row>
    <row r="31" spans="4:21" x14ac:dyDescent="0.2">
      <c r="D31" s="129"/>
      <c r="E31" s="55" t="s">
        <v>32</v>
      </c>
      <c r="F31" s="20">
        <v>0.17100000000000001</v>
      </c>
      <c r="G31" s="22">
        <v>0.15029999999999999</v>
      </c>
      <c r="H31" s="22">
        <v>0.14180000000000001</v>
      </c>
      <c r="I31" s="22">
        <v>0.27350000000000002</v>
      </c>
      <c r="J31" s="22" t="s">
        <v>30</v>
      </c>
      <c r="K31" s="22" t="s">
        <v>30</v>
      </c>
      <c r="L31" s="22" t="s">
        <v>30</v>
      </c>
      <c r="M31" s="22"/>
      <c r="N31" s="20">
        <v>0.1842</v>
      </c>
      <c r="O31" s="34">
        <v>6.08E-2</v>
      </c>
      <c r="P31" s="22" t="s">
        <v>30</v>
      </c>
      <c r="T31" s="22" t="s">
        <v>30</v>
      </c>
      <c r="U31" s="22" t="s">
        <v>30</v>
      </c>
    </row>
    <row r="32" spans="4:21" ht="17" customHeight="1" x14ac:dyDescent="0.2">
      <c r="D32" s="130"/>
      <c r="E32" s="55" t="s">
        <v>33</v>
      </c>
      <c r="F32" s="20">
        <v>0.17100000000000001</v>
      </c>
      <c r="G32" s="22">
        <v>0.15049999999999999</v>
      </c>
      <c r="H32" s="22">
        <v>0.14219999999999999</v>
      </c>
      <c r="I32" s="22">
        <v>0.2737</v>
      </c>
      <c r="J32" s="22" t="s">
        <v>30</v>
      </c>
      <c r="K32" s="22" t="s">
        <v>30</v>
      </c>
      <c r="L32" s="22" t="s">
        <v>30</v>
      </c>
      <c r="M32" s="22"/>
      <c r="N32" s="20">
        <v>0.18440000000000001</v>
      </c>
      <c r="O32" s="34">
        <v>6.08E-2</v>
      </c>
      <c r="P32" s="22" t="s">
        <v>30</v>
      </c>
      <c r="T32" s="16" t="s">
        <v>30</v>
      </c>
      <c r="U32" s="16" t="s">
        <v>30</v>
      </c>
    </row>
    <row r="33" spans="3:21" ht="17" x14ac:dyDescent="0.2">
      <c r="D33" s="130"/>
      <c r="E33" s="55" t="s">
        <v>34</v>
      </c>
      <c r="F33" s="20">
        <v>0.67</v>
      </c>
      <c r="G33" s="22">
        <v>0.72</v>
      </c>
      <c r="H33" s="22">
        <v>0.8</v>
      </c>
      <c r="I33" s="22">
        <v>0.7</v>
      </c>
      <c r="J33" s="22" t="s">
        <v>30</v>
      </c>
      <c r="K33" s="22" t="s">
        <v>30</v>
      </c>
      <c r="L33" s="22" t="s">
        <v>30</v>
      </c>
      <c r="M33" s="22"/>
      <c r="N33" s="20">
        <v>0.72299999999999998</v>
      </c>
      <c r="O33" s="34">
        <v>5.6000000000000001E-2</v>
      </c>
      <c r="P33" s="22" t="s">
        <v>30</v>
      </c>
      <c r="T33" s="32"/>
      <c r="U33" s="32"/>
    </row>
    <row r="34" spans="3:21" ht="17" customHeight="1" x14ac:dyDescent="0.2">
      <c r="D34" s="131"/>
      <c r="E34" s="56" t="s">
        <v>35</v>
      </c>
      <c r="F34" s="23">
        <v>2.6669999999999998</v>
      </c>
      <c r="G34" s="23">
        <v>2.6669999999999998</v>
      </c>
      <c r="H34" s="23">
        <v>2.2999999999999998</v>
      </c>
      <c r="I34" s="23">
        <v>1.0329999999999999</v>
      </c>
      <c r="J34" s="23" t="s">
        <v>30</v>
      </c>
      <c r="K34" s="23" t="s">
        <v>30</v>
      </c>
      <c r="L34" s="23" t="s">
        <v>30</v>
      </c>
      <c r="M34" s="23"/>
      <c r="N34" s="24">
        <v>2.1669999999999998</v>
      </c>
      <c r="O34" s="35">
        <v>0.77500000000000002</v>
      </c>
      <c r="P34" s="24" t="s">
        <v>30</v>
      </c>
      <c r="T34" s="14"/>
      <c r="U34" s="14"/>
    </row>
    <row r="35" spans="3:21" ht="17" x14ac:dyDescent="0.2">
      <c r="D35" s="129" t="s">
        <v>47</v>
      </c>
      <c r="E35" s="55" t="s">
        <v>29</v>
      </c>
      <c r="F35" s="20">
        <v>3.3000000000000002E-2</v>
      </c>
      <c r="G35" s="22">
        <v>2.3E-2</v>
      </c>
      <c r="H35" s="22">
        <v>3.6499999999999998E-2</v>
      </c>
      <c r="I35" s="22" t="s">
        <v>30</v>
      </c>
      <c r="J35" s="22" t="s">
        <v>30</v>
      </c>
      <c r="K35" s="22" t="s">
        <v>30</v>
      </c>
      <c r="L35" s="22" t="s">
        <v>30</v>
      </c>
      <c r="M35" s="22" t="s">
        <v>95</v>
      </c>
      <c r="N35" s="20">
        <v>3.0800000000000001E-2</v>
      </c>
      <c r="O35" s="34">
        <v>7.0000000000000001E-3</v>
      </c>
      <c r="P35" s="21" t="s">
        <v>48</v>
      </c>
      <c r="T35" s="22">
        <v>0.01</v>
      </c>
      <c r="U35" s="22">
        <v>0.01</v>
      </c>
    </row>
    <row r="36" spans="3:21" x14ac:dyDescent="0.2">
      <c r="D36" s="129"/>
      <c r="E36" s="55" t="s">
        <v>32</v>
      </c>
      <c r="F36" s="20">
        <v>0.1</v>
      </c>
      <c r="G36" s="22">
        <v>0.18840000000000001</v>
      </c>
      <c r="H36" s="22">
        <v>7.7700000000000005E-2</v>
      </c>
      <c r="I36" s="22" t="s">
        <v>30</v>
      </c>
      <c r="J36" s="22" t="s">
        <v>30</v>
      </c>
      <c r="K36" s="22" t="s">
        <v>30</v>
      </c>
      <c r="L36" s="22" t="s">
        <v>30</v>
      </c>
      <c r="M36" s="22"/>
      <c r="N36" s="20">
        <v>0.122</v>
      </c>
      <c r="O36" s="34">
        <v>5.8500000000000003E-2</v>
      </c>
      <c r="P36" s="22" t="s">
        <v>30</v>
      </c>
      <c r="T36" s="22" t="s">
        <v>30</v>
      </c>
      <c r="U36" s="22" t="s">
        <v>30</v>
      </c>
    </row>
    <row r="37" spans="3:21" ht="19.5" customHeight="1" x14ac:dyDescent="0.2">
      <c r="D37" s="129"/>
      <c r="E37" s="55" t="s">
        <v>33</v>
      </c>
      <c r="F37" s="20">
        <v>0.10009999999999999</v>
      </c>
      <c r="G37" s="22">
        <v>0.18909999999999999</v>
      </c>
      <c r="H37" s="22">
        <v>7.8600000000000003E-2</v>
      </c>
      <c r="I37" s="22" t="s">
        <v>30</v>
      </c>
      <c r="J37" s="22" t="s">
        <v>30</v>
      </c>
      <c r="K37" s="22" t="s">
        <v>30</v>
      </c>
      <c r="L37" s="22" t="s">
        <v>30</v>
      </c>
      <c r="M37" s="22"/>
      <c r="N37" s="20">
        <v>0.1226</v>
      </c>
      <c r="O37" s="34">
        <v>5.8599999999999999E-2</v>
      </c>
      <c r="P37" s="22" t="s">
        <v>30</v>
      </c>
      <c r="T37" s="16" t="s">
        <v>30</v>
      </c>
      <c r="U37" s="16" t="s">
        <v>30</v>
      </c>
    </row>
    <row r="38" spans="3:21" ht="17" x14ac:dyDescent="0.2">
      <c r="D38" s="129"/>
      <c r="E38" s="55" t="s">
        <v>34</v>
      </c>
      <c r="F38" s="20">
        <v>0.5</v>
      </c>
      <c r="G38" s="22">
        <v>0.8</v>
      </c>
      <c r="H38" s="22">
        <v>0.75</v>
      </c>
      <c r="I38" s="22" t="s">
        <v>30</v>
      </c>
      <c r="J38" s="22" t="s">
        <v>30</v>
      </c>
      <c r="K38" s="22" t="s">
        <v>30</v>
      </c>
      <c r="L38" s="22" t="s">
        <v>30</v>
      </c>
      <c r="M38" s="22"/>
      <c r="N38" s="20">
        <v>0.68300000000000005</v>
      </c>
      <c r="O38" s="34">
        <v>0.161</v>
      </c>
      <c r="P38" s="22" t="s">
        <v>30</v>
      </c>
      <c r="T38" s="32"/>
      <c r="U38" s="32"/>
    </row>
    <row r="39" spans="3:21" ht="17" customHeight="1" x14ac:dyDescent="0.2">
      <c r="D39" s="132"/>
      <c r="E39" s="56" t="s">
        <v>35</v>
      </c>
      <c r="F39" s="23">
        <v>2.0329999999999999</v>
      </c>
      <c r="G39" s="23">
        <v>3.4670000000000001</v>
      </c>
      <c r="H39" s="23">
        <v>1.6</v>
      </c>
      <c r="I39" s="23" t="s">
        <v>30</v>
      </c>
      <c r="J39" s="23" t="s">
        <v>30</v>
      </c>
      <c r="K39" s="23" t="s">
        <v>30</v>
      </c>
      <c r="L39" s="23" t="s">
        <v>30</v>
      </c>
      <c r="M39" s="23"/>
      <c r="N39" s="24">
        <v>2.367</v>
      </c>
      <c r="O39" s="35">
        <v>0.97699999999999998</v>
      </c>
      <c r="P39" s="24" t="s">
        <v>30</v>
      </c>
      <c r="T39" s="14"/>
      <c r="U39" s="14"/>
    </row>
    <row r="40" spans="3:21" x14ac:dyDescent="0.2">
      <c r="D40" s="12"/>
    </row>
    <row r="45" spans="3:21" ht="16" x14ac:dyDescent="0.2">
      <c r="C45" s="38"/>
      <c r="D45" s="39"/>
      <c r="E45" s="39"/>
      <c r="F45" s="39"/>
      <c r="G45" s="39"/>
      <c r="H45" s="39"/>
      <c r="I45" s="39"/>
      <c r="J45" s="39"/>
      <c r="K45" s="40"/>
    </row>
    <row r="46" spans="3:21" x14ac:dyDescent="0.2">
      <c r="C46" s="38"/>
      <c r="D46" s="41"/>
      <c r="E46" s="41"/>
      <c r="F46" s="41"/>
      <c r="G46" s="41"/>
      <c r="H46" s="41"/>
      <c r="I46" s="41"/>
      <c r="J46" s="41"/>
      <c r="K46" s="41"/>
    </row>
    <row r="47" spans="3:21" ht="16" x14ac:dyDescent="0.2">
      <c r="C47" s="39"/>
      <c r="D47" s="42"/>
      <c r="E47" s="42"/>
      <c r="F47" s="42"/>
      <c r="G47" s="42"/>
      <c r="H47" s="42"/>
      <c r="I47" s="42"/>
      <c r="J47" s="37"/>
      <c r="K47" s="42"/>
    </row>
    <row r="48" spans="3:21" ht="16" x14ac:dyDescent="0.2">
      <c r="C48" s="39"/>
      <c r="D48" s="42"/>
      <c r="E48" s="42"/>
      <c r="F48" s="42"/>
      <c r="G48" s="42"/>
      <c r="H48" s="42"/>
      <c r="I48" s="42"/>
      <c r="J48" s="37"/>
      <c r="K48" s="42"/>
    </row>
    <row r="49" spans="3:11" ht="16" x14ac:dyDescent="0.2">
      <c r="C49" s="39"/>
      <c r="D49" s="42"/>
      <c r="E49" s="42"/>
      <c r="F49" s="42"/>
      <c r="G49" s="42"/>
      <c r="H49" s="42"/>
      <c r="I49" s="42"/>
      <c r="J49" s="37"/>
      <c r="K49" s="42"/>
    </row>
  </sheetData>
  <mergeCells count="7">
    <mergeCell ref="D25:D29"/>
    <mergeCell ref="D30:D34"/>
    <mergeCell ref="D35:D39"/>
    <mergeCell ref="D5:D9"/>
    <mergeCell ref="D10:D14"/>
    <mergeCell ref="D15:D19"/>
    <mergeCell ref="D20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" sqref="A2"/>
    </sheetView>
  </sheetViews>
  <sheetFormatPr baseColWidth="10" defaultRowHeight="15" x14ac:dyDescent="0.2"/>
  <sheetData>
    <row r="1" spans="1:5" ht="16" thickBot="1" x14ac:dyDescent="0.25">
      <c r="A1" s="150" t="s">
        <v>96</v>
      </c>
      <c r="B1" s="150" t="s">
        <v>98</v>
      </c>
      <c r="C1" s="150" t="s">
        <v>97</v>
      </c>
      <c r="D1" s="150" t="s">
        <v>99</v>
      </c>
      <c r="E1" s="150" t="s">
        <v>35</v>
      </c>
    </row>
    <row r="2" spans="1:5" ht="16" thickBot="1" x14ac:dyDescent="0.25">
      <c r="A2" t="s">
        <v>100</v>
      </c>
      <c r="B2">
        <v>0</v>
      </c>
      <c r="C2" s="96">
        <v>1.6500000000000001E-2</v>
      </c>
      <c r="D2" s="101">
        <v>0.78</v>
      </c>
      <c r="E2" s="106">
        <v>1.9330000000000001</v>
      </c>
    </row>
    <row r="3" spans="1:5" ht="16" thickBot="1" x14ac:dyDescent="0.25">
      <c r="A3" t="s">
        <v>100</v>
      </c>
      <c r="B3">
        <v>0</v>
      </c>
      <c r="C3" s="97">
        <v>9.4999999999999998E-3</v>
      </c>
      <c r="D3" s="102">
        <v>0.79</v>
      </c>
      <c r="E3" s="106">
        <v>1.5669999999999999</v>
      </c>
    </row>
    <row r="4" spans="1:5" ht="16" thickBot="1" x14ac:dyDescent="0.25">
      <c r="A4" t="s">
        <v>100</v>
      </c>
      <c r="B4">
        <v>0</v>
      </c>
      <c r="C4" s="97">
        <v>1.2999999999999999E-2</v>
      </c>
      <c r="D4" s="102">
        <v>0.79</v>
      </c>
      <c r="E4" s="106">
        <v>0.93300000000000005</v>
      </c>
    </row>
    <row r="5" spans="1:5" ht="16" thickBot="1" x14ac:dyDescent="0.25">
      <c r="A5" t="s">
        <v>100</v>
      </c>
      <c r="B5">
        <v>0</v>
      </c>
      <c r="C5" s="97">
        <v>1.6500000000000001E-2</v>
      </c>
      <c r="D5" s="102">
        <v>0.99</v>
      </c>
      <c r="E5" s="106">
        <v>0.96699999999999997</v>
      </c>
    </row>
    <row r="6" spans="1:5" x14ac:dyDescent="0.2">
      <c r="A6" t="s">
        <v>100</v>
      </c>
      <c r="B6">
        <v>0</v>
      </c>
      <c r="C6" s="97">
        <v>1.2999999999999999E-2</v>
      </c>
      <c r="D6" s="102">
        <v>1.05</v>
      </c>
      <c r="E6" s="106">
        <v>1.5329999999999999</v>
      </c>
    </row>
    <row r="7" spans="1:5" x14ac:dyDescent="0.2">
      <c r="A7" t="s">
        <v>100</v>
      </c>
      <c r="B7">
        <v>1</v>
      </c>
      <c r="C7" s="108">
        <v>1.0999999999999999E-2</v>
      </c>
      <c r="D7" s="101">
        <v>0.74</v>
      </c>
      <c r="E7" s="106">
        <v>3.5670000000000002</v>
      </c>
    </row>
    <row r="8" spans="1:5" x14ac:dyDescent="0.2">
      <c r="A8" t="s">
        <v>100</v>
      </c>
      <c r="B8">
        <v>4</v>
      </c>
      <c r="C8" s="101">
        <v>2.6499999999999999E-2</v>
      </c>
      <c r="D8" s="101">
        <v>0.78</v>
      </c>
      <c r="E8" s="106">
        <v>3.367</v>
      </c>
    </row>
    <row r="9" spans="1:5" x14ac:dyDescent="0.2">
      <c r="A9" t="s">
        <v>100</v>
      </c>
      <c r="B9">
        <v>4</v>
      </c>
      <c r="C9" s="112">
        <v>1.7500000000000002E-2</v>
      </c>
      <c r="D9" s="102">
        <v>1.05</v>
      </c>
      <c r="E9" s="106">
        <v>1.9670000000000001</v>
      </c>
    </row>
    <row r="10" spans="1:5" x14ac:dyDescent="0.2">
      <c r="A10" t="s">
        <v>100</v>
      </c>
      <c r="B10">
        <v>4</v>
      </c>
      <c r="C10" s="112">
        <v>1.4500000000000001E-2</v>
      </c>
      <c r="D10" s="102">
        <v>1.07</v>
      </c>
      <c r="E10" s="106">
        <v>1.9330000000000001</v>
      </c>
    </row>
    <row r="11" spans="1:5" x14ac:dyDescent="0.2">
      <c r="A11" t="s">
        <v>100</v>
      </c>
      <c r="B11">
        <v>4</v>
      </c>
      <c r="C11" s="112">
        <v>2.2499999999999999E-2</v>
      </c>
      <c r="D11" s="102">
        <v>1.04</v>
      </c>
      <c r="E11" s="106">
        <v>2.1</v>
      </c>
    </row>
    <row r="12" spans="1:5" x14ac:dyDescent="0.2">
      <c r="A12" t="s">
        <v>100</v>
      </c>
      <c r="B12">
        <v>4</v>
      </c>
      <c r="C12" s="112">
        <v>3.7499999999999999E-2</v>
      </c>
      <c r="D12" s="102">
        <v>1.06</v>
      </c>
      <c r="E12" s="106">
        <v>2</v>
      </c>
    </row>
    <row r="13" spans="1:5" x14ac:dyDescent="0.2">
      <c r="A13" t="s">
        <v>100</v>
      </c>
      <c r="B13">
        <v>4</v>
      </c>
      <c r="C13" s="112">
        <v>3.3500000000000002E-2</v>
      </c>
      <c r="D13" s="102">
        <v>0.97</v>
      </c>
      <c r="E13" s="106">
        <v>1.333</v>
      </c>
    </row>
    <row r="14" spans="1:5" ht="16" thickBot="1" x14ac:dyDescent="0.25">
      <c r="A14" t="s">
        <v>100</v>
      </c>
      <c r="B14">
        <v>4</v>
      </c>
      <c r="C14" s="112">
        <v>3.9E-2</v>
      </c>
      <c r="D14" s="102">
        <v>0.93</v>
      </c>
      <c r="E14" s="106">
        <v>0.9</v>
      </c>
    </row>
    <row r="15" spans="1:5" ht="16" thickBot="1" x14ac:dyDescent="0.25">
      <c r="A15" t="s">
        <v>101</v>
      </c>
      <c r="B15">
        <v>0</v>
      </c>
      <c r="C15" s="26">
        <v>2.3E-2</v>
      </c>
      <c r="D15" s="20">
        <v>0.92</v>
      </c>
      <c r="E15" s="23">
        <v>1.8</v>
      </c>
    </row>
    <row r="16" spans="1:5" ht="16" thickBot="1" x14ac:dyDescent="0.25">
      <c r="A16" t="s">
        <v>101</v>
      </c>
      <c r="B16">
        <v>0</v>
      </c>
      <c r="C16" s="27">
        <v>0.02</v>
      </c>
      <c r="D16" s="22">
        <v>0.95</v>
      </c>
      <c r="E16" s="23">
        <v>2.2330000000000001</v>
      </c>
    </row>
    <row r="17" spans="1:5" ht="16" thickBot="1" x14ac:dyDescent="0.25">
      <c r="A17" t="s">
        <v>101</v>
      </c>
      <c r="B17">
        <v>0</v>
      </c>
      <c r="C17" s="27">
        <v>1.0500000000000001E-2</v>
      </c>
      <c r="D17" s="22">
        <v>1.02</v>
      </c>
      <c r="E17" s="23">
        <v>2.633</v>
      </c>
    </row>
    <row r="18" spans="1:5" x14ac:dyDescent="0.2">
      <c r="A18" t="s">
        <v>101</v>
      </c>
      <c r="B18">
        <v>0</v>
      </c>
      <c r="C18" s="27">
        <v>4.0000000000000001E-3</v>
      </c>
      <c r="D18" s="22">
        <v>0.89</v>
      </c>
      <c r="E18" s="23">
        <v>1.9670000000000001</v>
      </c>
    </row>
    <row r="19" spans="1:5" x14ac:dyDescent="0.2">
      <c r="A19" t="s">
        <v>101</v>
      </c>
      <c r="B19">
        <v>1</v>
      </c>
      <c r="C19" s="29">
        <v>2.6499999999999999E-2</v>
      </c>
      <c r="D19" s="20">
        <v>0.72</v>
      </c>
      <c r="E19" s="23">
        <v>1.667</v>
      </c>
    </row>
    <row r="20" spans="1:5" x14ac:dyDescent="0.2">
      <c r="A20" t="s">
        <v>101</v>
      </c>
      <c r="B20">
        <v>1</v>
      </c>
      <c r="C20" s="30">
        <v>1.2999999999999999E-2</v>
      </c>
      <c r="D20" s="22">
        <v>0.65</v>
      </c>
      <c r="E20" s="23">
        <v>1.7330000000000001</v>
      </c>
    </row>
    <row r="21" spans="1:5" x14ac:dyDescent="0.2">
      <c r="A21" t="s">
        <v>101</v>
      </c>
      <c r="B21">
        <v>1</v>
      </c>
      <c r="C21" s="30">
        <v>2.35E-2</v>
      </c>
      <c r="D21" s="22">
        <v>0.98</v>
      </c>
      <c r="E21" s="23">
        <v>3.1</v>
      </c>
    </row>
    <row r="22" spans="1:5" x14ac:dyDescent="0.2">
      <c r="A22" t="s">
        <v>101</v>
      </c>
      <c r="B22">
        <v>4</v>
      </c>
      <c r="C22" s="29">
        <v>2.5499999999999998E-2</v>
      </c>
      <c r="D22" s="20">
        <v>0.67</v>
      </c>
      <c r="E22" s="23">
        <v>2.6669999999999998</v>
      </c>
    </row>
    <row r="23" spans="1:5" x14ac:dyDescent="0.2">
      <c r="A23" t="s">
        <v>101</v>
      </c>
      <c r="B23">
        <v>4</v>
      </c>
      <c r="C23" s="30">
        <v>3.1E-2</v>
      </c>
      <c r="D23" s="22">
        <v>0.72</v>
      </c>
      <c r="E23" s="23">
        <v>2.6669999999999998</v>
      </c>
    </row>
    <row r="24" spans="1:5" x14ac:dyDescent="0.2">
      <c r="A24" t="s">
        <v>101</v>
      </c>
      <c r="B24">
        <v>4</v>
      </c>
      <c r="C24" s="30">
        <v>2.2499999999999999E-2</v>
      </c>
      <c r="D24" s="22">
        <v>0.8</v>
      </c>
      <c r="E24" s="23">
        <v>2.2999999999999998</v>
      </c>
    </row>
    <row r="25" spans="1:5" x14ac:dyDescent="0.2">
      <c r="A25" t="s">
        <v>101</v>
      </c>
      <c r="B25">
        <v>4</v>
      </c>
      <c r="C25" s="30">
        <v>3.9E-2</v>
      </c>
      <c r="D25" s="22">
        <v>0.7</v>
      </c>
      <c r="E25" s="23">
        <v>1.0329999999999999</v>
      </c>
    </row>
    <row r="26" spans="1:5" x14ac:dyDescent="0.2">
      <c r="A26" t="s">
        <v>101</v>
      </c>
      <c r="B26">
        <v>8</v>
      </c>
      <c r="C26" s="20">
        <v>3.3000000000000002E-2</v>
      </c>
      <c r="D26" s="20">
        <v>0.5</v>
      </c>
      <c r="E26" s="23">
        <v>2.0329999999999999</v>
      </c>
    </row>
    <row r="27" spans="1:5" x14ac:dyDescent="0.2">
      <c r="A27" t="s">
        <v>101</v>
      </c>
      <c r="B27">
        <v>8</v>
      </c>
      <c r="C27" s="22">
        <v>2.3E-2</v>
      </c>
      <c r="D27" s="22">
        <v>0.8</v>
      </c>
      <c r="E27" s="23">
        <v>3.4670000000000001</v>
      </c>
    </row>
    <row r="28" spans="1:5" x14ac:dyDescent="0.2">
      <c r="A28" t="s">
        <v>101</v>
      </c>
      <c r="B28">
        <v>8</v>
      </c>
      <c r="C28" s="22">
        <v>3.6499999999999998E-2</v>
      </c>
      <c r="D28" s="22">
        <v>0.75</v>
      </c>
      <c r="E28" s="23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workbookViewId="0">
      <selection activeCell="F27" sqref="F27"/>
    </sheetView>
  </sheetViews>
  <sheetFormatPr baseColWidth="10" defaultColWidth="8.83203125" defaultRowHeight="15" x14ac:dyDescent="0.2"/>
  <cols>
    <col min="3" max="3" width="10.83203125" bestFit="1" customWidth="1"/>
    <col min="4" max="4" width="9.5" customWidth="1"/>
    <col min="5" max="5" width="8" customWidth="1"/>
    <col min="6" max="6" width="6.5" customWidth="1"/>
    <col min="7" max="7" width="7" customWidth="1"/>
    <col min="9" max="9" width="8.5" customWidth="1"/>
    <col min="10" max="10" width="7" customWidth="1"/>
    <col min="11" max="13" width="9.33203125" bestFit="1" customWidth="1"/>
    <col min="14" max="14" width="9.5" bestFit="1" customWidth="1"/>
  </cols>
  <sheetData>
    <row r="4" spans="2:14" ht="16" thickBot="1" x14ac:dyDescent="0.25"/>
    <row r="5" spans="2:14" ht="20.25" customHeight="1" thickBot="1" x14ac:dyDescent="0.25">
      <c r="B5" s="142" t="s">
        <v>49</v>
      </c>
      <c r="C5" s="145" t="s">
        <v>50</v>
      </c>
      <c r="D5" s="146"/>
      <c r="E5" s="146"/>
      <c r="F5" s="146"/>
      <c r="G5" s="146"/>
      <c r="H5" s="146"/>
      <c r="I5" s="147"/>
    </row>
    <row r="6" spans="2:14" x14ac:dyDescent="0.2">
      <c r="B6" s="143"/>
      <c r="C6" s="148" t="s">
        <v>51</v>
      </c>
      <c r="D6" s="1" t="s">
        <v>52</v>
      </c>
      <c r="E6" s="148" t="s">
        <v>53</v>
      </c>
      <c r="F6" s="148" t="s">
        <v>54</v>
      </c>
      <c r="G6" s="1" t="s">
        <v>8</v>
      </c>
      <c r="H6" s="1" t="s">
        <v>9</v>
      </c>
      <c r="I6" s="1" t="s">
        <v>10</v>
      </c>
      <c r="K6" s="8" t="s">
        <v>7</v>
      </c>
      <c r="L6" s="8" t="s">
        <v>8</v>
      </c>
      <c r="M6" s="8" t="s">
        <v>55</v>
      </c>
      <c r="N6" s="8" t="s">
        <v>56</v>
      </c>
    </row>
    <row r="7" spans="2:14" ht="16" thickBot="1" x14ac:dyDescent="0.25">
      <c r="B7" s="144"/>
      <c r="C7" s="149"/>
      <c r="D7" s="2" t="s">
        <v>57</v>
      </c>
      <c r="E7" s="149"/>
      <c r="F7" s="149"/>
      <c r="G7" s="2" t="s">
        <v>58</v>
      </c>
      <c r="H7" s="2" t="s">
        <v>58</v>
      </c>
      <c r="I7" s="2" t="s">
        <v>58</v>
      </c>
    </row>
    <row r="8" spans="2:14" ht="17" thickBot="1" x14ac:dyDescent="0.25">
      <c r="B8" s="3" t="s">
        <v>59</v>
      </c>
      <c r="C8" s="4">
        <v>7.4999999999999997E-3</v>
      </c>
      <c r="D8" s="4">
        <v>1.2999999999999999E-3</v>
      </c>
      <c r="E8" s="4">
        <v>2.0500000000000001E-2</v>
      </c>
      <c r="F8" s="4">
        <v>1.1299999999999999E-2</v>
      </c>
      <c r="G8" s="4">
        <v>1.5800000000000002E-2</v>
      </c>
      <c r="H8" s="4">
        <v>1.7999999999999999E-2</v>
      </c>
      <c r="I8" s="4">
        <v>1.7999999999999999E-2</v>
      </c>
    </row>
    <row r="9" spans="2:14" ht="17" thickBot="1" x14ac:dyDescent="0.25">
      <c r="B9" s="5"/>
      <c r="C9" s="7">
        <v>1.37E-2</v>
      </c>
      <c r="D9" s="7">
        <v>1.0999999999999999E-2</v>
      </c>
      <c r="E9" s="7">
        <v>2.2499999999999999E-2</v>
      </c>
      <c r="F9" s="7">
        <v>1.5800000000000002E-2</v>
      </c>
      <c r="G9" s="7">
        <v>2.07E-2</v>
      </c>
      <c r="H9" s="7">
        <v>2.6499999999999999E-2</v>
      </c>
      <c r="I9" s="7">
        <v>2.8000000000000001E-2</v>
      </c>
      <c r="J9" t="s">
        <v>60</v>
      </c>
      <c r="K9" s="9">
        <f>(C9+F9)/2</f>
        <v>1.4750000000000001E-2</v>
      </c>
      <c r="L9" s="9">
        <f>(D9+G9)/2</f>
        <v>1.585E-2</v>
      </c>
      <c r="M9" s="9">
        <f>(E9+H9)/2</f>
        <v>2.4500000000000001E-2</v>
      </c>
      <c r="N9" s="9">
        <v>2.8000000000000001E-2</v>
      </c>
    </row>
    <row r="10" spans="2:14" ht="17" thickBot="1" x14ac:dyDescent="0.25">
      <c r="B10" s="3" t="s">
        <v>61</v>
      </c>
      <c r="C10" s="4">
        <v>1.95E-2</v>
      </c>
      <c r="D10" s="4">
        <v>2.0500000000000001E-2</v>
      </c>
      <c r="E10" s="4">
        <v>2.4500000000000001E-2</v>
      </c>
      <c r="F10" s="4">
        <v>2.0500000000000001E-2</v>
      </c>
      <c r="G10" s="4">
        <v>2.5499999999999998E-2</v>
      </c>
      <c r="H10" s="4">
        <v>3.5799999999999998E-2</v>
      </c>
      <c r="I10" s="4">
        <v>3.0374999999999999E-2</v>
      </c>
      <c r="J10" t="s">
        <v>62</v>
      </c>
      <c r="K10" s="10">
        <v>7.4999999999999997E-3</v>
      </c>
      <c r="L10" s="10">
        <v>8.0000000000000002E-3</v>
      </c>
      <c r="M10" s="10">
        <v>1.2699999999999999E-2</v>
      </c>
      <c r="N10" s="10">
        <v>1.9120000000000002E-2</v>
      </c>
    </row>
    <row r="11" spans="2:14" ht="16" x14ac:dyDescent="0.2">
      <c r="K11" s="11">
        <f>K9-K10</f>
        <v>7.2500000000000012E-3</v>
      </c>
      <c r="L11" s="11">
        <f>L9-L10</f>
        <v>7.8499999999999993E-3</v>
      </c>
      <c r="M11" s="11">
        <f>M9-M10</f>
        <v>1.1800000000000001E-2</v>
      </c>
      <c r="N11" s="11">
        <f>N9-N10</f>
        <v>8.879999999999999E-3</v>
      </c>
    </row>
    <row r="12" spans="2:14" x14ac:dyDescent="0.2">
      <c r="B12" t="s">
        <v>63</v>
      </c>
      <c r="C12" s="6">
        <f>C10-C9</f>
        <v>5.7999999999999996E-3</v>
      </c>
      <c r="D12" s="6">
        <f t="shared" ref="D12:I12" si="0">D10-D9</f>
        <v>9.5000000000000015E-3</v>
      </c>
      <c r="E12" s="6">
        <f t="shared" si="0"/>
        <v>2.0000000000000018E-3</v>
      </c>
      <c r="F12" s="6">
        <f t="shared" si="0"/>
        <v>4.6999999999999993E-3</v>
      </c>
      <c r="G12" s="6">
        <f t="shared" si="0"/>
        <v>4.7999999999999987E-3</v>
      </c>
      <c r="H12" s="6">
        <f t="shared" si="0"/>
        <v>9.2999999999999992E-3</v>
      </c>
      <c r="I12" s="6">
        <f t="shared" si="0"/>
        <v>2.3749999999999986E-3</v>
      </c>
    </row>
    <row r="13" spans="2:14" x14ac:dyDescent="0.2">
      <c r="B13" t="s">
        <v>64</v>
      </c>
      <c r="C13" s="6">
        <f>C9-C8</f>
        <v>6.2000000000000006E-3</v>
      </c>
      <c r="D13" s="6">
        <f t="shared" ref="D13:I13" si="1">D9-D8</f>
        <v>9.7000000000000003E-3</v>
      </c>
      <c r="E13" s="6">
        <f t="shared" si="1"/>
        <v>1.9999999999999983E-3</v>
      </c>
      <c r="F13" s="6">
        <f t="shared" si="1"/>
        <v>4.5000000000000023E-3</v>
      </c>
      <c r="G13" s="6">
        <f t="shared" si="1"/>
        <v>4.8999999999999981E-3</v>
      </c>
      <c r="H13" s="6">
        <f t="shared" si="1"/>
        <v>8.5000000000000006E-3</v>
      </c>
      <c r="I13" s="6">
        <f t="shared" si="1"/>
        <v>1.0000000000000002E-2</v>
      </c>
    </row>
    <row r="19" spans="3:11" ht="16.5" customHeight="1" x14ac:dyDescent="0.2">
      <c r="C19" s="86"/>
      <c r="D19" s="141" t="s">
        <v>50</v>
      </c>
      <c r="E19" s="141"/>
      <c r="F19" s="141"/>
      <c r="G19" s="141"/>
      <c r="H19" s="141"/>
      <c r="I19" s="141"/>
      <c r="J19" s="141"/>
      <c r="K19" s="87"/>
    </row>
    <row r="20" spans="3:11" ht="25" thickBot="1" x14ac:dyDescent="0.25">
      <c r="C20" s="81"/>
      <c r="D20" s="82" t="s">
        <v>65</v>
      </c>
      <c r="E20" s="17" t="s">
        <v>40</v>
      </c>
      <c r="F20" s="82" t="s">
        <v>36</v>
      </c>
      <c r="G20" s="17" t="s">
        <v>43</v>
      </c>
      <c r="H20" s="82" t="s">
        <v>66</v>
      </c>
      <c r="I20" s="17" t="s">
        <v>67</v>
      </c>
      <c r="J20" s="82" t="s">
        <v>68</v>
      </c>
      <c r="K20" s="17" t="s">
        <v>69</v>
      </c>
    </row>
    <row r="21" spans="3:11" ht="18" x14ac:dyDescent="0.2">
      <c r="C21" s="121" t="s">
        <v>70</v>
      </c>
      <c r="D21" s="83">
        <v>1.37E-2</v>
      </c>
      <c r="E21" s="18">
        <v>1.5800000000000002E-2</v>
      </c>
      <c r="F21" s="83">
        <v>1.0999999999999999E-2</v>
      </c>
      <c r="G21" s="18">
        <v>2.07E-2</v>
      </c>
      <c r="H21" s="83">
        <v>2.2499999999999999E-2</v>
      </c>
      <c r="I21" s="18">
        <v>2.6499999999999999E-2</v>
      </c>
      <c r="J21" s="88" t="s">
        <v>30</v>
      </c>
      <c r="K21" s="18">
        <v>2.8000000000000001E-2</v>
      </c>
    </row>
    <row r="22" spans="3:11" ht="16" x14ac:dyDescent="0.2">
      <c r="C22" s="121" t="s">
        <v>71</v>
      </c>
      <c r="D22" s="83">
        <v>1.95E-2</v>
      </c>
      <c r="E22" s="18">
        <v>2.0500000000000001E-2</v>
      </c>
      <c r="F22" s="83">
        <v>2.0500000000000001E-2</v>
      </c>
      <c r="G22" s="18">
        <v>2.5499999999999998E-2</v>
      </c>
      <c r="H22" s="83">
        <v>2.4500000000000001E-2</v>
      </c>
      <c r="I22" s="18">
        <v>3.5799999999999998E-2</v>
      </c>
      <c r="J22" s="88" t="s">
        <v>30</v>
      </c>
      <c r="K22" s="18">
        <v>3.7499999999999999E-2</v>
      </c>
    </row>
    <row r="23" spans="3:11" ht="16" x14ac:dyDescent="0.2">
      <c r="C23" s="84" t="s">
        <v>72</v>
      </c>
      <c r="D23" s="85">
        <v>7.4999999999999997E-3</v>
      </c>
      <c r="E23" s="19">
        <v>1.1299999999999999E-2</v>
      </c>
      <c r="F23" s="85">
        <v>1.2999999999999999E-3</v>
      </c>
      <c r="G23" s="19">
        <v>1.5800000000000002E-2</v>
      </c>
      <c r="H23" s="85">
        <v>2.0500000000000001E-2</v>
      </c>
      <c r="I23" s="19">
        <v>1.7999999999999999E-2</v>
      </c>
      <c r="J23" s="89" t="s">
        <v>30</v>
      </c>
      <c r="K23" s="19">
        <v>1.7999999999999999E-2</v>
      </c>
    </row>
  </sheetData>
  <mergeCells count="6">
    <mergeCell ref="D19:J19"/>
    <mergeCell ref="B5:B7"/>
    <mergeCell ref="C5:I5"/>
    <mergeCell ref="C6:C7"/>
    <mergeCell ref="E6:E7"/>
    <mergeCell ref="F6:F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1"/>
  <sheetViews>
    <sheetView workbookViewId="0">
      <selection activeCell="K22" sqref="K22"/>
    </sheetView>
  </sheetViews>
  <sheetFormatPr baseColWidth="10" defaultColWidth="8.83203125" defaultRowHeight="15" x14ac:dyDescent="0.2"/>
  <cols>
    <col min="3" max="3" width="12.1640625" customWidth="1"/>
    <col min="4" max="4" width="11.5" customWidth="1"/>
    <col min="8" max="8" width="12.33203125" customWidth="1"/>
    <col min="11" max="11" width="11.5" customWidth="1"/>
    <col min="12" max="17" width="12.83203125" bestFit="1" customWidth="1"/>
  </cols>
  <sheetData>
    <row r="4" spans="3:17" ht="19" thickBot="1" x14ac:dyDescent="0.3">
      <c r="C4" s="49" t="s">
        <v>73</v>
      </c>
      <c r="D4" s="50" t="s">
        <v>74</v>
      </c>
      <c r="E4" s="51" t="s">
        <v>75</v>
      </c>
      <c r="H4" s="63" t="s">
        <v>73</v>
      </c>
      <c r="I4" s="64" t="s">
        <v>76</v>
      </c>
      <c r="J4" s="65" t="s">
        <v>77</v>
      </c>
      <c r="K4" s="65" t="s">
        <v>78</v>
      </c>
      <c r="L4" s="69" t="s">
        <v>79</v>
      </c>
      <c r="M4" s="69" t="s">
        <v>80</v>
      </c>
      <c r="N4" s="69" t="s">
        <v>81</v>
      </c>
      <c r="O4" s="69" t="s">
        <v>82</v>
      </c>
      <c r="P4" s="69" t="s">
        <v>83</v>
      </c>
      <c r="Q4" s="69" t="s">
        <v>84</v>
      </c>
    </row>
    <row r="5" spans="3:17" x14ac:dyDescent="0.2">
      <c r="C5" s="45" t="s">
        <v>85</v>
      </c>
      <c r="D5" s="47">
        <v>2.915</v>
      </c>
      <c r="E5" s="47">
        <v>7.5900000000000004E-3</v>
      </c>
      <c r="H5" s="45" t="s">
        <v>85</v>
      </c>
      <c r="I5" s="57">
        <v>2.915</v>
      </c>
      <c r="J5" s="59">
        <v>7.5900000000000004E-3</v>
      </c>
      <c r="K5" s="59" t="s">
        <v>30</v>
      </c>
      <c r="L5" s="68">
        <v>14.9</v>
      </c>
      <c r="M5" s="68">
        <v>49.764000000000003</v>
      </c>
      <c r="N5" s="68">
        <v>102.36499999999999</v>
      </c>
      <c r="O5" s="68">
        <v>177.20400000000001</v>
      </c>
      <c r="P5" s="68">
        <v>272</v>
      </c>
      <c r="Q5" s="68">
        <v>387.04399999999998</v>
      </c>
    </row>
    <row r="6" spans="3:17" x14ac:dyDescent="0.2">
      <c r="C6" s="46" t="s">
        <v>8</v>
      </c>
      <c r="D6" s="48">
        <v>2.9390000000000001</v>
      </c>
      <c r="E6" s="48">
        <v>8.0000000000000002E-3</v>
      </c>
      <c r="H6" s="46" t="s">
        <v>8</v>
      </c>
      <c r="I6" s="58">
        <v>2.9390000000000001</v>
      </c>
      <c r="J6" s="60">
        <v>8.0000000000000002E-3</v>
      </c>
      <c r="K6" s="115">
        <f>(J6-J5)/J5</f>
        <v>5.4018445322793117E-2</v>
      </c>
      <c r="L6" s="71">
        <v>15.6068</v>
      </c>
      <c r="M6" s="71">
        <v>52.612258999999995</v>
      </c>
      <c r="N6" s="71">
        <v>108.95483954690133</v>
      </c>
      <c r="O6" s="71">
        <v>188.56983</v>
      </c>
      <c r="P6" s="71">
        <v>290.20830700000005</v>
      </c>
      <c r="Q6" s="71">
        <v>412.48209099999997</v>
      </c>
    </row>
    <row r="7" spans="3:17" x14ac:dyDescent="0.2">
      <c r="C7" s="45" t="s">
        <v>86</v>
      </c>
      <c r="D7" s="47">
        <v>2.96</v>
      </c>
      <c r="E7" s="47">
        <v>1.04E-2</v>
      </c>
      <c r="H7" s="61" t="s">
        <v>86</v>
      </c>
      <c r="I7" s="58">
        <v>2.96</v>
      </c>
      <c r="J7" s="60">
        <v>1.04E-2</v>
      </c>
      <c r="K7" s="115">
        <f>(J7-J5)/J5</f>
        <v>0.37022397891963094</v>
      </c>
      <c r="L7" s="71">
        <v>19.050999999999998</v>
      </c>
      <c r="M7" s="71">
        <v>68.826000000000008</v>
      </c>
      <c r="N7" s="71">
        <v>141.69999999999999</v>
      </c>
      <c r="O7" s="71">
        <v>246.77499999999998</v>
      </c>
      <c r="P7" s="71">
        <v>382.17214999999999</v>
      </c>
      <c r="Q7" s="71">
        <v>545.28719999999998</v>
      </c>
    </row>
    <row r="8" spans="3:17" x14ac:dyDescent="0.2">
      <c r="C8" s="46" t="s">
        <v>87</v>
      </c>
      <c r="D8" s="48">
        <v>2.9830000000000001</v>
      </c>
      <c r="E8" s="48">
        <v>1.2699999999999999E-2</v>
      </c>
      <c r="H8" s="61" t="s">
        <v>87</v>
      </c>
      <c r="I8" s="58">
        <v>2.9830000000000001</v>
      </c>
      <c r="J8" s="60">
        <v>1.2699999999999999E-2</v>
      </c>
      <c r="K8" s="115">
        <f>(J8-J5)/J5</f>
        <v>0.67325428194993397</v>
      </c>
      <c r="L8" s="71">
        <v>22.462523000000001</v>
      </c>
      <c r="M8" s="71">
        <v>81.590919999999997</v>
      </c>
      <c r="N8" s="71">
        <v>175.83100000000002</v>
      </c>
      <c r="O8" s="71">
        <v>308.5752</v>
      </c>
      <c r="P8" s="71">
        <v>475.2473</v>
      </c>
      <c r="Q8" s="71">
        <v>686.05770000000007</v>
      </c>
    </row>
    <row r="9" spans="3:17" x14ac:dyDescent="0.2">
      <c r="C9" s="45" t="s">
        <v>88</v>
      </c>
      <c r="D9" s="47">
        <v>2.915</v>
      </c>
      <c r="E9" s="47" t="s">
        <v>89</v>
      </c>
      <c r="H9" s="62" t="s">
        <v>90</v>
      </c>
      <c r="I9" s="67">
        <v>3.0287999999999999</v>
      </c>
      <c r="J9" s="66">
        <v>1.9120000000000002E-2</v>
      </c>
      <c r="K9" s="116">
        <f>(J9-J5)/$J$5</f>
        <v>1.5191040843214758</v>
      </c>
      <c r="L9" s="72">
        <v>32.25</v>
      </c>
      <c r="M9" s="72">
        <v>122.33</v>
      </c>
      <c r="N9" s="72">
        <v>267.83999999999997</v>
      </c>
      <c r="O9" s="72">
        <v>472.16</v>
      </c>
      <c r="P9" s="72">
        <v>734.52</v>
      </c>
      <c r="Q9" s="72">
        <v>1053.78</v>
      </c>
    </row>
    <row r="10" spans="3:17" x14ac:dyDescent="0.2">
      <c r="C10" s="52" t="s">
        <v>90</v>
      </c>
      <c r="D10" s="53">
        <v>3.0287999999999999</v>
      </c>
      <c r="E10" s="53">
        <v>1.9120000000000002E-2</v>
      </c>
    </row>
    <row r="13" spans="3:17" ht="19" thickBot="1" x14ac:dyDescent="0.3">
      <c r="H13" s="73" t="s">
        <v>73</v>
      </c>
      <c r="I13" s="74" t="s">
        <v>76</v>
      </c>
      <c r="J13" s="75" t="s">
        <v>77</v>
      </c>
      <c r="K13" s="65" t="s">
        <v>78</v>
      </c>
      <c r="L13" s="76" t="s">
        <v>79</v>
      </c>
      <c r="M13" s="76" t="s">
        <v>80</v>
      </c>
      <c r="N13" s="76" t="s">
        <v>81</v>
      </c>
      <c r="O13" s="76" t="s">
        <v>82</v>
      </c>
      <c r="P13" s="76" t="s">
        <v>83</v>
      </c>
      <c r="Q13" s="76" t="s">
        <v>84</v>
      </c>
    </row>
    <row r="14" spans="3:17" x14ac:dyDescent="0.2">
      <c r="H14" s="77" t="s">
        <v>85</v>
      </c>
      <c r="I14" s="78">
        <v>2.915</v>
      </c>
      <c r="J14" s="79">
        <v>7.5900000000000004E-3</v>
      </c>
      <c r="K14" s="117" t="s">
        <v>30</v>
      </c>
      <c r="L14" s="80">
        <v>14.9</v>
      </c>
      <c r="M14" s="80">
        <v>49.764000000000003</v>
      </c>
      <c r="N14" s="80">
        <v>102.36499999999999</v>
      </c>
      <c r="O14" s="80">
        <v>177.20400000000001</v>
      </c>
      <c r="P14" s="80">
        <v>272</v>
      </c>
      <c r="Q14" s="80">
        <v>387.04399999999998</v>
      </c>
    </row>
    <row r="15" spans="3:17" x14ac:dyDescent="0.2">
      <c r="H15" s="46" t="s">
        <v>8</v>
      </c>
      <c r="I15" s="58">
        <v>2.9390000000000001</v>
      </c>
      <c r="J15" s="60">
        <v>8.0000000000000002E-3</v>
      </c>
      <c r="K15" s="115">
        <f>(J15-$J$14)/$J$14</f>
        <v>5.4018445322793117E-2</v>
      </c>
      <c r="L15" s="71">
        <v>15.6068</v>
      </c>
      <c r="M15" s="71">
        <v>52.612258999999995</v>
      </c>
      <c r="N15" s="71">
        <v>108.95483954690133</v>
      </c>
      <c r="O15" s="71">
        <v>188.56983</v>
      </c>
      <c r="P15" s="71">
        <v>290.20830700000005</v>
      </c>
      <c r="Q15" s="71">
        <v>412.48209099999997</v>
      </c>
    </row>
    <row r="16" spans="3:17" x14ac:dyDescent="0.2">
      <c r="H16" s="61" t="s">
        <v>87</v>
      </c>
      <c r="I16" s="58">
        <v>2.9830000000000001</v>
      </c>
      <c r="J16" s="60">
        <v>1.2699999999999999E-2</v>
      </c>
      <c r="K16" s="115">
        <f>(J16-$J$14)/$J$14</f>
        <v>0.67325428194993397</v>
      </c>
      <c r="L16" s="71">
        <v>22.462523000000001</v>
      </c>
      <c r="M16" s="71">
        <v>81.590919999999997</v>
      </c>
      <c r="N16" s="71">
        <v>175.83100000000002</v>
      </c>
      <c r="O16" s="71">
        <v>308.5752</v>
      </c>
      <c r="P16" s="71">
        <v>475.2473</v>
      </c>
      <c r="Q16" s="71">
        <v>686.05770000000007</v>
      </c>
    </row>
    <row r="17" spans="8:17" x14ac:dyDescent="0.2">
      <c r="H17" s="62" t="s">
        <v>90</v>
      </c>
      <c r="I17" s="67">
        <v>3.0287999999999999</v>
      </c>
      <c r="J17" s="66">
        <v>1.9120000000000002E-2</v>
      </c>
      <c r="K17" s="116">
        <f>(J17-$J$14)/$J$14</f>
        <v>1.5191040843214758</v>
      </c>
      <c r="L17" s="72">
        <v>32.25</v>
      </c>
      <c r="M17" s="72">
        <v>122.33</v>
      </c>
      <c r="N17" s="72">
        <v>267.83999999999997</v>
      </c>
      <c r="O17" s="72">
        <v>472.16</v>
      </c>
      <c r="P17" s="72">
        <v>734.52</v>
      </c>
      <c r="Q17" s="72">
        <v>1053.78</v>
      </c>
    </row>
    <row r="18" spans="8:17" x14ac:dyDescent="0.2">
      <c r="J18" s="70"/>
      <c r="K18" s="70"/>
    </row>
    <row r="19" spans="8:17" x14ac:dyDescent="0.2">
      <c r="J19" s="70"/>
      <c r="K19" s="70"/>
      <c r="L19">
        <f>((L15-L14)/L14)*100</f>
        <v>4.7436241610738215</v>
      </c>
      <c r="M19">
        <f t="shared" ref="M19:Q19" si="0">((M15-M14)/M14)*100</f>
        <v>5.7235330761192662</v>
      </c>
      <c r="N19">
        <f t="shared" si="0"/>
        <v>6.437590530846804</v>
      </c>
      <c r="O19">
        <f t="shared" si="0"/>
        <v>6.4139804970542365</v>
      </c>
      <c r="P19">
        <f t="shared" si="0"/>
        <v>6.6942305147058994</v>
      </c>
      <c r="Q19">
        <f t="shared" si="0"/>
        <v>6.5724028792592026</v>
      </c>
    </row>
    <row r="20" spans="8:17" x14ac:dyDescent="0.2">
      <c r="L20">
        <f>((L16-L14)/L14)*100</f>
        <v>50.755187919463083</v>
      </c>
      <c r="M20">
        <f t="shared" ref="M20:Q20" si="1">((M16-M14)/M14)*100</f>
        <v>63.955710955710941</v>
      </c>
      <c r="N20">
        <f t="shared" si="1"/>
        <v>71.768670932447648</v>
      </c>
      <c r="O20">
        <f t="shared" si="1"/>
        <v>74.135572560438803</v>
      </c>
      <c r="P20">
        <f t="shared" si="1"/>
        <v>74.723272058823525</v>
      </c>
      <c r="Q20">
        <f t="shared" si="1"/>
        <v>77.255738365663873</v>
      </c>
    </row>
    <row r="21" spans="8:17" x14ac:dyDescent="0.2">
      <c r="L21">
        <f>((L17-L14)/L14)*100</f>
        <v>116.44295302013423</v>
      </c>
      <c r="M21">
        <f t="shared" ref="M21:Q21" si="2">((M17-M14)/M14)*100</f>
        <v>145.82027168234063</v>
      </c>
      <c r="N21">
        <f t="shared" si="2"/>
        <v>161.65193181263123</v>
      </c>
      <c r="O21">
        <f t="shared" si="2"/>
        <v>166.44996726936188</v>
      </c>
      <c r="P21">
        <f t="shared" si="2"/>
        <v>170.04411764705881</v>
      </c>
      <c r="Q21">
        <f t="shared" si="2"/>
        <v>172.26361860667006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34" sqref="E34"/>
    </sheetView>
  </sheetViews>
  <sheetFormatPr baseColWidth="10" defaultRowHeight="15" x14ac:dyDescent="0.2"/>
  <sheetData>
    <row r="1" spans="1:10" ht="19" thickBot="1" x14ac:dyDescent="0.3">
      <c r="A1" s="73" t="s">
        <v>98</v>
      </c>
      <c r="B1" s="74" t="s">
        <v>76</v>
      </c>
      <c r="C1" s="75" t="s">
        <v>77</v>
      </c>
      <c r="D1" s="65" t="s">
        <v>78</v>
      </c>
      <c r="E1" s="151" t="s">
        <v>102</v>
      </c>
      <c r="F1" s="151" t="s">
        <v>103</v>
      </c>
      <c r="G1" s="151" t="s">
        <v>104</v>
      </c>
      <c r="H1" s="151" t="s">
        <v>105</v>
      </c>
      <c r="I1" s="151" t="s">
        <v>106</v>
      </c>
      <c r="J1" s="151" t="s">
        <v>107</v>
      </c>
    </row>
    <row r="2" spans="1:10" x14ac:dyDescent="0.2">
      <c r="A2" s="77" t="s">
        <v>85</v>
      </c>
      <c r="B2" s="78">
        <v>2.915</v>
      </c>
      <c r="C2" s="79">
        <v>7.5900000000000004E-3</v>
      </c>
      <c r="D2" s="117" t="s">
        <v>30</v>
      </c>
      <c r="E2" s="80">
        <v>14.9</v>
      </c>
      <c r="F2" s="80">
        <v>49.764000000000003</v>
      </c>
      <c r="G2" s="80">
        <v>102.36499999999999</v>
      </c>
      <c r="H2" s="80">
        <v>177.20400000000001</v>
      </c>
      <c r="I2" s="80">
        <v>272</v>
      </c>
      <c r="J2" s="80">
        <v>387.04399999999998</v>
      </c>
    </row>
    <row r="3" spans="1:10" x14ac:dyDescent="0.2">
      <c r="A3" s="46" t="s">
        <v>8</v>
      </c>
      <c r="B3" s="58">
        <v>2.9390000000000001</v>
      </c>
      <c r="C3" s="60">
        <v>8.0000000000000002E-3</v>
      </c>
      <c r="D3" s="115"/>
      <c r="E3" s="71">
        <v>15.6068</v>
      </c>
      <c r="F3" s="71">
        <v>52.612258999999995</v>
      </c>
      <c r="G3" s="71">
        <v>108.95483954690133</v>
      </c>
      <c r="H3" s="71">
        <v>188.56983</v>
      </c>
      <c r="I3" s="71">
        <v>290.20830700000005</v>
      </c>
      <c r="J3" s="71">
        <v>412.48209099999997</v>
      </c>
    </row>
    <row r="4" spans="1:10" x14ac:dyDescent="0.2">
      <c r="A4" s="61" t="s">
        <v>87</v>
      </c>
      <c r="B4" s="58">
        <v>2.9830000000000001</v>
      </c>
      <c r="C4" s="60">
        <v>1.2699999999999999E-2</v>
      </c>
      <c r="D4" s="115"/>
      <c r="E4" s="71">
        <v>22.462523000000001</v>
      </c>
      <c r="F4" s="71">
        <v>81.590919999999997</v>
      </c>
      <c r="G4" s="71">
        <v>175.83100000000002</v>
      </c>
      <c r="H4" s="71">
        <v>308.5752</v>
      </c>
      <c r="I4" s="71">
        <v>475.2473</v>
      </c>
      <c r="J4" s="71">
        <v>686.05770000000007</v>
      </c>
    </row>
    <row r="5" spans="1:10" x14ac:dyDescent="0.2">
      <c r="A5" s="62" t="s">
        <v>90</v>
      </c>
      <c r="B5" s="67">
        <v>3.0287999999999999</v>
      </c>
      <c r="C5" s="66">
        <v>1.9120000000000002E-2</v>
      </c>
      <c r="D5" s="116"/>
      <c r="E5" s="72">
        <v>32.25</v>
      </c>
      <c r="F5" s="72">
        <v>122.33</v>
      </c>
      <c r="G5" s="72">
        <v>267.83999999999997</v>
      </c>
      <c r="H5" s="72">
        <v>472.16</v>
      </c>
      <c r="I5" s="72">
        <v>734.52</v>
      </c>
      <c r="J5" s="72">
        <v>1053.78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9" sqref="B9"/>
    </sheetView>
  </sheetViews>
  <sheetFormatPr baseColWidth="10" defaultRowHeight="15" x14ac:dyDescent="0.2"/>
  <sheetData>
    <row r="1" spans="1:5" ht="16" thickBot="1" x14ac:dyDescent="0.25">
      <c r="A1" t="s">
        <v>96</v>
      </c>
      <c r="B1" t="s">
        <v>98</v>
      </c>
      <c r="C1" t="s">
        <v>108</v>
      </c>
      <c r="D1" t="s">
        <v>109</v>
      </c>
      <c r="E1" t="s">
        <v>110</v>
      </c>
    </row>
    <row r="2" spans="1:5" x14ac:dyDescent="0.2">
      <c r="A2" t="s">
        <v>100</v>
      </c>
      <c r="B2">
        <v>0</v>
      </c>
      <c r="C2" s="152">
        <v>5</v>
      </c>
      <c r="D2">
        <v>9</v>
      </c>
      <c r="E2">
        <f>C2/D2</f>
        <v>0.55555555555555558</v>
      </c>
    </row>
    <row r="3" spans="1:5" x14ac:dyDescent="0.2">
      <c r="A3" t="s">
        <v>100</v>
      </c>
      <c r="B3">
        <v>1</v>
      </c>
      <c r="C3" s="153">
        <v>1</v>
      </c>
      <c r="D3">
        <v>7</v>
      </c>
      <c r="E3">
        <f t="shared" ref="E3:E8" si="0">C3/D3</f>
        <v>0.14285714285714285</v>
      </c>
    </row>
    <row r="4" spans="1:5" ht="16" thickBot="1" x14ac:dyDescent="0.25">
      <c r="A4" t="s">
        <v>100</v>
      </c>
      <c r="B4">
        <v>4</v>
      </c>
      <c r="C4" s="153">
        <v>7</v>
      </c>
      <c r="D4">
        <v>13</v>
      </c>
      <c r="E4">
        <f t="shared" si="0"/>
        <v>0.53846153846153844</v>
      </c>
    </row>
    <row r="5" spans="1:5" x14ac:dyDescent="0.2">
      <c r="A5" t="s">
        <v>101</v>
      </c>
      <c r="B5">
        <v>0</v>
      </c>
      <c r="C5" s="154">
        <v>4</v>
      </c>
      <c r="D5">
        <v>4</v>
      </c>
      <c r="E5">
        <f t="shared" si="0"/>
        <v>1</v>
      </c>
    </row>
    <row r="6" spans="1:5" x14ac:dyDescent="0.2">
      <c r="A6" t="s">
        <v>101</v>
      </c>
      <c r="B6">
        <v>1</v>
      </c>
      <c r="C6" s="155">
        <v>3</v>
      </c>
      <c r="D6">
        <v>7</v>
      </c>
      <c r="E6">
        <f t="shared" si="0"/>
        <v>0.42857142857142855</v>
      </c>
    </row>
    <row r="7" spans="1:5" x14ac:dyDescent="0.2">
      <c r="A7" t="s">
        <v>101</v>
      </c>
      <c r="B7">
        <v>4</v>
      </c>
      <c r="C7" s="155">
        <v>4</v>
      </c>
      <c r="D7">
        <v>4</v>
      </c>
      <c r="E7">
        <f t="shared" si="0"/>
        <v>1</v>
      </c>
    </row>
    <row r="8" spans="1:5" x14ac:dyDescent="0.2">
      <c r="A8" t="s">
        <v>101</v>
      </c>
      <c r="B8">
        <v>8</v>
      </c>
      <c r="C8" s="155">
        <v>3</v>
      </c>
      <c r="D8">
        <v>12</v>
      </c>
      <c r="E8">
        <f t="shared" si="0"/>
        <v>0.25</v>
      </c>
    </row>
    <row r="9" spans="1:5" x14ac:dyDescent="0.2">
      <c r="C9" s="1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Animal Information</vt:lpstr>
      <vt:lpstr>CD Table</vt:lpstr>
      <vt:lpstr>CD Table Reshape</vt:lpstr>
      <vt:lpstr>Bootstrapping Table</vt:lpstr>
      <vt:lpstr>CFD Table</vt:lpstr>
      <vt:lpstr>CFD Table Stats</vt:lpstr>
      <vt:lpstr>Success</vt:lpstr>
    </vt:vector>
  </TitlesOfParts>
  <Manager/>
  <Company>The University of Michigan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ME-IT</dc:creator>
  <cp:keywords/>
  <dc:description/>
  <cp:lastModifiedBy>Julie van der Hoop</cp:lastModifiedBy>
  <cp:revision/>
  <dcterms:created xsi:type="dcterms:W3CDTF">2017-09-13T10:57:28Z</dcterms:created>
  <dcterms:modified xsi:type="dcterms:W3CDTF">2018-02-13T17:03:15Z</dcterms:modified>
  <cp:category/>
  <cp:contentStatus/>
</cp:coreProperties>
</file>