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23040" windowHeight="9195"/>
  </bookViews>
  <sheets>
    <sheet name="Лист1" sheetId="1" r:id="rId1"/>
    <sheet name="Лист2" sheetId="2" r:id="rId2"/>
    <sheet name="Лист3" sheetId="3" r:id="rId3"/>
  </sheets>
  <definedNames>
    <definedName name="_xlnm._FilterDatabase" localSheetId="0" hidden="1">Лист1!$A$4:$T$151</definedName>
  </definedNames>
  <calcPr calcId="125725"/>
</workbook>
</file>

<file path=xl/calcChain.xml><?xml version="1.0" encoding="utf-8"?>
<calcChain xmlns="http://schemas.openxmlformats.org/spreadsheetml/2006/main">
  <c r="L8" i="1"/>
  <c r="L21"/>
  <c r="L17"/>
  <c r="L66"/>
  <c r="L107"/>
  <c r="L85"/>
  <c r="L74"/>
  <c r="L123"/>
  <c r="L122"/>
  <c r="L75"/>
  <c r="L100"/>
  <c r="L93"/>
  <c r="L80"/>
  <c r="L76"/>
  <c r="L70"/>
  <c r="L52"/>
  <c r="L45"/>
  <c r="L37"/>
  <c r="L32"/>
  <c r="L27"/>
  <c r="L26"/>
  <c r="K42"/>
  <c r="J42"/>
  <c r="L29"/>
  <c r="L28"/>
  <c r="L14"/>
  <c r="O76"/>
  <c r="O52"/>
  <c r="O45"/>
  <c r="N36"/>
  <c r="N32"/>
  <c r="O27"/>
  <c r="O26"/>
  <c r="N23"/>
  <c r="N42"/>
  <c r="O42"/>
  <c r="O29"/>
  <c r="O28"/>
  <c r="O18"/>
  <c r="O14"/>
  <c r="N7"/>
  <c r="N9"/>
  <c r="L42" l="1"/>
  <c r="L1" s="1"/>
</calcChain>
</file>

<file path=xl/sharedStrings.xml><?xml version="1.0" encoding="utf-8"?>
<sst xmlns="http://schemas.openxmlformats.org/spreadsheetml/2006/main" count="880" uniqueCount="295">
  <si>
    <t>КАЛЕНДАРНЫЙ ПЛАН</t>
  </si>
  <si>
    <t>№</t>
  </si>
  <si>
    <t>Наименование мероприятия</t>
  </si>
  <si>
    <t xml:space="preserve">Участники </t>
  </si>
  <si>
    <t>Сроки</t>
  </si>
  <si>
    <t>Место проведения</t>
  </si>
  <si>
    <t>Ответственный</t>
  </si>
  <si>
    <t>Все желающие</t>
  </si>
  <si>
    <t>КГБУ КШК</t>
  </si>
  <si>
    <t>Гришин Д.А.</t>
  </si>
  <si>
    <t>Первенство СФО среди ветеранов</t>
  </si>
  <si>
    <t>школьники</t>
  </si>
  <si>
    <t>Эртель В.А.</t>
  </si>
  <si>
    <t>Первенство СФО до 9 лет</t>
  </si>
  <si>
    <t>Зыкина Н.Н.</t>
  </si>
  <si>
    <t>Сочи</t>
  </si>
  <si>
    <t>Ребриха</t>
  </si>
  <si>
    <t xml:space="preserve">Командное Первенство России  </t>
  </si>
  <si>
    <t>Кубок Победы</t>
  </si>
  <si>
    <t>Томск</t>
  </si>
  <si>
    <t>Омск</t>
  </si>
  <si>
    <t>Бердск</t>
  </si>
  <si>
    <t>Барнаул</t>
  </si>
  <si>
    <t>Гроссшкола</t>
  </si>
  <si>
    <t>Спартакиада среди ДЮСШ</t>
  </si>
  <si>
    <t>Бийск</t>
  </si>
  <si>
    <t xml:space="preserve">шахматных мероприятий </t>
  </si>
  <si>
    <t>Первенство Алтайского края среди ДЮСШ</t>
  </si>
  <si>
    <t>Первенство Алтайского края до 9 лет</t>
  </si>
  <si>
    <t>Новосибирская ФШ</t>
  </si>
  <si>
    <t>Муниципальные этапы "Белая ладья"</t>
  </si>
  <si>
    <t>Районы Алтайского края</t>
  </si>
  <si>
    <t>Комитеты по спорту и комитеты по образованию Алтайского края</t>
  </si>
  <si>
    <t>Районные первенства "Белая ладья" в г. Барнауле</t>
  </si>
  <si>
    <t>Районы г. Барнаула</t>
  </si>
  <si>
    <t>Чемпионат СФО по блицу среди мужчин и женщин</t>
  </si>
  <si>
    <t>Чемпионат СФО по быстрым шахматам среди мужчин и женщин</t>
  </si>
  <si>
    <t>Сессия ГЦ "Сибирский"</t>
  </si>
  <si>
    <t>по назначению</t>
  </si>
  <si>
    <t>Чемпионат СФО по шахматам среди мужчин и женщин</t>
  </si>
  <si>
    <t>ФШАК
КШК</t>
  </si>
  <si>
    <t>Чемпионат РССС по шахматам</t>
  </si>
  <si>
    <t xml:space="preserve">Командное первенство Алтайского края среди ВУЗов в зачет краевой Универсиады </t>
  </si>
  <si>
    <r>
      <t xml:space="preserve">Кубок "Ветеран" по быстрым шахматам и блицу </t>
    </r>
    <r>
      <rPr>
        <b/>
        <sz val="14"/>
        <rFont val="Times New Roman"/>
        <family val="1"/>
        <charset val="204"/>
      </rPr>
      <t>(личный)</t>
    </r>
    <r>
      <rPr>
        <sz val="14"/>
        <color theme="1"/>
        <rFont val="Times New Roman"/>
        <family val="1"/>
        <charset val="204"/>
      </rPr>
      <t xml:space="preserve"> среди ветеранов</t>
    </r>
  </si>
  <si>
    <t>Чемпионат г. Барнаула по блицу</t>
  </si>
  <si>
    <t>Чемпионат г. Барнаула по быстрым шахматам</t>
  </si>
  <si>
    <t>Чемпионат г. Барнаула</t>
  </si>
  <si>
    <t>Парк Центрального района</t>
  </si>
  <si>
    <t>Всероссийские соревнования среди команд детских домов и школ-интернатов для детей-сирот</t>
  </si>
  <si>
    <t>Команда-победитель первенства Алтайского края</t>
  </si>
  <si>
    <t>Региональный день шахмат в Алтайском крае</t>
  </si>
  <si>
    <t>учащиеся школ Алтайского края, любители шахмат</t>
  </si>
  <si>
    <t>Школы Алтайского края</t>
  </si>
  <si>
    <t>Поломошнов А.А.</t>
  </si>
  <si>
    <t>Чемпионат Алтайского края по блицу</t>
  </si>
  <si>
    <t>Командный чемпионат Алтайского края</t>
  </si>
  <si>
    <t>Зимняя Олимпиада сельских спортсменов Алтая. Шахматы. Финал </t>
  </si>
  <si>
    <t>Командное первенство России среди малых городов и сельских поселений </t>
  </si>
  <si>
    <t>По назначению</t>
  </si>
  <si>
    <t>Всероссийские соревнования по шахматам среди учащихся, проживающих в сельской местности</t>
  </si>
  <si>
    <t>Самарская область</t>
  </si>
  <si>
    <t>Зональные турниры Зимней Олимпиады сельских спортсменов Алтая. Шахматы</t>
  </si>
  <si>
    <t>Призовые</t>
  </si>
  <si>
    <t>Судьи</t>
  </si>
  <si>
    <t>Командировочные</t>
  </si>
  <si>
    <t>Красноярск</t>
  </si>
  <si>
    <t>взрослые и школьники</t>
  </si>
  <si>
    <t>Кольцово, НСО</t>
  </si>
  <si>
    <t>Краевые командные соревнования по шахматам среди малых городов и сельских поселений </t>
  </si>
  <si>
    <t>Косачев Д.Ю.</t>
  </si>
  <si>
    <t>Науаева М.П.</t>
  </si>
  <si>
    <t>НФШ</t>
  </si>
  <si>
    <t>ОФШ</t>
  </si>
  <si>
    <t>с. Алтайское</t>
  </si>
  <si>
    <t>Борисов А.Н.</t>
  </si>
  <si>
    <t>Новосибирск</t>
  </si>
  <si>
    <t>Полуфинал краевых соревнований среди сельских спортсменов по блицу, группа А</t>
  </si>
  <si>
    <t>Полуфинал краевых соревнований среди сельских спортсменов по блицу, группа Б</t>
  </si>
  <si>
    <t>Смоленское</t>
  </si>
  <si>
    <t>Полуфинал краевых соревнований среди сельских спортсменов по быстрым шахматам, группа А</t>
  </si>
  <si>
    <t>Полуфинал краевых соревнований среди сельских спортсменов по быстрым шахматам, группа Б</t>
  </si>
  <si>
    <t>Овечкино</t>
  </si>
  <si>
    <t>Краевые соревнования среди сельской молодёжи</t>
  </si>
  <si>
    <t>Открытое Первенство Волчихинского района по быстрым шахматам, посвященное дню физкультурника</t>
  </si>
  <si>
    <t>Сельские шахматисты</t>
  </si>
  <si>
    <t>Волчиха</t>
  </si>
  <si>
    <t>Благовещенка</t>
  </si>
  <si>
    <t>Мамонтово</t>
  </si>
  <si>
    <t xml:space="preserve">«Мемориал В.А. Дохленко» - этап детского Кубка России </t>
  </si>
  <si>
    <t>ТФШ</t>
  </si>
  <si>
    <t>Мемориал Русакова - Этап Детского Кубка России</t>
  </si>
  <si>
    <t>Новокузнецк</t>
  </si>
  <si>
    <t>КрФШ</t>
  </si>
  <si>
    <t>ФШАК, КШК</t>
  </si>
  <si>
    <t>КШК</t>
  </si>
  <si>
    <t>Аржанникова Н.С.</t>
  </si>
  <si>
    <t>Количество участников</t>
  </si>
  <si>
    <t>командировочные расходы на 1 участника</t>
  </si>
  <si>
    <t>Сумма</t>
  </si>
  <si>
    <t>Этап Рапид Гран-При России по быстрым шахматам "Енисейские мосты"</t>
  </si>
  <si>
    <t>Министерство образования Алтайского края,
Косачев Д.Ю.</t>
  </si>
  <si>
    <t>Санкт-Петербург</t>
  </si>
  <si>
    <t>ФШАК</t>
  </si>
  <si>
    <t>Герасимюк М.В.</t>
  </si>
  <si>
    <t>Всероссийский турнир "Белая ладья" финал</t>
  </si>
  <si>
    <t>Международный шахматный фестиваль "Moscow open"</t>
  </si>
  <si>
    <t>Сильнейшие спортсмены Алтайского края</t>
  </si>
  <si>
    <t>Москва</t>
  </si>
  <si>
    <t>Международный шахматный турнир "Аэрофлот оупен"</t>
  </si>
  <si>
    <t>Шахматная смена детского лагеря</t>
  </si>
  <si>
    <t>Школьники</t>
  </si>
  <si>
    <t>Матчевая встреча Барнаул-Горно-Алтайск</t>
  </si>
  <si>
    <t>детские команды городов Барнаул, Горно-Алтайск, Бийск</t>
  </si>
  <si>
    <t>Бийск, Горно-Алтайск</t>
  </si>
  <si>
    <t>Полковниково</t>
  </si>
  <si>
    <t>Этап детского Кубка России-«Петровская ладья. Лето»</t>
  </si>
  <si>
    <t>школьники до 9,11,13,15 лет</t>
  </si>
  <si>
    <t>Анапа</t>
  </si>
  <si>
    <t>Филиал КГБУ "КШК" в Бийске</t>
  </si>
  <si>
    <t>Косачев Д.Ю., Борисов А.Н.</t>
  </si>
  <si>
    <t>Первенство России по шахматам (спорт глухих)</t>
  </si>
  <si>
    <t>шахматисты с нарушением слуха</t>
  </si>
  <si>
    <t>Зеленоград, Московская область</t>
  </si>
  <si>
    <t>Первенство России по шахматам (спорт слепых)</t>
  </si>
  <si>
    <t>Шахматисты с нарушением зрения</t>
  </si>
  <si>
    <t>Кострома</t>
  </si>
  <si>
    <t xml:space="preserve">Всероссийские соревнования детей с ПОДА до 18 лет </t>
  </si>
  <si>
    <t>шахматисты до 18 лет с ПОДА</t>
  </si>
  <si>
    <t>Курган</t>
  </si>
  <si>
    <t>Краевые соревнования по шахматам среди детей с ОВЗ</t>
  </si>
  <si>
    <t>дети-шахматисты с ОВЗ</t>
  </si>
  <si>
    <t>Чемпионат АК среди лиц с ОВЗ (ПОДА, глухих, слепых 
и общему заболеванию)</t>
  </si>
  <si>
    <t>Чемпионат России среди лиц с ПОДА</t>
  </si>
  <si>
    <t>Первенство России по шахматам среди лиц с ПОДА</t>
  </si>
  <si>
    <t>ФШАК, СДЮСШОР №3</t>
  </si>
  <si>
    <t>Начало</t>
  </si>
  <si>
    <t>Окончание</t>
  </si>
  <si>
    <t>Комиссия</t>
  </si>
  <si>
    <t>ДЮК</t>
  </si>
  <si>
    <t>ДЮК, тренерский совет</t>
  </si>
  <si>
    <t>Все</t>
  </si>
  <si>
    <t>Ветераны</t>
  </si>
  <si>
    <t>Сельские</t>
  </si>
  <si>
    <t>ОВЗ</t>
  </si>
  <si>
    <t>Женские</t>
  </si>
  <si>
    <t>Студенты</t>
  </si>
  <si>
    <t>ДЮК, сельские</t>
  </si>
  <si>
    <t>Тренерский совет</t>
  </si>
  <si>
    <t xml:space="preserve">Кубок Алтайского края по блицу 1-й этап </t>
  </si>
  <si>
    <t>Кубок Алтайского края по быстрым шахматам - 1-й этап</t>
  </si>
  <si>
    <t xml:space="preserve">Кубок Алтайского края по блицу 2-й этап </t>
  </si>
  <si>
    <t>Кубок Алтайского края по быстрым шахматам - 2-й этап</t>
  </si>
  <si>
    <t xml:space="preserve">Кубок Алтайского края по блицу 3-й этап </t>
  </si>
  <si>
    <t>Кубок Алтайского края по быстрым шахматам - 3-й этап</t>
  </si>
  <si>
    <t xml:space="preserve">Кубок Алтайского края по блицу 4-й этап </t>
  </si>
  <si>
    <t>Кубок Алтайского края по быстрым шахматам - 4-й этап</t>
  </si>
  <si>
    <t xml:space="preserve">Кубок Алтайского края по блицу 5-й этап </t>
  </si>
  <si>
    <t>Кубок Алтайского края по быстрым шахматам - 5-й этап</t>
  </si>
  <si>
    <t xml:space="preserve">Кубок Алтайского края по блицу 6-й этап </t>
  </si>
  <si>
    <t>Кубок Алтайского края по быстрым шахматам - 6-й этап</t>
  </si>
  <si>
    <t xml:space="preserve">Кубок Алтайского края по блицу 7-й этап </t>
  </si>
  <si>
    <t>Кубок Алтайского края по быстрым шахматам - 7-й этап</t>
  </si>
  <si>
    <t xml:space="preserve">Кубок Алтайского края по блицу 8-й этап </t>
  </si>
  <si>
    <t>Кубок Алтайского края по быстрым шахматам - 8-й этап</t>
  </si>
  <si>
    <t xml:space="preserve">Кубок Алтайского края по блицу 9-й этап </t>
  </si>
  <si>
    <t>Кубок Алтайского края по быстрым шахматам - 9-й этап</t>
  </si>
  <si>
    <t xml:space="preserve">Кубок Алтайского края по блицу 10-й этап </t>
  </si>
  <si>
    <t>Кубок Алтайского края по быстрым шахматам - 10-й этап</t>
  </si>
  <si>
    <t>Кубок Алтайского края по блицу Финал</t>
  </si>
  <si>
    <t>Кубок Алтайского края по быстрым шахматам Финал</t>
  </si>
  <si>
    <t>Федерации Шахмат Алтайского края на 2021 год</t>
  </si>
  <si>
    <t>Этап детского Кубка России-«Анапа 2021»</t>
  </si>
  <si>
    <t>Полуфинал г. Барнаула 2021 - Мемориал Черноколова</t>
  </si>
  <si>
    <t>ДЮСШ №9, Барнаул</t>
  </si>
  <si>
    <t>Чемпионат России по быстрым шахматам</t>
  </si>
  <si>
    <t>Чемпионат России по блицу</t>
  </si>
  <si>
    <t>Этап Кубка России среди мужчин</t>
  </si>
  <si>
    <t>Сильнейшие спортсмены края</t>
  </si>
  <si>
    <t>Екатеринбург</t>
  </si>
  <si>
    <t>Сильнейшие спортсмены</t>
  </si>
  <si>
    <t>Челябинск</t>
  </si>
  <si>
    <t>Этап Кубка России среди мужчин и женщин</t>
  </si>
  <si>
    <t>Этап Кубка России среди женщин</t>
  </si>
  <si>
    <t>Сильнейшие спортсменки</t>
  </si>
  <si>
    <t>Сатка, Челябинской области</t>
  </si>
  <si>
    <t>Финал Кубков России среди мужчин и женщин</t>
  </si>
  <si>
    <t>прошедшие в финал</t>
  </si>
  <si>
    <t>Ханты-Мансийск</t>
  </si>
  <si>
    <t>Первенство России среди мальчиков и девочек до 9 лет</t>
  </si>
  <si>
    <t>Командное Первенство России среди юношей и девушек до 19 лет</t>
  </si>
  <si>
    <t>Сборная края</t>
  </si>
  <si>
    <t>пос. Красные Ткачи, Ярославская область</t>
  </si>
  <si>
    <t>Этап Детского Кубка России</t>
  </si>
  <si>
    <t>Сборная края по возрастам</t>
  </si>
  <si>
    <t>Кубок Магнтики - Этап детского Кубка России</t>
  </si>
  <si>
    <t>Магнитогорск</t>
  </si>
  <si>
    <t>Этап Детского Кубка России - Кубок Карпова</t>
  </si>
  <si>
    <t>Мемориал А.Б. Кустова - Этап Рапид Гран-При Кубка России по быстрым шахматам</t>
  </si>
  <si>
    <t>Иркутск</t>
  </si>
  <si>
    <t>Командный чемпионат СФО</t>
  </si>
  <si>
    <t>Чемпионат России, Высшая лига среди мужчин и женщин</t>
  </si>
  <si>
    <t>Прошедшие отбор</t>
  </si>
  <si>
    <t xml:space="preserve">Этап Рапид Гран-При </t>
  </si>
  <si>
    <t>Герасимюк М.В.,
Косачев Д.Ю.</t>
  </si>
  <si>
    <t>Краевые соревнования по шахматам</t>
  </si>
  <si>
    <t>мужчины, женщины</t>
  </si>
  <si>
    <t>Первенство г. Барнаула по шахматам</t>
  </si>
  <si>
    <t xml:space="preserve">Кубок г. Барнаула по шахматам </t>
  </si>
  <si>
    <t>мальчики и девочки до 9 лет (2013 г.р. и младше)</t>
  </si>
  <si>
    <t>Всероссийские соревнования - этап Рапид Гран-При России, посвященный памяти Р.М. Кура</t>
  </si>
  <si>
    <t>Чемпионат Алтайского края среди женщин по быстрым шахматам - посвященный Международному женскому дню 8 марта</t>
  </si>
  <si>
    <t>женщины</t>
  </si>
  <si>
    <t xml:space="preserve">Краевые соревнования по шахматам среди студентов </t>
  </si>
  <si>
    <t>юниоры, юниорки              (17-25 лет)</t>
  </si>
  <si>
    <t xml:space="preserve">Краевые соревнования по быстрым шахматам среди студентов </t>
  </si>
  <si>
    <t>Краевой финал соревнований "Белая ладья"</t>
  </si>
  <si>
    <t>юноши, девушки 2007 г.р. и младше</t>
  </si>
  <si>
    <t xml:space="preserve">Краевые соревнования среди сельских спортсменов  </t>
  </si>
  <si>
    <t>Первенство России по шахматам, быстрым шахматам и блицу</t>
  </si>
  <si>
    <t>мальчики и девочки до 11, 13 лет, юноши и девушки до 15, 17, 19 лет</t>
  </si>
  <si>
    <t>Первенство г. Барнаула до 9 лет</t>
  </si>
  <si>
    <t>Юноши девушки 2003 г.р. и младше</t>
  </si>
  <si>
    <t>мальчики и девочки до 9, 11, 13 лет, юноши и девушки до 15 лет</t>
  </si>
  <si>
    <t xml:space="preserve">«Кубок Алтая» – этап соревнований на Кубок России по шахматам </t>
  </si>
  <si>
    <t>мужчины (1961 г.р. и старше), женщины (1966 г.р. и старше)</t>
  </si>
  <si>
    <t>Городские соревнования по шахматам среди учащихся начальных классов</t>
  </si>
  <si>
    <t>мальчики и девочки 2010 г.р. и младше</t>
  </si>
  <si>
    <t>Городские соревнования по шахматам</t>
  </si>
  <si>
    <t>Финал краевых соревнований по блицу среди сельских спортсменов</t>
  </si>
  <si>
    <t xml:space="preserve">Финал краевых соревнований по быстрым шахматам среди сельских спортсменов </t>
  </si>
  <si>
    <t>победители первенства Алтайского края до 9 лет</t>
  </si>
  <si>
    <t>Городские соревнования по шахматам, посвященные памяти Л.А.Кожевниковой</t>
  </si>
  <si>
    <t>Городские соревнования по блицу , посвященные дню защиты детей</t>
  </si>
  <si>
    <t>Краевые соревнования по блицу, посвященные Дню России</t>
  </si>
  <si>
    <t>мальчики и девочки до 11, 13 лет, юноши и девушки до 15 лет</t>
  </si>
  <si>
    <t>возраст или года рождения</t>
  </si>
  <si>
    <t>этап детского Кубка России «Маэстро-2021»</t>
  </si>
  <si>
    <t xml:space="preserve">Краевые командные соревнования среди сельских шахматистов, посвященные Международному дню шахмат </t>
  </si>
  <si>
    <t>мужчины, женщины                 юноши, девушки</t>
  </si>
  <si>
    <t>Городские соревнования по быстрым шахматам, посвященные Дню шахмат</t>
  </si>
  <si>
    <t>указать возраста</t>
  </si>
  <si>
    <t>Краевые соревнования по шахматам, посвященные памяти В.Лепихина</t>
  </si>
  <si>
    <t>Краевые соревнованияпо быстрым шахматам, посвященные 59 годовщине полета Г.С. Титова в космос</t>
  </si>
  <si>
    <t xml:space="preserve">Первенство Алтайского края </t>
  </si>
  <si>
    <t>Кубок г. Барнаула по шахматам 2 этап</t>
  </si>
  <si>
    <t>Краевые командные соревнования по быстрым шахматам "Турнир поколений"</t>
  </si>
  <si>
    <t xml:space="preserve">Краевые соревнования по быстрым шахматам среди сельских спортсменов, посвященные памяти А.В. Акимочкина </t>
  </si>
  <si>
    <t>мужчины и женщины,   юноши и девушки</t>
  </si>
  <si>
    <t>Краевые соревнования по быстрым шахматам «Кубок Наукограда»</t>
  </si>
  <si>
    <t>юноши, девушки 2003 г.р. и младше</t>
  </si>
  <si>
    <t>Краевые командные соревнования по быстрым шахматам среди национальных диаспор Алтайского края "Дружба народов"</t>
  </si>
  <si>
    <t>Краевые командные соревнования по блицу среди трудовых коллективов</t>
  </si>
  <si>
    <t>Краевые соревнования по шахматам среди учащихся, проживающих в сельской местности</t>
  </si>
  <si>
    <t>юноши и девушки 2006 г.р. и младше</t>
  </si>
  <si>
    <t>Кубок г. Барнаула по шахматам 3 этап</t>
  </si>
  <si>
    <t>Первенство СФО по быстрым шахматам</t>
  </si>
  <si>
    <t>мальчики и девочки до 11, 13 лет</t>
  </si>
  <si>
    <t>юноши и ддевушки до 15, 17, 19 лет</t>
  </si>
  <si>
    <t>Первенство СФО по шахматам</t>
  </si>
  <si>
    <t>Краевые командные соревнования по ...</t>
  </si>
  <si>
    <t xml:space="preserve">Чемпионат Алтайского края </t>
  </si>
  <si>
    <t xml:space="preserve">Краевые соревнования по блицу среди ветеранов, посвященные памяти Ю.П. Никонова  </t>
  </si>
  <si>
    <t>Первенство СФО по блицу</t>
  </si>
  <si>
    <t>юноши и девушки до 15, 17, 19 лет</t>
  </si>
  <si>
    <t>Городские командные соревнования по шахматам среди студентов</t>
  </si>
  <si>
    <t>мужчины</t>
  </si>
  <si>
    <t>Городские соревнования по быстрым шахматам среди студентов</t>
  </si>
  <si>
    <t>Краевые соревнования по шахматам среди ветеранов</t>
  </si>
  <si>
    <t>Финал городских соревнований "Белая Ладья"</t>
  </si>
  <si>
    <t>Кубок г. Барнаула по шахматам 4 этап</t>
  </si>
  <si>
    <t>Краевые соревнования по быстрым шахматам среди ветеранов</t>
  </si>
  <si>
    <t>Краевые соревнования по блицу среди ветеранов</t>
  </si>
  <si>
    <t>Краевые соревнования по шахматам среди команд детских домов</t>
  </si>
  <si>
    <t>юноши и девушки 2005 г.р. и младше</t>
  </si>
  <si>
    <t>Краевые соревнования по блицу</t>
  </si>
  <si>
    <t>Краевые соревнования по блицу или быстрым шахматам среди учащихся, проживающих в сельской местности</t>
  </si>
  <si>
    <t>В</t>
  </si>
  <si>
    <t>Д</t>
  </si>
  <si>
    <t>С</t>
  </si>
  <si>
    <t>м, ж</t>
  </si>
  <si>
    <t>м</t>
  </si>
  <si>
    <t>д</t>
  </si>
  <si>
    <t>ж</t>
  </si>
  <si>
    <t>студ</t>
  </si>
  <si>
    <t>с</t>
  </si>
  <si>
    <t>д, с</t>
  </si>
  <si>
    <t>м, к</t>
  </si>
  <si>
    <t>д, к</t>
  </si>
  <si>
    <t>с, к</t>
  </si>
  <si>
    <t>есть и взрослый кубок</t>
  </si>
  <si>
    <t>м, д</t>
  </si>
  <si>
    <t>с, д</t>
  </si>
  <si>
    <t>с или д?</t>
  </si>
  <si>
    <t>студ, к</t>
  </si>
  <si>
    <t>м, ж, д</t>
  </si>
</sst>
</file>

<file path=xl/styles.xml><?xml version="1.0" encoding="utf-8"?>
<styleSheet xmlns="http://schemas.openxmlformats.org/spreadsheetml/2006/main">
  <numFmts count="1">
    <numFmt numFmtId="44" formatCode="_-* #,##0.00\ &quot;₽&quot;_-;\-* #,##0.00\ &quot;₽&quot;_-;_-* &quot;-&quot;??\ &quot;₽&quot;_-;_-@_-"/>
  </numFmts>
  <fonts count="7">
    <font>
      <sz val="11"/>
      <color theme="1"/>
      <name val="Calibri"/>
      <family val="2"/>
      <charset val="204"/>
      <scheme val="minor"/>
    </font>
    <font>
      <sz val="14"/>
      <color indexed="8"/>
      <name val="Calibri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4"/>
      <color theme="1"/>
      <name val="Times New Roman"/>
      <family val="1"/>
      <charset val="204"/>
    </font>
    <font>
      <b/>
      <sz val="14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44" fontId="6" fillId="0" borderId="0" applyFon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44" fontId="0" fillId="0" borderId="0" xfId="2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44" fontId="0" fillId="0" borderId="0" xfId="2" applyFont="1" applyAlignment="1">
      <alignment horizontal="center" vertical="center"/>
    </xf>
    <xf numFmtId="44" fontId="0" fillId="0" borderId="0" xfId="2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Fill="1"/>
    <xf numFmtId="0" fontId="0" fillId="0" borderId="0" xfId="0" applyFill="1" applyAlignment="1">
      <alignment horizontal="center" vertical="center"/>
    </xf>
    <xf numFmtId="44" fontId="0" fillId="0" borderId="0" xfId="2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2" borderId="1" xfId="1" applyNumberFormat="1" applyFont="1" applyFill="1" applyBorder="1" applyAlignment="1">
      <alignment horizontal="center" vertical="center" wrapText="1" shrinkToFit="1"/>
    </xf>
    <xf numFmtId="49" fontId="3" fillId="2" borderId="1" xfId="1" applyNumberFormat="1" applyFont="1" applyFill="1" applyBorder="1" applyAlignment="1">
      <alignment horizontal="center" vertical="center" wrapText="1" shrinkToFit="1"/>
    </xf>
    <xf numFmtId="14" fontId="0" fillId="0" borderId="0" xfId="0" applyNumberFormat="1"/>
    <xf numFmtId="14" fontId="3" fillId="2" borderId="1" xfId="1" applyNumberFormat="1" applyFont="1" applyFill="1" applyBorder="1" applyAlignment="1">
      <alignment horizontal="center" vertical="center" wrapText="1" shrinkToFit="1"/>
    </xf>
    <xf numFmtId="0" fontId="0" fillId="0" borderId="0" xfId="0" applyAlignment="1">
      <alignment horizontal="center" vertical="center"/>
    </xf>
    <xf numFmtId="0" fontId="0" fillId="3" borderId="0" xfId="0" applyFill="1"/>
    <xf numFmtId="0" fontId="0" fillId="3" borderId="0" xfId="0" applyFill="1" applyAlignment="1">
      <alignment horizontal="center" vertical="center"/>
    </xf>
    <xf numFmtId="44" fontId="0" fillId="3" borderId="0" xfId="2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4" fillId="0" borderId="1" xfId="0" applyFont="1" applyFill="1" applyBorder="1" applyAlignment="1">
      <alignment horizontal="left" vertical="top" wrapText="1"/>
    </xf>
    <xf numFmtId="0" fontId="4" fillId="0" borderId="1" xfId="0" applyFont="1" applyFill="1" applyBorder="1" applyAlignment="1">
      <alignment horizontal="center" vertical="top" wrapText="1"/>
    </xf>
    <xf numFmtId="14" fontId="4" fillId="0" borderId="1" xfId="0" applyNumberFormat="1" applyFont="1" applyFill="1" applyBorder="1" applyAlignment="1">
      <alignment horizontal="center" vertical="top" wrapText="1"/>
    </xf>
    <xf numFmtId="17" fontId="4" fillId="0" borderId="1" xfId="0" applyNumberFormat="1" applyFont="1" applyFill="1" applyBorder="1" applyAlignment="1">
      <alignment horizontal="center" vertical="top" wrapText="1"/>
    </xf>
    <xf numFmtId="49" fontId="3" fillId="2" borderId="1" xfId="1" applyNumberFormat="1" applyFont="1" applyFill="1" applyBorder="1" applyAlignment="1">
      <alignment horizontal="center" vertical="top" wrapText="1" shrinkToFit="1"/>
    </xf>
    <xf numFmtId="0" fontId="0" fillId="0" borderId="0" xfId="0" applyAlignment="1">
      <alignment horizontal="center" vertical="top" wrapText="1"/>
    </xf>
    <xf numFmtId="44" fontId="0" fillId="0" borderId="0" xfId="2" applyFont="1" applyAlignment="1">
      <alignment horizontal="center" vertical="top" wrapText="1"/>
    </xf>
    <xf numFmtId="0" fontId="0" fillId="0" borderId="0" xfId="0" applyAlignment="1">
      <alignment horizontal="center" vertical="top"/>
    </xf>
    <xf numFmtId="44" fontId="0" fillId="0" borderId="0" xfId="2" applyFont="1" applyAlignment="1">
      <alignment horizontal="center" vertical="top"/>
    </xf>
    <xf numFmtId="0" fontId="3" fillId="2" borderId="2" xfId="1" applyNumberFormat="1" applyFont="1" applyFill="1" applyBorder="1" applyAlignment="1">
      <alignment horizontal="center" vertical="top" wrapText="1" shrinkToFit="1"/>
    </xf>
    <xf numFmtId="0" fontId="3" fillId="2" borderId="3" xfId="1" applyNumberFormat="1" applyFont="1" applyFill="1" applyBorder="1" applyAlignment="1">
      <alignment horizontal="center" vertical="top" wrapText="1" shrinkToFit="1"/>
    </xf>
    <xf numFmtId="0" fontId="3" fillId="2" borderId="2" xfId="1" applyFont="1" applyFill="1" applyBorder="1" applyAlignment="1">
      <alignment horizontal="center" vertical="top" wrapText="1" shrinkToFit="1"/>
    </xf>
    <xf numFmtId="0" fontId="3" fillId="2" borderId="3" xfId="1" applyFont="1" applyFill="1" applyBorder="1" applyAlignment="1">
      <alignment horizontal="center" vertical="top" wrapText="1" shrinkToFit="1"/>
    </xf>
    <xf numFmtId="49" fontId="3" fillId="2" borderId="2" xfId="1" applyNumberFormat="1" applyFont="1" applyFill="1" applyBorder="1" applyAlignment="1">
      <alignment horizontal="center" vertical="top" wrapText="1" shrinkToFit="1"/>
    </xf>
    <xf numFmtId="49" fontId="3" fillId="2" borderId="3" xfId="1" applyNumberFormat="1" applyFont="1" applyFill="1" applyBorder="1" applyAlignment="1">
      <alignment horizontal="center" vertical="top" wrapText="1" shrinkToFit="1"/>
    </xf>
    <xf numFmtId="0" fontId="3" fillId="0" borderId="2" xfId="1" applyFont="1" applyBorder="1" applyAlignment="1">
      <alignment horizontal="center" vertical="top" wrapText="1"/>
    </xf>
    <xf numFmtId="0" fontId="3" fillId="0" borderId="3" xfId="1" applyFont="1" applyBorder="1" applyAlignment="1">
      <alignment horizontal="center" vertical="top" wrapText="1"/>
    </xf>
    <xf numFmtId="0" fontId="0" fillId="4" borderId="0" xfId="0" applyFill="1"/>
    <xf numFmtId="0" fontId="4" fillId="4" borderId="1" xfId="0" applyFont="1" applyFill="1" applyBorder="1" applyAlignment="1">
      <alignment horizontal="center" vertical="top" wrapText="1"/>
    </xf>
    <xf numFmtId="0" fontId="4" fillId="4" borderId="1" xfId="0" applyFont="1" applyFill="1" applyBorder="1" applyAlignment="1">
      <alignment horizontal="left" vertical="top" wrapText="1"/>
    </xf>
  </cellXfs>
  <cellStyles count="3">
    <cellStyle name="Денежный" xfId="2" builtinId="4"/>
    <cellStyle name="Обычный" xfId="0" builtinId="0"/>
    <cellStyle name="Обычный_Лист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153"/>
  <sheetViews>
    <sheetView tabSelected="1" zoomScale="90" zoomScaleNormal="90" workbookViewId="0">
      <pane ySplit="5" topLeftCell="A6" activePane="bottomLeft" state="frozen"/>
      <selection pane="bottomLeft" activeCell="C9" sqref="C9"/>
    </sheetView>
  </sheetViews>
  <sheetFormatPr defaultRowHeight="15" zeroHeight="1"/>
  <cols>
    <col min="1" max="1" width="4.42578125" bestFit="1" customWidth="1"/>
    <col min="2" max="2" width="44.7109375" style="1" customWidth="1"/>
    <col min="3" max="3" width="33.7109375" style="1" customWidth="1"/>
    <col min="4" max="4" width="14.140625" style="1" bestFit="1" customWidth="1"/>
    <col min="5" max="5" width="14.140625" style="17" bestFit="1" customWidth="1"/>
    <col min="6" max="6" width="30.140625" bestFit="1" customWidth="1"/>
    <col min="7" max="7" width="21.28515625" customWidth="1"/>
    <col min="8" max="8" width="21.7109375" customWidth="1"/>
    <col min="9" max="9" width="0" hidden="1" customWidth="1"/>
    <col min="10" max="10" width="13.42578125" style="4" hidden="1" customWidth="1"/>
    <col min="11" max="11" width="19.5703125" style="6" hidden="1" customWidth="1"/>
    <col min="12" max="12" width="15" style="6" hidden="1" customWidth="1"/>
    <col min="13" max="13" width="13.42578125" style="3" hidden="1" customWidth="1"/>
    <col min="14" max="14" width="12.7109375" style="3" hidden="1" customWidth="1"/>
    <col min="15" max="15" width="19.42578125" style="3" hidden="1" customWidth="1"/>
    <col min="16" max="16" width="13.42578125" style="3" hidden="1" customWidth="1"/>
    <col min="17" max="17" width="0" hidden="1" customWidth="1"/>
    <col min="262" max="262" width="4" bestFit="1" customWidth="1"/>
    <col min="263" max="263" width="59.5703125" customWidth="1"/>
    <col min="264" max="264" width="54.5703125" customWidth="1"/>
    <col min="265" max="265" width="32.5703125" bestFit="1" customWidth="1"/>
    <col min="266" max="267" width="21.28515625" customWidth="1"/>
    <col min="518" max="518" width="4" bestFit="1" customWidth="1"/>
    <col min="519" max="519" width="59.5703125" customWidth="1"/>
    <col min="520" max="520" width="54.5703125" customWidth="1"/>
    <col min="521" max="521" width="32.5703125" bestFit="1" customWidth="1"/>
    <col min="522" max="523" width="21.28515625" customWidth="1"/>
    <col min="774" max="774" width="4" bestFit="1" customWidth="1"/>
    <col min="775" max="775" width="59.5703125" customWidth="1"/>
    <col min="776" max="776" width="54.5703125" customWidth="1"/>
    <col min="777" max="777" width="32.5703125" bestFit="1" customWidth="1"/>
    <col min="778" max="779" width="21.28515625" customWidth="1"/>
    <col min="1030" max="1030" width="4" bestFit="1" customWidth="1"/>
    <col min="1031" max="1031" width="59.5703125" customWidth="1"/>
    <col min="1032" max="1032" width="54.5703125" customWidth="1"/>
    <col min="1033" max="1033" width="32.5703125" bestFit="1" customWidth="1"/>
    <col min="1034" max="1035" width="21.28515625" customWidth="1"/>
    <col min="1286" max="1286" width="4" bestFit="1" customWidth="1"/>
    <col min="1287" max="1287" width="59.5703125" customWidth="1"/>
    <col min="1288" max="1288" width="54.5703125" customWidth="1"/>
    <col min="1289" max="1289" width="32.5703125" bestFit="1" customWidth="1"/>
    <col min="1290" max="1291" width="21.28515625" customWidth="1"/>
    <col min="1542" max="1542" width="4" bestFit="1" customWidth="1"/>
    <col min="1543" max="1543" width="59.5703125" customWidth="1"/>
    <col min="1544" max="1544" width="54.5703125" customWidth="1"/>
    <col min="1545" max="1545" width="32.5703125" bestFit="1" customWidth="1"/>
    <col min="1546" max="1547" width="21.28515625" customWidth="1"/>
    <col min="1798" max="1798" width="4" bestFit="1" customWidth="1"/>
    <col min="1799" max="1799" width="59.5703125" customWidth="1"/>
    <col min="1800" max="1800" width="54.5703125" customWidth="1"/>
    <col min="1801" max="1801" width="32.5703125" bestFit="1" customWidth="1"/>
    <col min="1802" max="1803" width="21.28515625" customWidth="1"/>
    <col min="2054" max="2054" width="4" bestFit="1" customWidth="1"/>
    <col min="2055" max="2055" width="59.5703125" customWidth="1"/>
    <col min="2056" max="2056" width="54.5703125" customWidth="1"/>
    <col min="2057" max="2057" width="32.5703125" bestFit="1" customWidth="1"/>
    <col min="2058" max="2059" width="21.28515625" customWidth="1"/>
    <col min="2310" max="2310" width="4" bestFit="1" customWidth="1"/>
    <col min="2311" max="2311" width="59.5703125" customWidth="1"/>
    <col min="2312" max="2312" width="54.5703125" customWidth="1"/>
    <col min="2313" max="2313" width="32.5703125" bestFit="1" customWidth="1"/>
    <col min="2314" max="2315" width="21.28515625" customWidth="1"/>
    <col min="2566" max="2566" width="4" bestFit="1" customWidth="1"/>
    <col min="2567" max="2567" width="59.5703125" customWidth="1"/>
    <col min="2568" max="2568" width="54.5703125" customWidth="1"/>
    <col min="2569" max="2569" width="32.5703125" bestFit="1" customWidth="1"/>
    <col min="2570" max="2571" width="21.28515625" customWidth="1"/>
    <col min="2822" max="2822" width="4" bestFit="1" customWidth="1"/>
    <col min="2823" max="2823" width="59.5703125" customWidth="1"/>
    <col min="2824" max="2824" width="54.5703125" customWidth="1"/>
    <col min="2825" max="2825" width="32.5703125" bestFit="1" customWidth="1"/>
    <col min="2826" max="2827" width="21.28515625" customWidth="1"/>
    <col min="3078" max="3078" width="4" bestFit="1" customWidth="1"/>
    <col min="3079" max="3079" width="59.5703125" customWidth="1"/>
    <col min="3080" max="3080" width="54.5703125" customWidth="1"/>
    <col min="3081" max="3081" width="32.5703125" bestFit="1" customWidth="1"/>
    <col min="3082" max="3083" width="21.28515625" customWidth="1"/>
    <col min="3334" max="3334" width="4" bestFit="1" customWidth="1"/>
    <col min="3335" max="3335" width="59.5703125" customWidth="1"/>
    <col min="3336" max="3336" width="54.5703125" customWidth="1"/>
    <col min="3337" max="3337" width="32.5703125" bestFit="1" customWidth="1"/>
    <col min="3338" max="3339" width="21.28515625" customWidth="1"/>
    <col min="3590" max="3590" width="4" bestFit="1" customWidth="1"/>
    <col min="3591" max="3591" width="59.5703125" customWidth="1"/>
    <col min="3592" max="3592" width="54.5703125" customWidth="1"/>
    <col min="3593" max="3593" width="32.5703125" bestFit="1" customWidth="1"/>
    <col min="3594" max="3595" width="21.28515625" customWidth="1"/>
    <col min="3846" max="3846" width="4" bestFit="1" customWidth="1"/>
    <col min="3847" max="3847" width="59.5703125" customWidth="1"/>
    <col min="3848" max="3848" width="54.5703125" customWidth="1"/>
    <col min="3849" max="3849" width="32.5703125" bestFit="1" customWidth="1"/>
    <col min="3850" max="3851" width="21.28515625" customWidth="1"/>
    <col min="4102" max="4102" width="4" bestFit="1" customWidth="1"/>
    <col min="4103" max="4103" width="59.5703125" customWidth="1"/>
    <col min="4104" max="4104" width="54.5703125" customWidth="1"/>
    <col min="4105" max="4105" width="32.5703125" bestFit="1" customWidth="1"/>
    <col min="4106" max="4107" width="21.28515625" customWidth="1"/>
    <col min="4358" max="4358" width="4" bestFit="1" customWidth="1"/>
    <col min="4359" max="4359" width="59.5703125" customWidth="1"/>
    <col min="4360" max="4360" width="54.5703125" customWidth="1"/>
    <col min="4361" max="4361" width="32.5703125" bestFit="1" customWidth="1"/>
    <col min="4362" max="4363" width="21.28515625" customWidth="1"/>
    <col min="4614" max="4614" width="4" bestFit="1" customWidth="1"/>
    <col min="4615" max="4615" width="59.5703125" customWidth="1"/>
    <col min="4616" max="4616" width="54.5703125" customWidth="1"/>
    <col min="4617" max="4617" width="32.5703125" bestFit="1" customWidth="1"/>
    <col min="4618" max="4619" width="21.28515625" customWidth="1"/>
    <col min="4870" max="4870" width="4" bestFit="1" customWidth="1"/>
    <col min="4871" max="4871" width="59.5703125" customWidth="1"/>
    <col min="4872" max="4872" width="54.5703125" customWidth="1"/>
    <col min="4873" max="4873" width="32.5703125" bestFit="1" customWidth="1"/>
    <col min="4874" max="4875" width="21.28515625" customWidth="1"/>
    <col min="5126" max="5126" width="4" bestFit="1" customWidth="1"/>
    <col min="5127" max="5127" width="59.5703125" customWidth="1"/>
    <col min="5128" max="5128" width="54.5703125" customWidth="1"/>
    <col min="5129" max="5129" width="32.5703125" bestFit="1" customWidth="1"/>
    <col min="5130" max="5131" width="21.28515625" customWidth="1"/>
    <col min="5382" max="5382" width="4" bestFit="1" customWidth="1"/>
    <col min="5383" max="5383" width="59.5703125" customWidth="1"/>
    <col min="5384" max="5384" width="54.5703125" customWidth="1"/>
    <col min="5385" max="5385" width="32.5703125" bestFit="1" customWidth="1"/>
    <col min="5386" max="5387" width="21.28515625" customWidth="1"/>
    <col min="5638" max="5638" width="4" bestFit="1" customWidth="1"/>
    <col min="5639" max="5639" width="59.5703125" customWidth="1"/>
    <col min="5640" max="5640" width="54.5703125" customWidth="1"/>
    <col min="5641" max="5641" width="32.5703125" bestFit="1" customWidth="1"/>
    <col min="5642" max="5643" width="21.28515625" customWidth="1"/>
    <col min="5894" max="5894" width="4" bestFit="1" customWidth="1"/>
    <col min="5895" max="5895" width="59.5703125" customWidth="1"/>
    <col min="5896" max="5896" width="54.5703125" customWidth="1"/>
    <col min="5897" max="5897" width="32.5703125" bestFit="1" customWidth="1"/>
    <col min="5898" max="5899" width="21.28515625" customWidth="1"/>
    <col min="6150" max="6150" width="4" bestFit="1" customWidth="1"/>
    <col min="6151" max="6151" width="59.5703125" customWidth="1"/>
    <col min="6152" max="6152" width="54.5703125" customWidth="1"/>
    <col min="6153" max="6153" width="32.5703125" bestFit="1" customWidth="1"/>
    <col min="6154" max="6155" width="21.28515625" customWidth="1"/>
    <col min="6406" max="6406" width="4" bestFit="1" customWidth="1"/>
    <col min="6407" max="6407" width="59.5703125" customWidth="1"/>
    <col min="6408" max="6408" width="54.5703125" customWidth="1"/>
    <col min="6409" max="6409" width="32.5703125" bestFit="1" customWidth="1"/>
    <col min="6410" max="6411" width="21.28515625" customWidth="1"/>
    <col min="6662" max="6662" width="4" bestFit="1" customWidth="1"/>
    <col min="6663" max="6663" width="59.5703125" customWidth="1"/>
    <col min="6664" max="6664" width="54.5703125" customWidth="1"/>
    <col min="6665" max="6665" width="32.5703125" bestFit="1" customWidth="1"/>
    <col min="6666" max="6667" width="21.28515625" customWidth="1"/>
    <col min="6918" max="6918" width="4" bestFit="1" customWidth="1"/>
    <col min="6919" max="6919" width="59.5703125" customWidth="1"/>
    <col min="6920" max="6920" width="54.5703125" customWidth="1"/>
    <col min="6921" max="6921" width="32.5703125" bestFit="1" customWidth="1"/>
    <col min="6922" max="6923" width="21.28515625" customWidth="1"/>
    <col min="7174" max="7174" width="4" bestFit="1" customWidth="1"/>
    <col min="7175" max="7175" width="59.5703125" customWidth="1"/>
    <col min="7176" max="7176" width="54.5703125" customWidth="1"/>
    <col min="7177" max="7177" width="32.5703125" bestFit="1" customWidth="1"/>
    <col min="7178" max="7179" width="21.28515625" customWidth="1"/>
    <col min="7430" max="7430" width="4" bestFit="1" customWidth="1"/>
    <col min="7431" max="7431" width="59.5703125" customWidth="1"/>
    <col min="7432" max="7432" width="54.5703125" customWidth="1"/>
    <col min="7433" max="7433" width="32.5703125" bestFit="1" customWidth="1"/>
    <col min="7434" max="7435" width="21.28515625" customWidth="1"/>
    <col min="7686" max="7686" width="4" bestFit="1" customWidth="1"/>
    <col min="7687" max="7687" width="59.5703125" customWidth="1"/>
    <col min="7688" max="7688" width="54.5703125" customWidth="1"/>
    <col min="7689" max="7689" width="32.5703125" bestFit="1" customWidth="1"/>
    <col min="7690" max="7691" width="21.28515625" customWidth="1"/>
    <col min="7942" max="7942" width="4" bestFit="1" customWidth="1"/>
    <col min="7943" max="7943" width="59.5703125" customWidth="1"/>
    <col min="7944" max="7944" width="54.5703125" customWidth="1"/>
    <col min="7945" max="7945" width="32.5703125" bestFit="1" customWidth="1"/>
    <col min="7946" max="7947" width="21.28515625" customWidth="1"/>
    <col min="8198" max="8198" width="4" bestFit="1" customWidth="1"/>
    <col min="8199" max="8199" width="59.5703125" customWidth="1"/>
    <col min="8200" max="8200" width="54.5703125" customWidth="1"/>
    <col min="8201" max="8201" width="32.5703125" bestFit="1" customWidth="1"/>
    <col min="8202" max="8203" width="21.28515625" customWidth="1"/>
    <col min="8454" max="8454" width="4" bestFit="1" customWidth="1"/>
    <col min="8455" max="8455" width="59.5703125" customWidth="1"/>
    <col min="8456" max="8456" width="54.5703125" customWidth="1"/>
    <col min="8457" max="8457" width="32.5703125" bestFit="1" customWidth="1"/>
    <col min="8458" max="8459" width="21.28515625" customWidth="1"/>
    <col min="8710" max="8710" width="4" bestFit="1" customWidth="1"/>
    <col min="8711" max="8711" width="59.5703125" customWidth="1"/>
    <col min="8712" max="8712" width="54.5703125" customWidth="1"/>
    <col min="8713" max="8713" width="32.5703125" bestFit="1" customWidth="1"/>
    <col min="8714" max="8715" width="21.28515625" customWidth="1"/>
    <col min="8966" max="8966" width="4" bestFit="1" customWidth="1"/>
    <col min="8967" max="8967" width="59.5703125" customWidth="1"/>
    <col min="8968" max="8968" width="54.5703125" customWidth="1"/>
    <col min="8969" max="8969" width="32.5703125" bestFit="1" customWidth="1"/>
    <col min="8970" max="8971" width="21.28515625" customWidth="1"/>
    <col min="9222" max="9222" width="4" bestFit="1" customWidth="1"/>
    <col min="9223" max="9223" width="59.5703125" customWidth="1"/>
    <col min="9224" max="9224" width="54.5703125" customWidth="1"/>
    <col min="9225" max="9225" width="32.5703125" bestFit="1" customWidth="1"/>
    <col min="9226" max="9227" width="21.28515625" customWidth="1"/>
    <col min="9478" max="9478" width="4" bestFit="1" customWidth="1"/>
    <col min="9479" max="9479" width="59.5703125" customWidth="1"/>
    <col min="9480" max="9480" width="54.5703125" customWidth="1"/>
    <col min="9481" max="9481" width="32.5703125" bestFit="1" customWidth="1"/>
    <col min="9482" max="9483" width="21.28515625" customWidth="1"/>
    <col min="9734" max="9734" width="4" bestFit="1" customWidth="1"/>
    <col min="9735" max="9735" width="59.5703125" customWidth="1"/>
    <col min="9736" max="9736" width="54.5703125" customWidth="1"/>
    <col min="9737" max="9737" width="32.5703125" bestFit="1" customWidth="1"/>
    <col min="9738" max="9739" width="21.28515625" customWidth="1"/>
    <col min="9990" max="9990" width="4" bestFit="1" customWidth="1"/>
    <col min="9991" max="9991" width="59.5703125" customWidth="1"/>
    <col min="9992" max="9992" width="54.5703125" customWidth="1"/>
    <col min="9993" max="9993" width="32.5703125" bestFit="1" customWidth="1"/>
    <col min="9994" max="9995" width="21.28515625" customWidth="1"/>
    <col min="10246" max="10246" width="4" bestFit="1" customWidth="1"/>
    <col min="10247" max="10247" width="59.5703125" customWidth="1"/>
    <col min="10248" max="10248" width="54.5703125" customWidth="1"/>
    <col min="10249" max="10249" width="32.5703125" bestFit="1" customWidth="1"/>
    <col min="10250" max="10251" width="21.28515625" customWidth="1"/>
    <col min="10502" max="10502" width="4" bestFit="1" customWidth="1"/>
    <col min="10503" max="10503" width="59.5703125" customWidth="1"/>
    <col min="10504" max="10504" width="54.5703125" customWidth="1"/>
    <col min="10505" max="10505" width="32.5703125" bestFit="1" customWidth="1"/>
    <col min="10506" max="10507" width="21.28515625" customWidth="1"/>
    <col min="10758" max="10758" width="4" bestFit="1" customWidth="1"/>
    <col min="10759" max="10759" width="59.5703125" customWidth="1"/>
    <col min="10760" max="10760" width="54.5703125" customWidth="1"/>
    <col min="10761" max="10761" width="32.5703125" bestFit="1" customWidth="1"/>
    <col min="10762" max="10763" width="21.28515625" customWidth="1"/>
    <col min="11014" max="11014" width="4" bestFit="1" customWidth="1"/>
    <col min="11015" max="11015" width="59.5703125" customWidth="1"/>
    <col min="11016" max="11016" width="54.5703125" customWidth="1"/>
    <col min="11017" max="11017" width="32.5703125" bestFit="1" customWidth="1"/>
    <col min="11018" max="11019" width="21.28515625" customWidth="1"/>
    <col min="11270" max="11270" width="4" bestFit="1" customWidth="1"/>
    <col min="11271" max="11271" width="59.5703125" customWidth="1"/>
    <col min="11272" max="11272" width="54.5703125" customWidth="1"/>
    <col min="11273" max="11273" width="32.5703125" bestFit="1" customWidth="1"/>
    <col min="11274" max="11275" width="21.28515625" customWidth="1"/>
    <col min="11526" max="11526" width="4" bestFit="1" customWidth="1"/>
    <col min="11527" max="11527" width="59.5703125" customWidth="1"/>
    <col min="11528" max="11528" width="54.5703125" customWidth="1"/>
    <col min="11529" max="11529" width="32.5703125" bestFit="1" customWidth="1"/>
    <col min="11530" max="11531" width="21.28515625" customWidth="1"/>
    <col min="11782" max="11782" width="4" bestFit="1" customWidth="1"/>
    <col min="11783" max="11783" width="59.5703125" customWidth="1"/>
    <col min="11784" max="11784" width="54.5703125" customWidth="1"/>
    <col min="11785" max="11785" width="32.5703125" bestFit="1" customWidth="1"/>
    <col min="11786" max="11787" width="21.28515625" customWidth="1"/>
    <col min="12038" max="12038" width="4" bestFit="1" customWidth="1"/>
    <col min="12039" max="12039" width="59.5703125" customWidth="1"/>
    <col min="12040" max="12040" width="54.5703125" customWidth="1"/>
    <col min="12041" max="12041" width="32.5703125" bestFit="1" customWidth="1"/>
    <col min="12042" max="12043" width="21.28515625" customWidth="1"/>
    <col min="12294" max="12294" width="4" bestFit="1" customWidth="1"/>
    <col min="12295" max="12295" width="59.5703125" customWidth="1"/>
    <col min="12296" max="12296" width="54.5703125" customWidth="1"/>
    <col min="12297" max="12297" width="32.5703125" bestFit="1" customWidth="1"/>
    <col min="12298" max="12299" width="21.28515625" customWidth="1"/>
    <col min="12550" max="12550" width="4" bestFit="1" customWidth="1"/>
    <col min="12551" max="12551" width="59.5703125" customWidth="1"/>
    <col min="12552" max="12552" width="54.5703125" customWidth="1"/>
    <col min="12553" max="12553" width="32.5703125" bestFit="1" customWidth="1"/>
    <col min="12554" max="12555" width="21.28515625" customWidth="1"/>
    <col min="12806" max="12806" width="4" bestFit="1" customWidth="1"/>
    <col min="12807" max="12807" width="59.5703125" customWidth="1"/>
    <col min="12808" max="12808" width="54.5703125" customWidth="1"/>
    <col min="12809" max="12809" width="32.5703125" bestFit="1" customWidth="1"/>
    <col min="12810" max="12811" width="21.28515625" customWidth="1"/>
    <col min="13062" max="13062" width="4" bestFit="1" customWidth="1"/>
    <col min="13063" max="13063" width="59.5703125" customWidth="1"/>
    <col min="13064" max="13064" width="54.5703125" customWidth="1"/>
    <col min="13065" max="13065" width="32.5703125" bestFit="1" customWidth="1"/>
    <col min="13066" max="13067" width="21.28515625" customWidth="1"/>
    <col min="13318" max="13318" width="4" bestFit="1" customWidth="1"/>
    <col min="13319" max="13319" width="59.5703125" customWidth="1"/>
    <col min="13320" max="13320" width="54.5703125" customWidth="1"/>
    <col min="13321" max="13321" width="32.5703125" bestFit="1" customWidth="1"/>
    <col min="13322" max="13323" width="21.28515625" customWidth="1"/>
    <col min="13574" max="13574" width="4" bestFit="1" customWidth="1"/>
    <col min="13575" max="13575" width="59.5703125" customWidth="1"/>
    <col min="13576" max="13576" width="54.5703125" customWidth="1"/>
    <col min="13577" max="13577" width="32.5703125" bestFit="1" customWidth="1"/>
    <col min="13578" max="13579" width="21.28515625" customWidth="1"/>
    <col min="13830" max="13830" width="4" bestFit="1" customWidth="1"/>
    <col min="13831" max="13831" width="59.5703125" customWidth="1"/>
    <col min="13832" max="13832" width="54.5703125" customWidth="1"/>
    <col min="13833" max="13833" width="32.5703125" bestFit="1" customWidth="1"/>
    <col min="13834" max="13835" width="21.28515625" customWidth="1"/>
    <col min="14086" max="14086" width="4" bestFit="1" customWidth="1"/>
    <col min="14087" max="14087" width="59.5703125" customWidth="1"/>
    <col min="14088" max="14088" width="54.5703125" customWidth="1"/>
    <col min="14089" max="14089" width="32.5703125" bestFit="1" customWidth="1"/>
    <col min="14090" max="14091" width="21.28515625" customWidth="1"/>
    <col min="14342" max="14342" width="4" bestFit="1" customWidth="1"/>
    <col min="14343" max="14343" width="59.5703125" customWidth="1"/>
    <col min="14344" max="14344" width="54.5703125" customWidth="1"/>
    <col min="14345" max="14345" width="32.5703125" bestFit="1" customWidth="1"/>
    <col min="14346" max="14347" width="21.28515625" customWidth="1"/>
    <col min="14598" max="14598" width="4" bestFit="1" customWidth="1"/>
    <col min="14599" max="14599" width="59.5703125" customWidth="1"/>
    <col min="14600" max="14600" width="54.5703125" customWidth="1"/>
    <col min="14601" max="14601" width="32.5703125" bestFit="1" customWidth="1"/>
    <col min="14602" max="14603" width="21.28515625" customWidth="1"/>
    <col min="14854" max="14854" width="4" bestFit="1" customWidth="1"/>
    <col min="14855" max="14855" width="59.5703125" customWidth="1"/>
    <col min="14856" max="14856" width="54.5703125" customWidth="1"/>
    <col min="14857" max="14857" width="32.5703125" bestFit="1" customWidth="1"/>
    <col min="14858" max="14859" width="21.28515625" customWidth="1"/>
    <col min="15110" max="15110" width="4" bestFit="1" customWidth="1"/>
    <col min="15111" max="15111" width="59.5703125" customWidth="1"/>
    <col min="15112" max="15112" width="54.5703125" customWidth="1"/>
    <col min="15113" max="15113" width="32.5703125" bestFit="1" customWidth="1"/>
    <col min="15114" max="15115" width="21.28515625" customWidth="1"/>
    <col min="15366" max="15366" width="4" bestFit="1" customWidth="1"/>
    <col min="15367" max="15367" width="59.5703125" customWidth="1"/>
    <col min="15368" max="15368" width="54.5703125" customWidth="1"/>
    <col min="15369" max="15369" width="32.5703125" bestFit="1" customWidth="1"/>
    <col min="15370" max="15371" width="21.28515625" customWidth="1"/>
    <col min="15622" max="15622" width="4" bestFit="1" customWidth="1"/>
    <col min="15623" max="15623" width="59.5703125" customWidth="1"/>
    <col min="15624" max="15624" width="54.5703125" customWidth="1"/>
    <col min="15625" max="15625" width="32.5703125" bestFit="1" customWidth="1"/>
    <col min="15626" max="15627" width="21.28515625" customWidth="1"/>
    <col min="15878" max="15878" width="4" bestFit="1" customWidth="1"/>
    <col min="15879" max="15879" width="59.5703125" customWidth="1"/>
    <col min="15880" max="15880" width="54.5703125" customWidth="1"/>
    <col min="15881" max="15881" width="32.5703125" bestFit="1" customWidth="1"/>
    <col min="15882" max="15883" width="21.28515625" customWidth="1"/>
    <col min="16134" max="16134" width="4" bestFit="1" customWidth="1"/>
    <col min="16135" max="16135" width="59.5703125" customWidth="1"/>
    <col min="16136" max="16136" width="54.5703125" customWidth="1"/>
    <col min="16137" max="16137" width="32.5703125" bestFit="1" customWidth="1"/>
    <col min="16138" max="16139" width="21.28515625" customWidth="1"/>
  </cols>
  <sheetData>
    <row r="1" spans="1:20" ht="18.75">
      <c r="A1" s="23" t="s">
        <v>0</v>
      </c>
      <c r="B1" s="23"/>
      <c r="C1" s="23"/>
      <c r="D1" s="23"/>
      <c r="E1" s="23"/>
      <c r="F1" s="23"/>
      <c r="G1" s="23"/>
      <c r="H1" s="23"/>
      <c r="L1" s="6">
        <f>SUM(L7:L152)</f>
        <v>3955000</v>
      </c>
    </row>
    <row r="2" spans="1:20" ht="18.75">
      <c r="A2" s="24" t="s">
        <v>26</v>
      </c>
      <c r="B2" s="24"/>
      <c r="C2" s="24"/>
      <c r="D2" s="24"/>
      <c r="E2" s="24"/>
      <c r="F2" s="24"/>
      <c r="G2" s="24"/>
      <c r="H2" s="24"/>
    </row>
    <row r="3" spans="1:20" ht="18.75">
      <c r="A3" s="25" t="s">
        <v>170</v>
      </c>
      <c r="B3" s="25"/>
      <c r="C3" s="25"/>
      <c r="D3" s="25"/>
      <c r="E3" s="25"/>
      <c r="F3" s="25"/>
      <c r="G3" s="25"/>
      <c r="H3" s="25"/>
    </row>
    <row r="4" spans="1:20" ht="19.5" customHeight="1">
      <c r="A4" s="35" t="s">
        <v>1</v>
      </c>
      <c r="B4" s="37" t="s">
        <v>2</v>
      </c>
      <c r="C4" s="39" t="s">
        <v>3</v>
      </c>
      <c r="D4" s="30" t="s">
        <v>4</v>
      </c>
      <c r="E4" s="30"/>
      <c r="F4" s="39" t="s">
        <v>137</v>
      </c>
      <c r="G4" s="41" t="s">
        <v>5</v>
      </c>
      <c r="H4" s="41" t="s">
        <v>6</v>
      </c>
      <c r="I4" s="33"/>
      <c r="J4" s="31" t="s">
        <v>96</v>
      </c>
      <c r="K4" s="32" t="s">
        <v>97</v>
      </c>
      <c r="L4" s="32" t="s">
        <v>98</v>
      </c>
      <c r="M4" s="34" t="s">
        <v>62</v>
      </c>
      <c r="N4" s="34" t="s">
        <v>63</v>
      </c>
      <c r="O4" s="34" t="s">
        <v>64</v>
      </c>
      <c r="P4" s="34"/>
      <c r="Q4" s="33"/>
      <c r="R4" s="33"/>
      <c r="S4" s="33"/>
      <c r="T4" s="33"/>
    </row>
    <row r="5" spans="1:20">
      <c r="A5" s="36"/>
      <c r="B5" s="38"/>
      <c r="C5" s="40"/>
      <c r="D5" s="16" t="s">
        <v>135</v>
      </c>
      <c r="E5" s="18" t="s">
        <v>136</v>
      </c>
      <c r="F5" s="40"/>
      <c r="G5" s="42"/>
      <c r="H5" s="42"/>
      <c r="J5" s="13"/>
      <c r="K5" s="7"/>
      <c r="L5" s="7"/>
    </row>
    <row r="6" spans="1:20" ht="37.5">
      <c r="A6" s="15">
        <v>1</v>
      </c>
      <c r="B6" s="26" t="s">
        <v>192</v>
      </c>
      <c r="C6" s="27" t="s">
        <v>193</v>
      </c>
      <c r="D6" s="28">
        <v>44198</v>
      </c>
      <c r="E6" s="28">
        <v>44205</v>
      </c>
      <c r="F6" s="27" t="s">
        <v>138</v>
      </c>
      <c r="G6" s="27" t="s">
        <v>75</v>
      </c>
      <c r="H6" s="27" t="s">
        <v>69</v>
      </c>
      <c r="J6" s="19"/>
      <c r="R6" t="s">
        <v>281</v>
      </c>
    </row>
    <row r="7" spans="1:20" ht="18.75">
      <c r="A7" s="15">
        <v>2</v>
      </c>
      <c r="B7" s="26" t="s">
        <v>204</v>
      </c>
      <c r="C7" s="27" t="s">
        <v>205</v>
      </c>
      <c r="D7" s="28">
        <v>44199</v>
      </c>
      <c r="E7" s="28">
        <v>44203</v>
      </c>
      <c r="F7" s="27" t="s">
        <v>140</v>
      </c>
      <c r="G7" s="27" t="s">
        <v>8</v>
      </c>
      <c r="H7" s="27" t="s">
        <v>103</v>
      </c>
      <c r="N7" s="3">
        <f>4*500*5</f>
        <v>10000</v>
      </c>
      <c r="R7" t="s">
        <v>280</v>
      </c>
    </row>
    <row r="8" spans="1:20" ht="18.75">
      <c r="A8" s="15">
        <v>3</v>
      </c>
      <c r="B8" s="26" t="s">
        <v>37</v>
      </c>
      <c r="C8" s="27"/>
      <c r="D8" s="28">
        <v>44199</v>
      </c>
      <c r="E8" s="28">
        <v>44204</v>
      </c>
      <c r="F8" s="27" t="s">
        <v>139</v>
      </c>
      <c r="G8" s="27" t="s">
        <v>38</v>
      </c>
      <c r="H8" s="27" t="s">
        <v>69</v>
      </c>
      <c r="J8" s="8">
        <v>2</v>
      </c>
      <c r="K8" s="6">
        <v>30000</v>
      </c>
      <c r="L8" s="6">
        <f>J8*K8</f>
        <v>60000</v>
      </c>
      <c r="R8" t="s">
        <v>281</v>
      </c>
    </row>
    <row r="9" spans="1:20" ht="56.25">
      <c r="A9" s="15">
        <v>4</v>
      </c>
      <c r="B9" s="26" t="s">
        <v>206</v>
      </c>
      <c r="C9" s="27" t="s">
        <v>219</v>
      </c>
      <c r="D9" s="28">
        <v>44200</v>
      </c>
      <c r="E9" s="28">
        <v>44203</v>
      </c>
      <c r="F9" s="27" t="s">
        <v>138</v>
      </c>
      <c r="G9" s="27" t="s">
        <v>173</v>
      </c>
      <c r="H9" s="27" t="s">
        <v>69</v>
      </c>
      <c r="N9" s="3">
        <f>6*500*4</f>
        <v>12000</v>
      </c>
      <c r="R9" t="s">
        <v>281</v>
      </c>
    </row>
    <row r="10" spans="1:20" ht="18.75">
      <c r="A10" s="15">
        <v>5</v>
      </c>
      <c r="B10" s="26" t="s">
        <v>202</v>
      </c>
      <c r="C10" s="27" t="s">
        <v>7</v>
      </c>
      <c r="D10" s="28">
        <v>44201</v>
      </c>
      <c r="E10" s="28">
        <v>44204</v>
      </c>
      <c r="F10" s="27" t="s">
        <v>140</v>
      </c>
      <c r="G10" s="27" t="s">
        <v>67</v>
      </c>
      <c r="H10" s="27" t="s">
        <v>71</v>
      </c>
      <c r="J10" s="19"/>
      <c r="R10" t="s">
        <v>280</v>
      </c>
    </row>
    <row r="11" spans="1:20" ht="37.5">
      <c r="A11" s="15">
        <v>6</v>
      </c>
      <c r="B11" s="26" t="s">
        <v>148</v>
      </c>
      <c r="C11" s="27" t="s">
        <v>205</v>
      </c>
      <c r="D11" s="28">
        <v>44212</v>
      </c>
      <c r="E11" s="28">
        <v>44212</v>
      </c>
      <c r="F11" s="27" t="s">
        <v>140</v>
      </c>
      <c r="G11" s="27" t="s">
        <v>8</v>
      </c>
      <c r="H11" s="27" t="s">
        <v>70</v>
      </c>
      <c r="R11" t="s">
        <v>280</v>
      </c>
    </row>
    <row r="12" spans="1:20" ht="37.5">
      <c r="A12" s="15">
        <v>7</v>
      </c>
      <c r="B12" s="26" t="s">
        <v>149</v>
      </c>
      <c r="C12" s="27" t="s">
        <v>205</v>
      </c>
      <c r="D12" s="28">
        <v>44213</v>
      </c>
      <c r="E12" s="28">
        <v>44213</v>
      </c>
      <c r="F12" s="27" t="s">
        <v>140</v>
      </c>
      <c r="G12" s="27" t="s">
        <v>8</v>
      </c>
      <c r="H12" s="27" t="s">
        <v>70</v>
      </c>
      <c r="R12" t="s">
        <v>280</v>
      </c>
    </row>
    <row r="13" spans="1:20" ht="37.5">
      <c r="A13" s="15">
        <v>8</v>
      </c>
      <c r="B13" s="26" t="s">
        <v>105</v>
      </c>
      <c r="C13" s="27" t="s">
        <v>106</v>
      </c>
      <c r="D13" s="28">
        <v>44217</v>
      </c>
      <c r="E13" s="28">
        <v>44228</v>
      </c>
      <c r="F13" s="27" t="s">
        <v>139</v>
      </c>
      <c r="G13" s="27" t="s">
        <v>107</v>
      </c>
      <c r="H13" s="27" t="s">
        <v>102</v>
      </c>
      <c r="R13" t="s">
        <v>294</v>
      </c>
    </row>
    <row r="14" spans="1:20" ht="37.5">
      <c r="A14" s="15">
        <v>9</v>
      </c>
      <c r="B14" s="26" t="s">
        <v>207</v>
      </c>
      <c r="C14" s="27" t="s">
        <v>205</v>
      </c>
      <c r="D14" s="28">
        <v>44218</v>
      </c>
      <c r="E14" s="28">
        <v>44220</v>
      </c>
      <c r="F14" s="27" t="s">
        <v>138</v>
      </c>
      <c r="G14" s="27" t="s">
        <v>173</v>
      </c>
      <c r="H14" s="27" t="s">
        <v>69</v>
      </c>
      <c r="J14" s="4">
        <v>1</v>
      </c>
      <c r="K14" s="6">
        <v>20000</v>
      </c>
      <c r="L14" s="6">
        <f>J14*K14</f>
        <v>20000</v>
      </c>
      <c r="O14" s="3">
        <f>3*600*9</f>
        <v>16200</v>
      </c>
      <c r="R14" t="s">
        <v>280</v>
      </c>
    </row>
    <row r="15" spans="1:20" ht="56.25">
      <c r="A15" s="15">
        <v>10</v>
      </c>
      <c r="B15" s="26" t="s">
        <v>68</v>
      </c>
      <c r="C15" s="27" t="s">
        <v>205</v>
      </c>
      <c r="D15" s="28">
        <v>44226</v>
      </c>
      <c r="E15" s="28">
        <v>44226</v>
      </c>
      <c r="F15" s="28" t="s">
        <v>142</v>
      </c>
      <c r="G15" s="27" t="s">
        <v>8</v>
      </c>
      <c r="H15" s="27" t="s">
        <v>40</v>
      </c>
      <c r="R15" t="s">
        <v>284</v>
      </c>
    </row>
    <row r="16" spans="1:20" ht="37.5">
      <c r="A16" s="15">
        <v>11</v>
      </c>
      <c r="B16" s="26" t="s">
        <v>150</v>
      </c>
      <c r="C16" s="27" t="s">
        <v>205</v>
      </c>
      <c r="D16" s="28">
        <v>44226</v>
      </c>
      <c r="E16" s="28">
        <v>44226</v>
      </c>
      <c r="F16" s="28" t="s">
        <v>140</v>
      </c>
      <c r="G16" s="27" t="s">
        <v>8</v>
      </c>
      <c r="H16" s="27" t="s">
        <v>70</v>
      </c>
      <c r="J16" s="8"/>
      <c r="R16" t="s">
        <v>280</v>
      </c>
    </row>
    <row r="17" spans="1:18" ht="37.5">
      <c r="A17" s="15">
        <v>12</v>
      </c>
      <c r="B17" s="26" t="s">
        <v>151</v>
      </c>
      <c r="C17" s="27" t="s">
        <v>205</v>
      </c>
      <c r="D17" s="28">
        <v>44227</v>
      </c>
      <c r="E17" s="28">
        <v>44227</v>
      </c>
      <c r="F17" s="28" t="s">
        <v>140</v>
      </c>
      <c r="G17" s="27" t="s">
        <v>8</v>
      </c>
      <c r="H17" s="27" t="s">
        <v>70</v>
      </c>
      <c r="I17" s="9"/>
      <c r="J17" s="10">
        <v>13</v>
      </c>
      <c r="K17" s="11">
        <v>35000</v>
      </c>
      <c r="L17" s="11">
        <f>J17*K17</f>
        <v>455000</v>
      </c>
      <c r="R17" t="s">
        <v>280</v>
      </c>
    </row>
    <row r="18" spans="1:18" ht="18.75">
      <c r="A18" s="15">
        <v>13</v>
      </c>
      <c r="B18" s="26" t="s">
        <v>10</v>
      </c>
      <c r="C18" s="27"/>
      <c r="D18" s="28">
        <v>44232</v>
      </c>
      <c r="E18" s="28">
        <v>44242</v>
      </c>
      <c r="F18" s="27" t="s">
        <v>141</v>
      </c>
      <c r="G18" s="27" t="s">
        <v>65</v>
      </c>
      <c r="H18" s="27" t="s">
        <v>9</v>
      </c>
      <c r="O18" s="3">
        <f>3*400*3</f>
        <v>3600</v>
      </c>
      <c r="R18" t="s">
        <v>276</v>
      </c>
    </row>
    <row r="19" spans="1:18" ht="37.5">
      <c r="A19" s="15">
        <v>14</v>
      </c>
      <c r="B19" s="26" t="s">
        <v>108</v>
      </c>
      <c r="C19" s="27" t="s">
        <v>106</v>
      </c>
      <c r="D19" s="28">
        <v>44245</v>
      </c>
      <c r="E19" s="28">
        <v>44255</v>
      </c>
      <c r="F19" s="28" t="s">
        <v>139</v>
      </c>
      <c r="G19" s="27" t="s">
        <v>107</v>
      </c>
      <c r="H19" s="27" t="s">
        <v>102</v>
      </c>
      <c r="R19" t="s">
        <v>280</v>
      </c>
    </row>
    <row r="20" spans="1:18" ht="37.5">
      <c r="A20" s="15">
        <v>15</v>
      </c>
      <c r="B20" s="26" t="s">
        <v>28</v>
      </c>
      <c r="C20" s="27" t="s">
        <v>208</v>
      </c>
      <c r="D20" s="28">
        <v>44246</v>
      </c>
      <c r="E20" s="28">
        <v>44249</v>
      </c>
      <c r="F20" s="27" t="s">
        <v>138</v>
      </c>
      <c r="G20" s="27" t="s">
        <v>8</v>
      </c>
      <c r="H20" s="27" t="s">
        <v>69</v>
      </c>
      <c r="I20" s="20"/>
      <c r="J20" s="21"/>
      <c r="K20" s="22"/>
      <c r="L20" s="22"/>
      <c r="R20" t="s">
        <v>277</v>
      </c>
    </row>
    <row r="21" spans="1:18" ht="56.25">
      <c r="A21" s="15">
        <v>16</v>
      </c>
      <c r="B21" s="26" t="s">
        <v>56</v>
      </c>
      <c r="C21" s="27"/>
      <c r="D21" s="28">
        <v>44247</v>
      </c>
      <c r="E21" s="28">
        <v>44250</v>
      </c>
      <c r="F21" s="27" t="s">
        <v>142</v>
      </c>
      <c r="G21" s="27" t="s">
        <v>73</v>
      </c>
      <c r="H21" s="27" t="s">
        <v>74</v>
      </c>
      <c r="I21" s="9"/>
      <c r="J21" s="10">
        <v>5</v>
      </c>
      <c r="K21" s="11">
        <v>45000</v>
      </c>
      <c r="L21" s="11">
        <f>J21*K21</f>
        <v>225000</v>
      </c>
      <c r="R21" t="s">
        <v>278</v>
      </c>
    </row>
    <row r="22" spans="1:18" ht="37.5">
      <c r="A22" s="15">
        <v>17</v>
      </c>
      <c r="B22" s="26" t="s">
        <v>36</v>
      </c>
      <c r="C22" s="27" t="s">
        <v>190</v>
      </c>
      <c r="D22" s="28">
        <v>44247</v>
      </c>
      <c r="E22" s="28">
        <v>44250</v>
      </c>
      <c r="F22" s="27" t="s">
        <v>147</v>
      </c>
      <c r="G22" s="27" t="s">
        <v>198</v>
      </c>
      <c r="H22" s="27" t="s">
        <v>103</v>
      </c>
      <c r="R22" t="s">
        <v>278</v>
      </c>
    </row>
    <row r="23" spans="1:18" ht="37.5">
      <c r="A23" s="15">
        <v>18</v>
      </c>
      <c r="B23" s="26" t="s">
        <v>35</v>
      </c>
      <c r="C23" s="27" t="s">
        <v>190</v>
      </c>
      <c r="D23" s="28">
        <v>44249</v>
      </c>
      <c r="E23" s="28">
        <v>44251</v>
      </c>
      <c r="F23" s="27" t="s">
        <v>147</v>
      </c>
      <c r="G23" s="27" t="s">
        <v>198</v>
      </c>
      <c r="H23" s="27" t="s">
        <v>103</v>
      </c>
      <c r="M23" s="3">
        <v>10000</v>
      </c>
      <c r="N23" s="3">
        <f>3*400*4</f>
        <v>4800</v>
      </c>
      <c r="R23" t="s">
        <v>279</v>
      </c>
    </row>
    <row r="24" spans="1:18" ht="56.25">
      <c r="A24" s="15">
        <v>19</v>
      </c>
      <c r="B24" s="26" t="s">
        <v>209</v>
      </c>
      <c r="C24" s="27" t="s">
        <v>205</v>
      </c>
      <c r="D24" s="28">
        <v>44253</v>
      </c>
      <c r="E24" s="28">
        <v>44256</v>
      </c>
      <c r="F24" s="28" t="s">
        <v>140</v>
      </c>
      <c r="G24" s="27" t="s">
        <v>8</v>
      </c>
      <c r="H24" s="27" t="s">
        <v>53</v>
      </c>
      <c r="J24" s="19"/>
      <c r="R24" t="s">
        <v>280</v>
      </c>
    </row>
    <row r="25" spans="1:18" ht="37.5">
      <c r="A25" s="15">
        <v>20</v>
      </c>
      <c r="B25" s="26" t="s">
        <v>194</v>
      </c>
      <c r="C25" s="27" t="s">
        <v>193</v>
      </c>
      <c r="D25" s="28">
        <v>44256</v>
      </c>
      <c r="E25" s="28">
        <v>44266</v>
      </c>
      <c r="F25" s="28" t="s">
        <v>138</v>
      </c>
      <c r="G25" s="27" t="s">
        <v>195</v>
      </c>
      <c r="H25" s="27" t="s">
        <v>69</v>
      </c>
      <c r="M25" s="3">
        <v>300000</v>
      </c>
      <c r="N25" s="3">
        <v>50000</v>
      </c>
      <c r="R25" t="s">
        <v>281</v>
      </c>
    </row>
    <row r="26" spans="1:18" ht="56.25">
      <c r="A26" s="15">
        <v>21</v>
      </c>
      <c r="B26" s="26" t="s">
        <v>120</v>
      </c>
      <c r="C26" s="27" t="s">
        <v>121</v>
      </c>
      <c r="D26" s="28">
        <v>44256</v>
      </c>
      <c r="E26" s="28">
        <v>44264</v>
      </c>
      <c r="F26" s="27" t="s">
        <v>143</v>
      </c>
      <c r="G26" s="27" t="s">
        <v>122</v>
      </c>
      <c r="H26" s="27" t="s">
        <v>14</v>
      </c>
      <c r="J26" s="4">
        <v>3</v>
      </c>
      <c r="K26" s="6">
        <v>15000</v>
      </c>
      <c r="L26" s="6">
        <f>J26*K26</f>
        <v>45000</v>
      </c>
      <c r="O26" s="3">
        <f>3*30000</f>
        <v>90000</v>
      </c>
      <c r="R26" t="s">
        <v>143</v>
      </c>
    </row>
    <row r="27" spans="1:18" ht="56.25">
      <c r="A27" s="15">
        <v>22</v>
      </c>
      <c r="B27" s="26" t="s">
        <v>48</v>
      </c>
      <c r="C27" s="27" t="s">
        <v>49</v>
      </c>
      <c r="D27" s="28">
        <v>44256</v>
      </c>
      <c r="E27" s="28">
        <v>44286</v>
      </c>
      <c r="F27" s="27" t="s">
        <v>143</v>
      </c>
      <c r="G27" s="27" t="s">
        <v>15</v>
      </c>
      <c r="H27" s="27" t="s">
        <v>69</v>
      </c>
      <c r="J27" s="4">
        <v>5</v>
      </c>
      <c r="K27" s="6">
        <v>30000</v>
      </c>
      <c r="L27" s="6">
        <f>J27*K27</f>
        <v>150000</v>
      </c>
      <c r="O27" s="3">
        <f>5*20000</f>
        <v>100000</v>
      </c>
      <c r="R27" t="s">
        <v>143</v>
      </c>
    </row>
    <row r="28" spans="1:18" ht="37.5">
      <c r="A28" s="15">
        <v>23</v>
      </c>
      <c r="B28" s="26" t="s">
        <v>39</v>
      </c>
      <c r="C28" s="27" t="s">
        <v>190</v>
      </c>
      <c r="D28" s="28">
        <v>44256</v>
      </c>
      <c r="E28" s="28">
        <v>44265</v>
      </c>
      <c r="F28" s="28" t="s">
        <v>147</v>
      </c>
      <c r="G28" s="27" t="s">
        <v>75</v>
      </c>
      <c r="H28" s="27" t="s">
        <v>103</v>
      </c>
      <c r="J28" s="4">
        <v>6</v>
      </c>
      <c r="K28" s="6">
        <v>3000</v>
      </c>
      <c r="L28" s="6">
        <f>J28*K28</f>
        <v>18000</v>
      </c>
      <c r="O28" s="3">
        <f>5*3000</f>
        <v>15000</v>
      </c>
      <c r="R28" t="s">
        <v>279</v>
      </c>
    </row>
    <row r="29" spans="1:18" ht="75">
      <c r="A29" s="15">
        <v>24</v>
      </c>
      <c r="B29" s="26" t="s">
        <v>210</v>
      </c>
      <c r="C29" s="27" t="s">
        <v>211</v>
      </c>
      <c r="D29" s="28">
        <v>44263</v>
      </c>
      <c r="E29" s="28">
        <v>44263</v>
      </c>
      <c r="F29" s="28" t="s">
        <v>144</v>
      </c>
      <c r="G29" s="27" t="s">
        <v>8</v>
      </c>
      <c r="H29" s="27" t="s">
        <v>95</v>
      </c>
      <c r="J29" s="4">
        <v>6</v>
      </c>
      <c r="K29" s="6">
        <v>6000</v>
      </c>
      <c r="L29" s="6">
        <f>J29*K29</f>
        <v>36000</v>
      </c>
      <c r="O29" s="3">
        <f>5*3000</f>
        <v>15000</v>
      </c>
      <c r="R29" t="s">
        <v>282</v>
      </c>
    </row>
    <row r="30" spans="1:18" ht="37.5">
      <c r="A30" s="15">
        <v>25</v>
      </c>
      <c r="B30" s="26" t="s">
        <v>152</v>
      </c>
      <c r="C30" s="27" t="s">
        <v>205</v>
      </c>
      <c r="D30" s="28">
        <v>44268</v>
      </c>
      <c r="E30" s="28">
        <v>44268</v>
      </c>
      <c r="F30" s="28" t="s">
        <v>140</v>
      </c>
      <c r="G30" s="27" t="s">
        <v>8</v>
      </c>
      <c r="H30" s="27" t="s">
        <v>94</v>
      </c>
      <c r="M30" s="3">
        <v>10000</v>
      </c>
      <c r="R30" t="s">
        <v>280</v>
      </c>
    </row>
    <row r="31" spans="1:18" ht="37.5">
      <c r="A31" s="15">
        <v>26</v>
      </c>
      <c r="B31" s="26" t="s">
        <v>123</v>
      </c>
      <c r="C31" s="27" t="s">
        <v>124</v>
      </c>
      <c r="D31" s="28">
        <v>44269</v>
      </c>
      <c r="E31" s="28">
        <v>44278</v>
      </c>
      <c r="F31" s="28" t="s">
        <v>143</v>
      </c>
      <c r="G31" s="27" t="s">
        <v>125</v>
      </c>
      <c r="H31" s="27" t="s">
        <v>14</v>
      </c>
      <c r="J31" s="8"/>
      <c r="R31" t="s">
        <v>143</v>
      </c>
    </row>
    <row r="32" spans="1:18" ht="37.5">
      <c r="A32" s="15">
        <v>27</v>
      </c>
      <c r="B32" s="26" t="s">
        <v>153</v>
      </c>
      <c r="C32" s="27" t="s">
        <v>205</v>
      </c>
      <c r="D32" s="28">
        <v>44269</v>
      </c>
      <c r="E32" s="28">
        <v>44269</v>
      </c>
      <c r="F32" s="28" t="s">
        <v>140</v>
      </c>
      <c r="G32" s="27" t="s">
        <v>8</v>
      </c>
      <c r="H32" s="27" t="s">
        <v>94</v>
      </c>
      <c r="J32" s="4">
        <v>6</v>
      </c>
      <c r="K32" s="6">
        <v>20000</v>
      </c>
      <c r="L32" s="6">
        <f>J32*K32</f>
        <v>120000</v>
      </c>
      <c r="M32" s="3">
        <v>50000</v>
      </c>
      <c r="N32" s="3">
        <f>4*650</f>
        <v>2600</v>
      </c>
      <c r="R32" t="s">
        <v>280</v>
      </c>
    </row>
    <row r="33" spans="1:18" ht="37.5">
      <c r="A33" s="15">
        <v>28</v>
      </c>
      <c r="B33" s="26" t="s">
        <v>212</v>
      </c>
      <c r="C33" s="27" t="s">
        <v>213</v>
      </c>
      <c r="D33" s="28">
        <v>44271</v>
      </c>
      <c r="E33" s="28">
        <v>44275</v>
      </c>
      <c r="F33" s="29" t="s">
        <v>145</v>
      </c>
      <c r="G33" s="27" t="s">
        <v>8</v>
      </c>
      <c r="H33" s="27" t="s">
        <v>12</v>
      </c>
      <c r="J33" s="14"/>
      <c r="R33" t="s">
        <v>283</v>
      </c>
    </row>
    <row r="34" spans="1:18" ht="37.5">
      <c r="A34" s="15">
        <v>29</v>
      </c>
      <c r="B34" s="26" t="s">
        <v>214</v>
      </c>
      <c r="C34" s="27" t="s">
        <v>213</v>
      </c>
      <c r="D34" s="28">
        <v>44276</v>
      </c>
      <c r="E34" s="28">
        <v>44276</v>
      </c>
      <c r="F34" s="28" t="s">
        <v>145</v>
      </c>
      <c r="G34" s="27" t="s">
        <v>8</v>
      </c>
      <c r="H34" s="27" t="s">
        <v>12</v>
      </c>
      <c r="J34" s="8"/>
      <c r="R34" t="s">
        <v>283</v>
      </c>
    </row>
    <row r="35" spans="1:18" ht="37.5">
      <c r="A35" s="15">
        <v>30</v>
      </c>
      <c r="B35" s="26" t="s">
        <v>13</v>
      </c>
      <c r="C35" s="27" t="s">
        <v>208</v>
      </c>
      <c r="D35" s="28">
        <v>44278</v>
      </c>
      <c r="E35" s="28">
        <v>44284</v>
      </c>
      <c r="F35" s="27" t="s">
        <v>138</v>
      </c>
      <c r="G35" s="27" t="s">
        <v>8</v>
      </c>
      <c r="H35" s="27" t="s">
        <v>40</v>
      </c>
      <c r="J35" s="8"/>
      <c r="R35" t="s">
        <v>281</v>
      </c>
    </row>
    <row r="36" spans="1:18" ht="18.75">
      <c r="A36" s="15">
        <v>31</v>
      </c>
      <c r="B36" s="26" t="s">
        <v>23</v>
      </c>
      <c r="C36" s="27" t="s">
        <v>11</v>
      </c>
      <c r="D36" s="28">
        <v>44278</v>
      </c>
      <c r="E36" s="28">
        <v>44284</v>
      </c>
      <c r="F36" s="27" t="s">
        <v>139</v>
      </c>
      <c r="G36" s="27" t="s">
        <v>38</v>
      </c>
      <c r="H36" s="27" t="s">
        <v>70</v>
      </c>
      <c r="M36" s="3">
        <v>30000</v>
      </c>
      <c r="N36" s="3">
        <f>4*650*5</f>
        <v>13000</v>
      </c>
      <c r="R36" t="s">
        <v>281</v>
      </c>
    </row>
    <row r="37" spans="1:18" ht="37.5">
      <c r="A37" s="15">
        <v>32</v>
      </c>
      <c r="B37" s="26" t="s">
        <v>126</v>
      </c>
      <c r="C37" s="27" t="s">
        <v>127</v>
      </c>
      <c r="D37" s="28">
        <v>44281</v>
      </c>
      <c r="E37" s="28">
        <v>44288</v>
      </c>
      <c r="F37" s="28" t="s">
        <v>143</v>
      </c>
      <c r="G37" s="27" t="s">
        <v>128</v>
      </c>
      <c r="H37" s="27" t="s">
        <v>14</v>
      </c>
      <c r="J37" s="4">
        <v>17</v>
      </c>
      <c r="K37" s="6">
        <v>15000</v>
      </c>
      <c r="L37" s="6">
        <f>J37*K37</f>
        <v>255000</v>
      </c>
      <c r="R37" t="s">
        <v>143</v>
      </c>
    </row>
    <row r="38" spans="1:18" ht="37.5">
      <c r="A38" s="15">
        <v>33</v>
      </c>
      <c r="B38" s="26" t="s">
        <v>129</v>
      </c>
      <c r="C38" s="27" t="s">
        <v>130</v>
      </c>
      <c r="D38" s="28">
        <v>44287</v>
      </c>
      <c r="E38" s="28">
        <v>44316</v>
      </c>
      <c r="F38" s="28" t="s">
        <v>143</v>
      </c>
      <c r="G38" s="27" t="s">
        <v>22</v>
      </c>
      <c r="H38" s="27" t="s">
        <v>14</v>
      </c>
      <c r="R38" t="s">
        <v>143</v>
      </c>
    </row>
    <row r="39" spans="1:18" ht="56.25">
      <c r="A39" s="15">
        <v>34</v>
      </c>
      <c r="B39" s="26" t="s">
        <v>131</v>
      </c>
      <c r="C39" s="27"/>
      <c r="D39" s="28">
        <v>44287</v>
      </c>
      <c r="E39" s="28">
        <v>44316</v>
      </c>
      <c r="F39" s="28" t="s">
        <v>143</v>
      </c>
      <c r="G39" s="27" t="s">
        <v>22</v>
      </c>
      <c r="H39" s="27" t="s">
        <v>14</v>
      </c>
      <c r="J39" s="14"/>
      <c r="R39" t="s">
        <v>143</v>
      </c>
    </row>
    <row r="40" spans="1:18" ht="37.5">
      <c r="A40" s="15">
        <v>35</v>
      </c>
      <c r="B40" s="26" t="s">
        <v>215</v>
      </c>
      <c r="C40" s="27" t="s">
        <v>216</v>
      </c>
      <c r="D40" s="28">
        <v>44287</v>
      </c>
      <c r="E40" s="28">
        <v>44290</v>
      </c>
      <c r="F40" s="27" t="s">
        <v>138</v>
      </c>
      <c r="G40" s="27" t="s">
        <v>8</v>
      </c>
      <c r="H40" s="27" t="s">
        <v>69</v>
      </c>
      <c r="J40" s="14"/>
      <c r="R40" t="s">
        <v>281</v>
      </c>
    </row>
    <row r="41" spans="1:18" ht="37.5">
      <c r="A41" s="15">
        <v>36</v>
      </c>
      <c r="B41" s="26" t="s">
        <v>217</v>
      </c>
      <c r="C41" s="27" t="s">
        <v>205</v>
      </c>
      <c r="D41" s="28">
        <v>44291</v>
      </c>
      <c r="E41" s="28">
        <v>44294</v>
      </c>
      <c r="F41" s="27" t="s">
        <v>142</v>
      </c>
      <c r="G41" s="27" t="s">
        <v>8</v>
      </c>
      <c r="H41" s="27" t="s">
        <v>74</v>
      </c>
      <c r="J41" s="14"/>
      <c r="R41" t="s">
        <v>284</v>
      </c>
    </row>
    <row r="42" spans="1:18" ht="37.5">
      <c r="A42" s="15">
        <v>37</v>
      </c>
      <c r="B42" s="26" t="s">
        <v>27</v>
      </c>
      <c r="C42" s="27" t="s">
        <v>235</v>
      </c>
      <c r="D42" s="28">
        <v>44295</v>
      </c>
      <c r="E42" s="28">
        <v>44298</v>
      </c>
      <c r="F42" s="29" t="s">
        <v>146</v>
      </c>
      <c r="G42" s="27" t="s">
        <v>8</v>
      </c>
      <c r="H42" s="27" t="s">
        <v>119</v>
      </c>
      <c r="J42" s="4">
        <f>34*5</f>
        <v>170</v>
      </c>
      <c r="K42" s="6">
        <f>700*4</f>
        <v>2800</v>
      </c>
      <c r="L42" s="6">
        <f>J42*K42</f>
        <v>476000</v>
      </c>
      <c r="N42" s="3">
        <f>8*400*4</f>
        <v>12800</v>
      </c>
      <c r="O42" s="3">
        <f>200*700*4</f>
        <v>560000</v>
      </c>
      <c r="R42" t="s">
        <v>281</v>
      </c>
    </row>
    <row r="43" spans="1:18" ht="56.25">
      <c r="A43" s="15">
        <v>38</v>
      </c>
      <c r="B43" s="26" t="s">
        <v>218</v>
      </c>
      <c r="C43" s="27" t="s">
        <v>219</v>
      </c>
      <c r="D43" s="28">
        <v>44303</v>
      </c>
      <c r="E43" s="28">
        <v>44316</v>
      </c>
      <c r="F43" s="27" t="s">
        <v>138</v>
      </c>
      <c r="G43" s="27" t="s">
        <v>15</v>
      </c>
      <c r="H43" s="27" t="s">
        <v>69</v>
      </c>
      <c r="R43" t="s">
        <v>281</v>
      </c>
    </row>
    <row r="44" spans="1:18" ht="56.25">
      <c r="A44" s="15">
        <v>39</v>
      </c>
      <c r="B44" s="26" t="s">
        <v>76</v>
      </c>
      <c r="C44" s="27" t="s">
        <v>205</v>
      </c>
      <c r="D44" s="28">
        <v>44304</v>
      </c>
      <c r="E44" s="28">
        <v>44304</v>
      </c>
      <c r="F44" s="28" t="s">
        <v>142</v>
      </c>
      <c r="G44" s="27" t="s">
        <v>16</v>
      </c>
      <c r="H44" s="27" t="s">
        <v>74</v>
      </c>
      <c r="R44" t="s">
        <v>284</v>
      </c>
    </row>
    <row r="45" spans="1:18" ht="56.25">
      <c r="A45" s="15">
        <v>40</v>
      </c>
      <c r="B45" s="26" t="s">
        <v>77</v>
      </c>
      <c r="C45" s="27" t="s">
        <v>205</v>
      </c>
      <c r="D45" s="28">
        <v>44304</v>
      </c>
      <c r="E45" s="28">
        <v>44304</v>
      </c>
      <c r="F45" s="28" t="s">
        <v>142</v>
      </c>
      <c r="G45" s="27" t="s">
        <v>78</v>
      </c>
      <c r="H45" s="27" t="s">
        <v>74</v>
      </c>
      <c r="J45" s="4">
        <v>10</v>
      </c>
      <c r="K45" s="6">
        <v>40000</v>
      </c>
      <c r="L45" s="6">
        <f>J45*K45</f>
        <v>400000</v>
      </c>
      <c r="O45" s="3">
        <f>8*25000</f>
        <v>200000</v>
      </c>
      <c r="R45" t="s">
        <v>284</v>
      </c>
    </row>
    <row r="46" spans="1:18" ht="60.75" customHeight="1">
      <c r="A46" s="15">
        <v>41</v>
      </c>
      <c r="B46" s="26" t="s">
        <v>79</v>
      </c>
      <c r="C46" s="27" t="s">
        <v>205</v>
      </c>
      <c r="D46" s="28">
        <v>44305</v>
      </c>
      <c r="E46" s="28">
        <v>44305</v>
      </c>
      <c r="F46" s="28" t="s">
        <v>142</v>
      </c>
      <c r="G46" s="27" t="s">
        <v>16</v>
      </c>
      <c r="H46" s="27" t="s">
        <v>74</v>
      </c>
      <c r="R46" t="s">
        <v>284</v>
      </c>
    </row>
    <row r="47" spans="1:18" ht="60.75" customHeight="1">
      <c r="A47" s="15">
        <v>42</v>
      </c>
      <c r="B47" s="26" t="s">
        <v>80</v>
      </c>
      <c r="C47" s="27" t="s">
        <v>205</v>
      </c>
      <c r="D47" s="28">
        <v>44305</v>
      </c>
      <c r="E47" s="28">
        <v>44305</v>
      </c>
      <c r="F47" s="28" t="s">
        <v>142</v>
      </c>
      <c r="G47" s="27" t="s">
        <v>78</v>
      </c>
      <c r="H47" s="27" t="s">
        <v>74</v>
      </c>
      <c r="R47" t="s">
        <v>284</v>
      </c>
    </row>
    <row r="48" spans="1:18" ht="58.5" customHeight="1">
      <c r="A48" s="15">
        <v>43</v>
      </c>
      <c r="B48" s="26" t="s">
        <v>220</v>
      </c>
      <c r="C48" s="27" t="s">
        <v>208</v>
      </c>
      <c r="D48" s="28">
        <v>44309</v>
      </c>
      <c r="E48" s="28">
        <v>44312</v>
      </c>
      <c r="F48" s="28" t="s">
        <v>138</v>
      </c>
      <c r="G48" s="27" t="s">
        <v>8</v>
      </c>
      <c r="H48" s="27" t="s">
        <v>69</v>
      </c>
      <c r="R48" t="s">
        <v>281</v>
      </c>
    </row>
    <row r="49" spans="1:18" ht="61.5" customHeight="1">
      <c r="A49" s="15">
        <v>44</v>
      </c>
      <c r="B49" s="26" t="s">
        <v>252</v>
      </c>
      <c r="C49" s="27" t="s">
        <v>221</v>
      </c>
      <c r="D49" s="28">
        <v>44316</v>
      </c>
      <c r="E49" s="28">
        <v>44318</v>
      </c>
      <c r="F49" s="28" t="s">
        <v>146</v>
      </c>
      <c r="G49" s="27" t="s">
        <v>81</v>
      </c>
      <c r="H49" s="27" t="s">
        <v>119</v>
      </c>
      <c r="R49" s="43" t="s">
        <v>285</v>
      </c>
    </row>
    <row r="50" spans="1:18" ht="61.5" customHeight="1">
      <c r="A50" s="15">
        <v>45</v>
      </c>
      <c r="B50" s="26" t="s">
        <v>17</v>
      </c>
      <c r="C50" s="27" t="s">
        <v>66</v>
      </c>
      <c r="D50" s="28">
        <v>44316</v>
      </c>
      <c r="E50" s="28">
        <v>44327</v>
      </c>
      <c r="F50" s="27" t="s">
        <v>139</v>
      </c>
      <c r="G50" s="27" t="s">
        <v>15</v>
      </c>
      <c r="H50" s="27" t="s">
        <v>203</v>
      </c>
      <c r="J50" s="8"/>
      <c r="R50" s="43" t="s">
        <v>286</v>
      </c>
    </row>
    <row r="51" spans="1:18" ht="61.5" customHeight="1">
      <c r="A51" s="15">
        <v>46</v>
      </c>
      <c r="B51" s="26" t="s">
        <v>223</v>
      </c>
      <c r="C51" s="27" t="s">
        <v>222</v>
      </c>
      <c r="D51" s="28">
        <v>44318</v>
      </c>
      <c r="E51" s="28">
        <v>44324</v>
      </c>
      <c r="F51" s="27" t="s">
        <v>138</v>
      </c>
      <c r="G51" s="27" t="s">
        <v>8</v>
      </c>
      <c r="H51" s="27" t="s">
        <v>69</v>
      </c>
      <c r="R51" t="s">
        <v>281</v>
      </c>
    </row>
    <row r="52" spans="1:18" ht="56.25">
      <c r="A52" s="15">
        <v>47</v>
      </c>
      <c r="B52" s="26" t="s">
        <v>18</v>
      </c>
      <c r="C52" s="27" t="s">
        <v>224</v>
      </c>
      <c r="D52" s="28">
        <v>44325</v>
      </c>
      <c r="E52" s="28">
        <v>44325</v>
      </c>
      <c r="F52" s="28" t="s">
        <v>141</v>
      </c>
      <c r="G52" s="27" t="s">
        <v>8</v>
      </c>
      <c r="H52" s="27" t="s">
        <v>9</v>
      </c>
      <c r="J52" s="4">
        <v>8</v>
      </c>
      <c r="K52" s="6">
        <v>40000</v>
      </c>
      <c r="L52" s="6">
        <f>J52*K52</f>
        <v>320000</v>
      </c>
      <c r="O52" s="3">
        <f>5*40000</f>
        <v>200000</v>
      </c>
      <c r="R52" t="s">
        <v>276</v>
      </c>
    </row>
    <row r="53" spans="1:18" ht="56.25">
      <c r="A53" s="15">
        <v>48</v>
      </c>
      <c r="B53" s="26" t="s">
        <v>225</v>
      </c>
      <c r="C53" s="27" t="s">
        <v>226</v>
      </c>
      <c r="D53" s="28">
        <v>44329</v>
      </c>
      <c r="E53" s="28">
        <v>44332</v>
      </c>
      <c r="F53" s="27" t="s">
        <v>138</v>
      </c>
      <c r="G53" s="27" t="s">
        <v>173</v>
      </c>
      <c r="H53" s="27" t="s">
        <v>69</v>
      </c>
      <c r="M53" s="3">
        <v>40000</v>
      </c>
      <c r="R53" t="s">
        <v>281</v>
      </c>
    </row>
    <row r="54" spans="1:18" ht="37.5">
      <c r="A54" s="15">
        <v>49</v>
      </c>
      <c r="B54" s="26" t="s">
        <v>46</v>
      </c>
      <c r="C54" s="27" t="s">
        <v>205</v>
      </c>
      <c r="D54" s="28">
        <v>44331</v>
      </c>
      <c r="E54" s="28">
        <v>44337</v>
      </c>
      <c r="F54" s="27" t="s">
        <v>22</v>
      </c>
      <c r="G54" s="27" t="s">
        <v>173</v>
      </c>
      <c r="H54" s="27" t="s">
        <v>134</v>
      </c>
      <c r="M54" s="3">
        <v>10000</v>
      </c>
      <c r="R54" t="s">
        <v>280</v>
      </c>
    </row>
    <row r="55" spans="1:18" ht="37.5">
      <c r="A55" s="15">
        <v>50</v>
      </c>
      <c r="B55" s="26" t="s">
        <v>44</v>
      </c>
      <c r="C55" s="27" t="s">
        <v>205</v>
      </c>
      <c r="D55" s="28">
        <v>44338</v>
      </c>
      <c r="E55" s="28">
        <v>44338</v>
      </c>
      <c r="F55" s="27" t="s">
        <v>22</v>
      </c>
      <c r="G55" s="27" t="s">
        <v>173</v>
      </c>
      <c r="H55" s="27" t="s">
        <v>134</v>
      </c>
      <c r="J55" s="8"/>
      <c r="R55" t="s">
        <v>280</v>
      </c>
    </row>
    <row r="56" spans="1:18" ht="61.5" customHeight="1">
      <c r="A56" s="15">
        <v>51</v>
      </c>
      <c r="B56" s="26" t="s">
        <v>154</v>
      </c>
      <c r="C56" s="27" t="s">
        <v>205</v>
      </c>
      <c r="D56" s="28">
        <v>44338</v>
      </c>
      <c r="E56" s="28">
        <v>44338</v>
      </c>
      <c r="F56" s="28" t="s">
        <v>140</v>
      </c>
      <c r="G56" s="27" t="s">
        <v>8</v>
      </c>
      <c r="H56" s="27" t="s">
        <v>70</v>
      </c>
      <c r="M56" s="3">
        <v>20000</v>
      </c>
      <c r="R56" t="s">
        <v>280</v>
      </c>
    </row>
    <row r="57" spans="1:18" ht="61.5" customHeight="1">
      <c r="A57" s="15">
        <v>52</v>
      </c>
      <c r="B57" s="26" t="s">
        <v>228</v>
      </c>
      <c r="C57" s="27" t="s">
        <v>205</v>
      </c>
      <c r="D57" s="28">
        <v>44339</v>
      </c>
      <c r="E57" s="28">
        <v>44339</v>
      </c>
      <c r="F57" s="28" t="s">
        <v>142</v>
      </c>
      <c r="G57" s="27" t="s">
        <v>38</v>
      </c>
      <c r="H57" s="27" t="s">
        <v>74</v>
      </c>
      <c r="R57" t="s">
        <v>284</v>
      </c>
    </row>
    <row r="58" spans="1:18" ht="56.25">
      <c r="A58" s="15">
        <v>53</v>
      </c>
      <c r="B58" s="26" t="s">
        <v>229</v>
      </c>
      <c r="C58" s="27" t="s">
        <v>205</v>
      </c>
      <c r="D58" s="28">
        <v>44339</v>
      </c>
      <c r="E58" s="28">
        <v>44339</v>
      </c>
      <c r="F58" s="28" t="s">
        <v>142</v>
      </c>
      <c r="G58" s="27" t="s">
        <v>38</v>
      </c>
      <c r="H58" s="27" t="s">
        <v>74</v>
      </c>
      <c r="R58" t="s">
        <v>284</v>
      </c>
    </row>
    <row r="59" spans="1:18" ht="37.5">
      <c r="A59" s="15">
        <v>54</v>
      </c>
      <c r="B59" s="26" t="s">
        <v>45</v>
      </c>
      <c r="C59" s="27" t="s">
        <v>205</v>
      </c>
      <c r="D59" s="28">
        <v>44339</v>
      </c>
      <c r="E59" s="28">
        <v>44339</v>
      </c>
      <c r="F59" s="27" t="s">
        <v>22</v>
      </c>
      <c r="G59" s="27" t="s">
        <v>173</v>
      </c>
      <c r="H59" s="27" t="s">
        <v>134</v>
      </c>
      <c r="R59" t="s">
        <v>280</v>
      </c>
    </row>
    <row r="60" spans="1:18" ht="61.5" customHeight="1">
      <c r="A60" s="15">
        <v>55</v>
      </c>
      <c r="B60" s="26" t="s">
        <v>227</v>
      </c>
      <c r="C60" s="27" t="s">
        <v>208</v>
      </c>
      <c r="D60" s="28">
        <v>44339</v>
      </c>
      <c r="E60" s="28">
        <v>44342</v>
      </c>
      <c r="F60" s="27" t="s">
        <v>138</v>
      </c>
      <c r="G60" s="27" t="s">
        <v>173</v>
      </c>
      <c r="H60" s="27" t="s">
        <v>69</v>
      </c>
      <c r="J60" s="8"/>
      <c r="R60" t="s">
        <v>281</v>
      </c>
    </row>
    <row r="61" spans="1:18" ht="37.5">
      <c r="A61" s="15">
        <v>56</v>
      </c>
      <c r="B61" s="26" t="s">
        <v>155</v>
      </c>
      <c r="C61" s="27" t="s">
        <v>205</v>
      </c>
      <c r="D61" s="28">
        <v>44339</v>
      </c>
      <c r="E61" s="28">
        <v>44339</v>
      </c>
      <c r="F61" s="28" t="s">
        <v>140</v>
      </c>
      <c r="G61" s="27" t="s">
        <v>8</v>
      </c>
      <c r="H61" s="27" t="s">
        <v>70</v>
      </c>
      <c r="R61" t="s">
        <v>280</v>
      </c>
    </row>
    <row r="62" spans="1:18" ht="37.5">
      <c r="A62" s="15">
        <v>57</v>
      </c>
      <c r="B62" s="26" t="s">
        <v>188</v>
      </c>
      <c r="C62" s="27" t="s">
        <v>230</v>
      </c>
      <c r="D62" s="28">
        <v>44340</v>
      </c>
      <c r="E62" s="28">
        <v>44347</v>
      </c>
      <c r="F62" s="27" t="s">
        <v>138</v>
      </c>
      <c r="G62" s="27" t="s">
        <v>125</v>
      </c>
      <c r="H62" s="27" t="s">
        <v>69</v>
      </c>
      <c r="J62" s="19"/>
      <c r="R62" t="s">
        <v>281</v>
      </c>
    </row>
    <row r="63" spans="1:18" ht="56.25">
      <c r="A63" s="15">
        <v>58</v>
      </c>
      <c r="B63" s="26" t="s">
        <v>231</v>
      </c>
      <c r="C63" s="27" t="s">
        <v>226</v>
      </c>
      <c r="D63" s="28">
        <v>44344</v>
      </c>
      <c r="E63" s="28">
        <v>44347</v>
      </c>
      <c r="F63" s="28" t="s">
        <v>138</v>
      </c>
      <c r="G63" s="27" t="s">
        <v>8</v>
      </c>
      <c r="H63" s="27" t="s">
        <v>69</v>
      </c>
      <c r="R63" t="s">
        <v>281</v>
      </c>
    </row>
    <row r="64" spans="1:18" ht="56.25">
      <c r="A64" s="15">
        <v>59</v>
      </c>
      <c r="B64" s="26" t="s">
        <v>232</v>
      </c>
      <c r="C64" s="27" t="s">
        <v>226</v>
      </c>
      <c r="D64" s="28">
        <v>44348</v>
      </c>
      <c r="E64" s="28">
        <v>44348</v>
      </c>
      <c r="F64" s="27" t="s">
        <v>138</v>
      </c>
      <c r="G64" s="27" t="s">
        <v>47</v>
      </c>
      <c r="H64" s="27" t="s">
        <v>69</v>
      </c>
      <c r="R64" t="s">
        <v>281</v>
      </c>
    </row>
    <row r="65" spans="1:18" ht="18.75">
      <c r="A65" s="15">
        <v>60</v>
      </c>
      <c r="B65" s="26" t="s">
        <v>109</v>
      </c>
      <c r="C65" s="27" t="s">
        <v>110</v>
      </c>
      <c r="D65" s="28">
        <v>44348</v>
      </c>
      <c r="E65" s="28">
        <v>44377</v>
      </c>
      <c r="F65" s="27" t="s">
        <v>138</v>
      </c>
      <c r="G65" s="27" t="s">
        <v>22</v>
      </c>
      <c r="H65" s="27" t="s">
        <v>69</v>
      </c>
      <c r="R65" t="s">
        <v>281</v>
      </c>
    </row>
    <row r="66" spans="1:18" ht="56.25">
      <c r="A66" s="15">
        <v>61</v>
      </c>
      <c r="B66" s="26" t="s">
        <v>104</v>
      </c>
      <c r="C66" s="27" t="s">
        <v>49</v>
      </c>
      <c r="D66" s="28">
        <v>44348</v>
      </c>
      <c r="E66" s="28">
        <v>44356</v>
      </c>
      <c r="F66" s="27" t="s">
        <v>138</v>
      </c>
      <c r="G66" s="27" t="s">
        <v>15</v>
      </c>
      <c r="H66" s="27" t="s">
        <v>69</v>
      </c>
      <c r="J66" s="4">
        <v>5</v>
      </c>
      <c r="K66" s="6">
        <v>30000</v>
      </c>
      <c r="L66" s="6">
        <f>K66*J66</f>
        <v>150000</v>
      </c>
      <c r="M66" s="3">
        <v>50000</v>
      </c>
      <c r="N66" s="3">
        <v>5000</v>
      </c>
      <c r="R66" t="s">
        <v>281</v>
      </c>
    </row>
    <row r="67" spans="1:18" ht="37.5">
      <c r="A67" s="15">
        <v>62</v>
      </c>
      <c r="B67" s="26" t="s">
        <v>233</v>
      </c>
      <c r="C67" s="27" t="s">
        <v>205</v>
      </c>
      <c r="D67" s="28">
        <v>44359</v>
      </c>
      <c r="E67" s="28">
        <v>44359</v>
      </c>
      <c r="F67" s="28" t="s">
        <v>140</v>
      </c>
      <c r="G67" s="27" t="s">
        <v>8</v>
      </c>
      <c r="H67" s="27" t="s">
        <v>70</v>
      </c>
      <c r="J67" s="12"/>
      <c r="R67" t="s">
        <v>280</v>
      </c>
    </row>
    <row r="68" spans="1:18" ht="56.25">
      <c r="A68" s="15">
        <v>63</v>
      </c>
      <c r="B68" s="26" t="s">
        <v>88</v>
      </c>
      <c r="C68" s="27" t="s">
        <v>234</v>
      </c>
      <c r="D68" s="28">
        <v>44359</v>
      </c>
      <c r="E68" s="28">
        <v>44369</v>
      </c>
      <c r="F68" s="28" t="s">
        <v>138</v>
      </c>
      <c r="G68" s="27" t="s">
        <v>19</v>
      </c>
      <c r="H68" s="27" t="s">
        <v>89</v>
      </c>
      <c r="J68" s="5"/>
      <c r="R68" t="s">
        <v>281</v>
      </c>
    </row>
    <row r="69" spans="1:18" ht="37.5">
      <c r="A69" s="15">
        <v>64</v>
      </c>
      <c r="B69" s="26" t="s">
        <v>82</v>
      </c>
      <c r="C69" s="27" t="s">
        <v>235</v>
      </c>
      <c r="D69" s="28">
        <v>44364</v>
      </c>
      <c r="E69" s="28">
        <v>44368</v>
      </c>
      <c r="F69" s="28" t="s">
        <v>142</v>
      </c>
      <c r="G69" s="27" t="s">
        <v>38</v>
      </c>
      <c r="H69" s="27" t="s">
        <v>74</v>
      </c>
      <c r="M69" s="3">
        <v>10000</v>
      </c>
      <c r="R69" s="43" t="s">
        <v>285</v>
      </c>
    </row>
    <row r="70" spans="1:18" ht="37.5">
      <c r="A70" s="15">
        <v>65</v>
      </c>
      <c r="B70" s="26" t="s">
        <v>156</v>
      </c>
      <c r="C70" s="27" t="s">
        <v>205</v>
      </c>
      <c r="D70" s="28">
        <v>44366</v>
      </c>
      <c r="E70" s="28">
        <v>44366</v>
      </c>
      <c r="F70" s="28" t="s">
        <v>140</v>
      </c>
      <c r="G70" s="27" t="s">
        <v>8</v>
      </c>
      <c r="H70" s="27" t="s">
        <v>70</v>
      </c>
      <c r="J70" s="4">
        <v>15</v>
      </c>
      <c r="K70" s="6">
        <v>15000</v>
      </c>
      <c r="L70" s="6">
        <f>K70*J70</f>
        <v>225000</v>
      </c>
      <c r="R70" t="s">
        <v>280</v>
      </c>
    </row>
    <row r="71" spans="1:18" ht="37.5">
      <c r="A71" s="15">
        <v>66</v>
      </c>
      <c r="B71" s="26" t="s">
        <v>157</v>
      </c>
      <c r="C71" s="27" t="s">
        <v>205</v>
      </c>
      <c r="D71" s="28">
        <v>44367</v>
      </c>
      <c r="E71" s="28">
        <v>44367</v>
      </c>
      <c r="F71" s="28" t="s">
        <v>140</v>
      </c>
      <c r="G71" s="27" t="s">
        <v>8</v>
      </c>
      <c r="H71" s="27" t="s">
        <v>70</v>
      </c>
      <c r="M71" s="3">
        <v>10000</v>
      </c>
      <c r="R71" t="s">
        <v>280</v>
      </c>
    </row>
    <row r="72" spans="1:18" ht="56.25">
      <c r="A72" s="15">
        <v>67</v>
      </c>
      <c r="B72" s="26" t="s">
        <v>111</v>
      </c>
      <c r="C72" s="27" t="s">
        <v>112</v>
      </c>
      <c r="D72" s="28">
        <v>44378</v>
      </c>
      <c r="E72" s="28">
        <v>44438</v>
      </c>
      <c r="F72" s="28" t="s">
        <v>138</v>
      </c>
      <c r="G72" s="27" t="s">
        <v>113</v>
      </c>
      <c r="H72" s="27" t="s">
        <v>69</v>
      </c>
      <c r="R72" s="43" t="s">
        <v>287</v>
      </c>
    </row>
    <row r="73" spans="1:18" ht="75">
      <c r="A73" s="15">
        <v>68</v>
      </c>
      <c r="B73" s="26" t="s">
        <v>59</v>
      </c>
      <c r="C73" s="27"/>
      <c r="D73" s="28">
        <v>44378</v>
      </c>
      <c r="E73" s="28">
        <v>44476</v>
      </c>
      <c r="F73" s="28" t="s">
        <v>142</v>
      </c>
      <c r="G73" s="27" t="s">
        <v>60</v>
      </c>
      <c r="H73" s="27" t="s">
        <v>74</v>
      </c>
      <c r="J73" s="12"/>
      <c r="R73" s="43" t="s">
        <v>285</v>
      </c>
    </row>
    <row r="74" spans="1:18" ht="37.5">
      <c r="A74" s="15">
        <v>69</v>
      </c>
      <c r="B74" s="26" t="s">
        <v>236</v>
      </c>
      <c r="C74" s="27" t="s">
        <v>11</v>
      </c>
      <c r="D74" s="28">
        <v>44382</v>
      </c>
      <c r="E74" s="28">
        <v>44389</v>
      </c>
      <c r="F74" s="27" t="s">
        <v>139</v>
      </c>
      <c r="G74" s="27" t="s">
        <v>21</v>
      </c>
      <c r="H74" s="27" t="s">
        <v>29</v>
      </c>
      <c r="J74" s="4">
        <v>2</v>
      </c>
      <c r="K74" s="6">
        <v>30000</v>
      </c>
      <c r="L74" s="6">
        <f>K74*J74</f>
        <v>60000</v>
      </c>
      <c r="R74" t="s">
        <v>281</v>
      </c>
    </row>
    <row r="75" spans="1:18" ht="37.5">
      <c r="A75" s="15">
        <v>70</v>
      </c>
      <c r="B75" s="26" t="s">
        <v>132</v>
      </c>
      <c r="C75" s="27"/>
      <c r="D75" s="28">
        <v>44392</v>
      </c>
      <c r="E75" s="28">
        <v>44402</v>
      </c>
      <c r="F75" s="27" t="s">
        <v>143</v>
      </c>
      <c r="G75" s="27" t="s">
        <v>38</v>
      </c>
      <c r="H75" s="27" t="s">
        <v>14</v>
      </c>
      <c r="J75" s="4">
        <v>5</v>
      </c>
      <c r="K75" s="6">
        <v>15000</v>
      </c>
      <c r="L75" s="6">
        <f>K75*J75</f>
        <v>75000</v>
      </c>
      <c r="R75" t="s">
        <v>143</v>
      </c>
    </row>
    <row r="76" spans="1:18" ht="37.5">
      <c r="A76" s="15">
        <v>71</v>
      </c>
      <c r="B76" s="26" t="s">
        <v>158</v>
      </c>
      <c r="C76" s="27" t="s">
        <v>205</v>
      </c>
      <c r="D76" s="28">
        <v>44394</v>
      </c>
      <c r="E76" s="28">
        <v>44394</v>
      </c>
      <c r="F76" s="28" t="s">
        <v>140</v>
      </c>
      <c r="G76" s="27" t="s">
        <v>8</v>
      </c>
      <c r="H76" s="27" t="s">
        <v>70</v>
      </c>
      <c r="J76" s="14">
        <v>15</v>
      </c>
      <c r="K76" s="6">
        <v>15000</v>
      </c>
      <c r="L76" s="6">
        <f>K76*J76</f>
        <v>225000</v>
      </c>
      <c r="O76" s="3">
        <f>8000*10</f>
        <v>80000</v>
      </c>
      <c r="R76" t="s">
        <v>280</v>
      </c>
    </row>
    <row r="77" spans="1:18" ht="75">
      <c r="A77" s="15">
        <v>72</v>
      </c>
      <c r="B77" s="26" t="s">
        <v>237</v>
      </c>
      <c r="C77" s="27" t="s">
        <v>238</v>
      </c>
      <c r="D77" s="28">
        <v>44395</v>
      </c>
      <c r="E77" s="28">
        <v>44396</v>
      </c>
      <c r="F77" s="27" t="s">
        <v>142</v>
      </c>
      <c r="G77" s="27" t="s">
        <v>16</v>
      </c>
      <c r="H77" s="27" t="s">
        <v>74</v>
      </c>
      <c r="R77" s="43" t="s">
        <v>288</v>
      </c>
    </row>
    <row r="78" spans="1:18" ht="56.25">
      <c r="A78" s="15">
        <v>73</v>
      </c>
      <c r="B78" s="26" t="s">
        <v>90</v>
      </c>
      <c r="C78" s="27" t="s">
        <v>222</v>
      </c>
      <c r="D78" s="28">
        <v>44395</v>
      </c>
      <c r="E78" s="28">
        <v>44405</v>
      </c>
      <c r="F78" s="27" t="s">
        <v>139</v>
      </c>
      <c r="G78" s="27" t="s">
        <v>20</v>
      </c>
      <c r="H78" s="27" t="s">
        <v>72</v>
      </c>
      <c r="R78" t="s">
        <v>281</v>
      </c>
    </row>
    <row r="79" spans="1:18" ht="37.5">
      <c r="A79" s="15">
        <v>74</v>
      </c>
      <c r="B79" s="26" t="s">
        <v>159</v>
      </c>
      <c r="C79" s="27" t="s">
        <v>205</v>
      </c>
      <c r="D79" s="28">
        <v>44395</v>
      </c>
      <c r="E79" s="28">
        <v>44395</v>
      </c>
      <c r="F79" s="28" t="s">
        <v>140</v>
      </c>
      <c r="G79" s="27" t="s">
        <v>8</v>
      </c>
      <c r="H79" s="27" t="s">
        <v>70</v>
      </c>
      <c r="J79" s="12"/>
      <c r="M79" s="3">
        <v>300000</v>
      </c>
      <c r="N79" s="3">
        <v>20000</v>
      </c>
      <c r="O79" s="3">
        <v>50000</v>
      </c>
      <c r="R79" t="s">
        <v>280</v>
      </c>
    </row>
    <row r="80" spans="1:18" ht="56.25">
      <c r="A80" s="15">
        <v>75</v>
      </c>
      <c r="B80" s="26" t="s">
        <v>239</v>
      </c>
      <c r="C80" s="44" t="s">
        <v>240</v>
      </c>
      <c r="D80" s="28">
        <v>44395</v>
      </c>
      <c r="E80" s="28">
        <v>44395</v>
      </c>
      <c r="F80" s="28" t="s">
        <v>138</v>
      </c>
      <c r="G80" s="27" t="s">
        <v>8</v>
      </c>
      <c r="H80" s="27" t="s">
        <v>69</v>
      </c>
      <c r="J80" s="4">
        <v>15</v>
      </c>
      <c r="K80" s="6">
        <v>15000</v>
      </c>
      <c r="L80" s="6">
        <f>K80*J80</f>
        <v>225000</v>
      </c>
      <c r="R80" s="43"/>
    </row>
    <row r="81" spans="1:19" ht="56.25">
      <c r="A81" s="15">
        <v>76</v>
      </c>
      <c r="B81" s="26" t="s">
        <v>241</v>
      </c>
      <c r="C81" s="27" t="s">
        <v>7</v>
      </c>
      <c r="D81" s="28">
        <v>44396</v>
      </c>
      <c r="E81" s="28">
        <v>44402</v>
      </c>
      <c r="F81" s="27" t="s">
        <v>140</v>
      </c>
      <c r="G81" s="27" t="s">
        <v>8</v>
      </c>
      <c r="H81" s="27" t="s">
        <v>40</v>
      </c>
      <c r="R81" t="s">
        <v>280</v>
      </c>
    </row>
    <row r="82" spans="1:19" ht="37.5">
      <c r="A82" s="15">
        <v>77</v>
      </c>
      <c r="B82" s="45" t="s">
        <v>181</v>
      </c>
      <c r="C82" s="27" t="s">
        <v>177</v>
      </c>
      <c r="D82" s="28">
        <v>44409</v>
      </c>
      <c r="E82" s="28">
        <v>44420</v>
      </c>
      <c r="F82" s="27" t="s">
        <v>147</v>
      </c>
      <c r="G82" s="27" t="s">
        <v>178</v>
      </c>
      <c r="H82" s="27" t="s">
        <v>103</v>
      </c>
      <c r="R82" t="s">
        <v>279</v>
      </c>
    </row>
    <row r="83" spans="1:19" ht="37.5">
      <c r="A83" s="15">
        <v>78</v>
      </c>
      <c r="B83" s="26" t="s">
        <v>196</v>
      </c>
      <c r="C83" s="27" t="s">
        <v>193</v>
      </c>
      <c r="D83" s="28">
        <v>44409</v>
      </c>
      <c r="E83" s="28">
        <v>44416</v>
      </c>
      <c r="F83" s="27" t="s">
        <v>138</v>
      </c>
      <c r="G83" s="27" t="s">
        <v>178</v>
      </c>
      <c r="H83" s="27" t="s">
        <v>69</v>
      </c>
      <c r="J83" s="19"/>
      <c r="R83" t="s">
        <v>281</v>
      </c>
    </row>
    <row r="84" spans="1:19" ht="37.5">
      <c r="A84" s="15">
        <v>79</v>
      </c>
      <c r="B84" s="26" t="s">
        <v>133</v>
      </c>
      <c r="C84" s="27"/>
      <c r="D84" s="28">
        <v>44409</v>
      </c>
      <c r="E84" s="28">
        <v>44438</v>
      </c>
      <c r="F84" s="27" t="s">
        <v>143</v>
      </c>
      <c r="G84" s="27" t="s">
        <v>19</v>
      </c>
      <c r="H84" s="27" t="s">
        <v>14</v>
      </c>
      <c r="R84" t="s">
        <v>143</v>
      </c>
    </row>
    <row r="85" spans="1:19" ht="37.5">
      <c r="A85" s="15">
        <v>80</v>
      </c>
      <c r="B85" s="26" t="s">
        <v>115</v>
      </c>
      <c r="C85" s="27" t="s">
        <v>116</v>
      </c>
      <c r="D85" s="28">
        <v>44410</v>
      </c>
      <c r="E85" s="28">
        <v>44420</v>
      </c>
      <c r="F85" s="27" t="s">
        <v>139</v>
      </c>
      <c r="G85" s="27" t="s">
        <v>101</v>
      </c>
      <c r="H85" s="27" t="s">
        <v>69</v>
      </c>
      <c r="J85" s="14">
        <v>2</v>
      </c>
      <c r="K85" s="6">
        <v>30000</v>
      </c>
      <c r="L85" s="6">
        <f>K85*J85</f>
        <v>60000</v>
      </c>
      <c r="R85" t="s">
        <v>281</v>
      </c>
    </row>
    <row r="86" spans="1:19" ht="75">
      <c r="A86" s="15">
        <v>81</v>
      </c>
      <c r="B86" s="26" t="s">
        <v>242</v>
      </c>
      <c r="C86" s="27" t="s">
        <v>226</v>
      </c>
      <c r="D86" s="28">
        <v>44411</v>
      </c>
      <c r="E86" s="28">
        <v>44412</v>
      </c>
      <c r="F86" s="27" t="s">
        <v>138</v>
      </c>
      <c r="G86" s="27" t="s">
        <v>114</v>
      </c>
      <c r="H86" s="27" t="s">
        <v>69</v>
      </c>
      <c r="J86" s="12"/>
      <c r="R86" t="s">
        <v>281</v>
      </c>
    </row>
    <row r="87" spans="1:19" ht="37.5">
      <c r="A87" s="15">
        <v>82</v>
      </c>
      <c r="B87" s="26" t="s">
        <v>160</v>
      </c>
      <c r="C87" s="27" t="s">
        <v>205</v>
      </c>
      <c r="D87" s="28">
        <v>44415</v>
      </c>
      <c r="E87" s="28">
        <v>44415</v>
      </c>
      <c r="F87" s="28" t="s">
        <v>140</v>
      </c>
      <c r="G87" s="27" t="s">
        <v>8</v>
      </c>
      <c r="H87" s="27" t="s">
        <v>70</v>
      </c>
      <c r="J87" s="12"/>
      <c r="R87" t="s">
        <v>280</v>
      </c>
    </row>
    <row r="88" spans="1:19" ht="37.5">
      <c r="A88" s="15">
        <v>83</v>
      </c>
      <c r="B88" s="26" t="s">
        <v>161</v>
      </c>
      <c r="C88" s="27" t="s">
        <v>205</v>
      </c>
      <c r="D88" s="28">
        <v>44416</v>
      </c>
      <c r="E88" s="28">
        <v>44416</v>
      </c>
      <c r="F88" s="28" t="s">
        <v>140</v>
      </c>
      <c r="G88" s="27" t="s">
        <v>8</v>
      </c>
      <c r="H88" s="27" t="s">
        <v>70</v>
      </c>
      <c r="R88" t="s">
        <v>280</v>
      </c>
    </row>
    <row r="89" spans="1:19" ht="75">
      <c r="A89" s="15">
        <v>84</v>
      </c>
      <c r="B89" s="26" t="s">
        <v>83</v>
      </c>
      <c r="C89" s="27" t="s">
        <v>84</v>
      </c>
      <c r="D89" s="28">
        <v>44418</v>
      </c>
      <c r="E89" s="28">
        <v>44418</v>
      </c>
      <c r="F89" s="28" t="s">
        <v>142</v>
      </c>
      <c r="G89" s="27" t="s">
        <v>85</v>
      </c>
      <c r="H89" s="27" t="s">
        <v>74</v>
      </c>
      <c r="R89" t="s">
        <v>284</v>
      </c>
    </row>
    <row r="90" spans="1:19" ht="57.75" customHeight="1">
      <c r="A90" s="15">
        <v>85</v>
      </c>
      <c r="B90" s="26" t="s">
        <v>41</v>
      </c>
      <c r="C90" s="27"/>
      <c r="D90" s="28">
        <v>44419</v>
      </c>
      <c r="E90" s="28">
        <v>44427</v>
      </c>
      <c r="F90" s="27" t="s">
        <v>145</v>
      </c>
      <c r="G90" s="27" t="s">
        <v>38</v>
      </c>
      <c r="H90" s="27" t="s">
        <v>12</v>
      </c>
      <c r="R90" t="s">
        <v>283</v>
      </c>
    </row>
    <row r="91" spans="1:19" ht="75">
      <c r="A91" s="15">
        <v>86</v>
      </c>
      <c r="B91" s="26" t="s">
        <v>189</v>
      </c>
      <c r="C91" s="27" t="s">
        <v>190</v>
      </c>
      <c r="D91" s="28">
        <v>44423</v>
      </c>
      <c r="E91" s="28">
        <v>44436</v>
      </c>
      <c r="F91" s="27" t="s">
        <v>147</v>
      </c>
      <c r="G91" s="27" t="s">
        <v>191</v>
      </c>
      <c r="H91" s="27" t="s">
        <v>103</v>
      </c>
      <c r="R91" t="s">
        <v>281</v>
      </c>
    </row>
    <row r="92" spans="1:19" ht="56.25">
      <c r="A92" s="15">
        <v>87</v>
      </c>
      <c r="B92" s="26" t="s">
        <v>243</v>
      </c>
      <c r="C92" s="27" t="s">
        <v>219</v>
      </c>
      <c r="D92" s="28">
        <v>44424</v>
      </c>
      <c r="E92" s="28">
        <v>44430</v>
      </c>
      <c r="F92" s="27" t="s">
        <v>139</v>
      </c>
      <c r="G92" s="27" t="s">
        <v>8</v>
      </c>
      <c r="H92" s="27" t="s">
        <v>69</v>
      </c>
      <c r="J92" s="19"/>
      <c r="R92" t="s">
        <v>281</v>
      </c>
    </row>
    <row r="93" spans="1:19" ht="18.75">
      <c r="A93" s="15">
        <v>88</v>
      </c>
      <c r="B93" s="26" t="s">
        <v>37</v>
      </c>
      <c r="C93" s="27"/>
      <c r="D93" s="28">
        <v>44426</v>
      </c>
      <c r="E93" s="28">
        <v>44436</v>
      </c>
      <c r="F93" s="27" t="s">
        <v>139</v>
      </c>
      <c r="G93" s="27" t="s">
        <v>91</v>
      </c>
      <c r="H93" s="27" t="s">
        <v>69</v>
      </c>
      <c r="J93" s="4">
        <v>2</v>
      </c>
      <c r="K93" s="6">
        <v>20000</v>
      </c>
      <c r="L93" s="6">
        <f>K93*J93</f>
        <v>40000</v>
      </c>
      <c r="R93" t="s">
        <v>281</v>
      </c>
    </row>
    <row r="94" spans="1:19" ht="56.25">
      <c r="A94" s="15">
        <v>89</v>
      </c>
      <c r="B94" s="45" t="s">
        <v>182</v>
      </c>
      <c r="C94" s="27" t="s">
        <v>183</v>
      </c>
      <c r="D94" s="28">
        <v>44438</v>
      </c>
      <c r="E94" s="28">
        <v>44448</v>
      </c>
      <c r="F94" s="27" t="s">
        <v>147</v>
      </c>
      <c r="G94" s="27" t="s">
        <v>184</v>
      </c>
      <c r="H94" s="27" t="s">
        <v>103</v>
      </c>
      <c r="R94" t="s">
        <v>282</v>
      </c>
    </row>
    <row r="95" spans="1:19" ht="37.5">
      <c r="A95" s="15">
        <v>90</v>
      </c>
      <c r="B95" s="26" t="s">
        <v>171</v>
      </c>
      <c r="C95" s="27" t="s">
        <v>116</v>
      </c>
      <c r="D95" s="28">
        <v>44439</v>
      </c>
      <c r="E95" s="28">
        <v>44449</v>
      </c>
      <c r="F95" s="27" t="s">
        <v>139</v>
      </c>
      <c r="G95" s="27" t="s">
        <v>117</v>
      </c>
      <c r="H95" s="27" t="s">
        <v>69</v>
      </c>
      <c r="J95" s="12"/>
      <c r="R95" t="s">
        <v>281</v>
      </c>
      <c r="S95" s="43" t="s">
        <v>289</v>
      </c>
    </row>
    <row r="96" spans="1:19" ht="56.25">
      <c r="A96" s="15">
        <v>91</v>
      </c>
      <c r="B96" s="26" t="s">
        <v>57</v>
      </c>
      <c r="C96" s="27"/>
      <c r="D96" s="28">
        <v>44440</v>
      </c>
      <c r="E96" s="28">
        <v>44469</v>
      </c>
      <c r="F96" s="28" t="s">
        <v>142</v>
      </c>
      <c r="G96" s="27" t="s">
        <v>58</v>
      </c>
      <c r="H96" s="27" t="s">
        <v>74</v>
      </c>
      <c r="J96" s="19"/>
      <c r="R96" t="s">
        <v>284</v>
      </c>
    </row>
    <row r="97" spans="1:18" ht="37.5">
      <c r="A97" s="15">
        <v>92</v>
      </c>
      <c r="B97" s="26" t="s">
        <v>244</v>
      </c>
      <c r="C97" s="27" t="s">
        <v>205</v>
      </c>
      <c r="D97" s="28">
        <v>44449</v>
      </c>
      <c r="E97" s="28">
        <v>44452</v>
      </c>
      <c r="F97" s="27" t="s">
        <v>138</v>
      </c>
      <c r="G97" s="27" t="s">
        <v>173</v>
      </c>
      <c r="H97" s="27" t="s">
        <v>69</v>
      </c>
      <c r="J97" s="19"/>
      <c r="R97" t="s">
        <v>280</v>
      </c>
    </row>
    <row r="98" spans="1:18" ht="37.5">
      <c r="A98" s="15">
        <v>93</v>
      </c>
      <c r="B98" s="26" t="s">
        <v>162</v>
      </c>
      <c r="C98" s="27" t="s">
        <v>205</v>
      </c>
      <c r="D98" s="28">
        <v>44450</v>
      </c>
      <c r="E98" s="28">
        <v>44450</v>
      </c>
      <c r="F98" s="28" t="s">
        <v>140</v>
      </c>
      <c r="G98" s="27" t="s">
        <v>8</v>
      </c>
      <c r="H98" s="27" t="s">
        <v>70</v>
      </c>
      <c r="J98" s="19"/>
      <c r="R98" t="s">
        <v>280</v>
      </c>
    </row>
    <row r="99" spans="1:18" ht="37.5">
      <c r="A99" s="15">
        <v>94</v>
      </c>
      <c r="B99" s="45" t="s">
        <v>181</v>
      </c>
      <c r="C99" s="27" t="s">
        <v>179</v>
      </c>
      <c r="D99" s="28">
        <v>44451</v>
      </c>
      <c r="E99" s="28">
        <v>44461</v>
      </c>
      <c r="F99" s="28" t="s">
        <v>147</v>
      </c>
      <c r="G99" s="27" t="s">
        <v>180</v>
      </c>
      <c r="H99" s="27" t="s">
        <v>103</v>
      </c>
      <c r="R99" t="s">
        <v>279</v>
      </c>
    </row>
    <row r="100" spans="1:18" ht="37.5">
      <c r="A100" s="15">
        <v>95</v>
      </c>
      <c r="B100" s="26" t="s">
        <v>163</v>
      </c>
      <c r="C100" s="27" t="s">
        <v>205</v>
      </c>
      <c r="D100" s="28">
        <v>44451</v>
      </c>
      <c r="E100" s="28">
        <v>44451</v>
      </c>
      <c r="F100" s="28" t="s">
        <v>140</v>
      </c>
      <c r="G100" s="27" t="s">
        <v>8</v>
      </c>
      <c r="H100" s="27" t="s">
        <v>70</v>
      </c>
      <c r="J100" s="12">
        <v>5</v>
      </c>
      <c r="K100" s="6">
        <v>15000</v>
      </c>
      <c r="L100" s="6">
        <f>K100*J100</f>
        <v>75000</v>
      </c>
      <c r="R100" t="s">
        <v>280</v>
      </c>
    </row>
    <row r="101" spans="1:18" ht="18.75">
      <c r="A101" s="15">
        <v>96</v>
      </c>
      <c r="B101" s="26" t="s">
        <v>24</v>
      </c>
      <c r="C101" s="27" t="s">
        <v>235</v>
      </c>
      <c r="D101" s="28">
        <v>44456</v>
      </c>
      <c r="E101" s="28">
        <v>44459</v>
      </c>
      <c r="F101" s="29" t="s">
        <v>146</v>
      </c>
      <c r="G101" s="27" t="s">
        <v>16</v>
      </c>
      <c r="H101" s="27" t="s">
        <v>74</v>
      </c>
      <c r="R101" s="43"/>
    </row>
    <row r="102" spans="1:18" ht="56.25">
      <c r="A102" s="15">
        <v>97</v>
      </c>
      <c r="B102" s="26" t="s">
        <v>245</v>
      </c>
      <c r="C102" s="27" t="s">
        <v>238</v>
      </c>
      <c r="D102" s="28">
        <v>44465</v>
      </c>
      <c r="E102" s="28">
        <v>44465</v>
      </c>
      <c r="F102" s="29" t="s">
        <v>140</v>
      </c>
      <c r="G102" s="27" t="s">
        <v>8</v>
      </c>
      <c r="H102" s="27" t="s">
        <v>70</v>
      </c>
      <c r="R102" t="s">
        <v>280</v>
      </c>
    </row>
    <row r="103" spans="1:18" ht="37.5">
      <c r="A103" s="15">
        <v>98</v>
      </c>
      <c r="B103" s="26" t="s">
        <v>174</v>
      </c>
      <c r="C103" s="27" t="s">
        <v>7</v>
      </c>
      <c r="D103" s="28">
        <v>44466</v>
      </c>
      <c r="E103" s="28">
        <v>44470</v>
      </c>
      <c r="F103" s="27" t="s">
        <v>147</v>
      </c>
      <c r="G103" s="27" t="s">
        <v>15</v>
      </c>
      <c r="H103" s="27" t="s">
        <v>103</v>
      </c>
      <c r="J103" s="19"/>
      <c r="R103" t="s">
        <v>279</v>
      </c>
    </row>
    <row r="104" spans="1:18" ht="75">
      <c r="A104" s="15">
        <v>99</v>
      </c>
      <c r="B104" s="26" t="s">
        <v>246</v>
      </c>
      <c r="C104" s="27" t="s">
        <v>247</v>
      </c>
      <c r="D104" s="28">
        <v>44466</v>
      </c>
      <c r="E104" s="28">
        <v>44466</v>
      </c>
      <c r="F104" s="28" t="s">
        <v>142</v>
      </c>
      <c r="G104" s="27" t="s">
        <v>86</v>
      </c>
      <c r="H104" s="27" t="s">
        <v>74</v>
      </c>
      <c r="R104" t="s">
        <v>284</v>
      </c>
    </row>
    <row r="105" spans="1:18" ht="18.75">
      <c r="A105" s="15">
        <v>100</v>
      </c>
      <c r="B105" s="26" t="s">
        <v>175</v>
      </c>
      <c r="C105" s="27" t="s">
        <v>7</v>
      </c>
      <c r="D105" s="28">
        <v>44469</v>
      </c>
      <c r="E105" s="28">
        <v>44473</v>
      </c>
      <c r="F105" s="27" t="s">
        <v>147</v>
      </c>
      <c r="G105" s="27" t="s">
        <v>15</v>
      </c>
      <c r="H105" s="27" t="s">
        <v>103</v>
      </c>
      <c r="R105" t="s">
        <v>279</v>
      </c>
    </row>
    <row r="106" spans="1:18" ht="56.25">
      <c r="A106" s="15">
        <v>101</v>
      </c>
      <c r="B106" s="26" t="s">
        <v>99</v>
      </c>
      <c r="C106" s="27" t="s">
        <v>7</v>
      </c>
      <c r="D106" s="28">
        <v>44479</v>
      </c>
      <c r="E106" s="28">
        <v>44480</v>
      </c>
      <c r="F106" s="29" t="s">
        <v>140</v>
      </c>
      <c r="G106" s="27" t="s">
        <v>65</v>
      </c>
      <c r="H106" s="27" t="s">
        <v>92</v>
      </c>
      <c r="R106" t="s">
        <v>280</v>
      </c>
    </row>
    <row r="107" spans="1:18" ht="37.5">
      <c r="A107" s="15">
        <v>102</v>
      </c>
      <c r="B107" s="26" t="s">
        <v>248</v>
      </c>
      <c r="C107" s="27" t="s">
        <v>249</v>
      </c>
      <c r="D107" s="28">
        <v>44479</v>
      </c>
      <c r="E107" s="28">
        <v>44481</v>
      </c>
      <c r="F107" s="28" t="s">
        <v>146</v>
      </c>
      <c r="G107" s="27" t="s">
        <v>118</v>
      </c>
      <c r="H107" s="27" t="s">
        <v>119</v>
      </c>
      <c r="J107" s="4">
        <v>2</v>
      </c>
      <c r="K107" s="6">
        <v>30000</v>
      </c>
      <c r="L107" s="6">
        <f>K107*J107</f>
        <v>60000</v>
      </c>
      <c r="R107" t="s">
        <v>281</v>
      </c>
    </row>
    <row r="108" spans="1:18" ht="37.5">
      <c r="A108" s="15">
        <v>103</v>
      </c>
      <c r="B108" s="26" t="s">
        <v>200</v>
      </c>
      <c r="C108" s="27" t="s">
        <v>201</v>
      </c>
      <c r="D108" s="28">
        <v>44479</v>
      </c>
      <c r="E108" s="28">
        <v>44492</v>
      </c>
      <c r="F108" s="28" t="s">
        <v>147</v>
      </c>
      <c r="G108" s="27" t="s">
        <v>38</v>
      </c>
      <c r="H108" s="27" t="s">
        <v>103</v>
      </c>
      <c r="R108" t="s">
        <v>279</v>
      </c>
    </row>
    <row r="109" spans="1:18" ht="56.25">
      <c r="A109" s="15">
        <v>104</v>
      </c>
      <c r="B109" s="26" t="s">
        <v>50</v>
      </c>
      <c r="C109" s="27" t="s">
        <v>51</v>
      </c>
      <c r="D109" s="28">
        <v>44484</v>
      </c>
      <c r="E109" s="28">
        <v>44486</v>
      </c>
      <c r="F109" s="28" t="s">
        <v>140</v>
      </c>
      <c r="G109" s="27" t="s">
        <v>52</v>
      </c>
      <c r="H109" s="27" t="s">
        <v>69</v>
      </c>
      <c r="J109" s="12"/>
      <c r="R109" s="43" t="s">
        <v>290</v>
      </c>
    </row>
    <row r="110" spans="1:18" ht="75">
      <c r="A110" s="15">
        <v>105</v>
      </c>
      <c r="B110" s="26" t="s">
        <v>250</v>
      </c>
      <c r="C110" s="27" t="s">
        <v>205</v>
      </c>
      <c r="D110" s="28">
        <v>44484</v>
      </c>
      <c r="E110" s="28">
        <v>44484</v>
      </c>
      <c r="F110" s="28" t="s">
        <v>140</v>
      </c>
      <c r="G110" s="27" t="s">
        <v>8</v>
      </c>
      <c r="H110" s="27" t="s">
        <v>70</v>
      </c>
      <c r="R110" t="s">
        <v>280</v>
      </c>
    </row>
    <row r="111" spans="1:18" ht="56.25">
      <c r="A111" s="15">
        <v>106</v>
      </c>
      <c r="B111" s="26" t="s">
        <v>251</v>
      </c>
      <c r="C111" s="27" t="s">
        <v>205</v>
      </c>
      <c r="D111" s="28">
        <v>44484</v>
      </c>
      <c r="E111" s="28">
        <v>44484</v>
      </c>
      <c r="F111" s="28" t="s">
        <v>140</v>
      </c>
      <c r="G111" s="27" t="s">
        <v>8</v>
      </c>
      <c r="H111" s="27" t="s">
        <v>53</v>
      </c>
      <c r="R111" t="s">
        <v>286</v>
      </c>
    </row>
    <row r="112" spans="1:18" ht="75">
      <c r="A112" s="15">
        <v>107</v>
      </c>
      <c r="B112" s="26" t="s">
        <v>275</v>
      </c>
      <c r="C112" s="27" t="s">
        <v>253</v>
      </c>
      <c r="D112" s="28">
        <v>44487</v>
      </c>
      <c r="E112" s="28">
        <v>44487</v>
      </c>
      <c r="F112" s="28" t="s">
        <v>142</v>
      </c>
      <c r="G112" s="27" t="s">
        <v>87</v>
      </c>
      <c r="H112" s="27" t="s">
        <v>74</v>
      </c>
      <c r="R112" s="43" t="s">
        <v>291</v>
      </c>
    </row>
    <row r="113" spans="1:18" ht="56.25">
      <c r="A113" s="15">
        <v>108</v>
      </c>
      <c r="B113" s="26" t="s">
        <v>197</v>
      </c>
      <c r="C113" s="27" t="s">
        <v>190</v>
      </c>
      <c r="D113" s="28">
        <v>44487</v>
      </c>
      <c r="E113" s="28">
        <v>44491</v>
      </c>
      <c r="F113" s="28" t="s">
        <v>147</v>
      </c>
      <c r="G113" s="27" t="s">
        <v>91</v>
      </c>
      <c r="H113" s="27" t="s">
        <v>103</v>
      </c>
      <c r="R113" t="s">
        <v>280</v>
      </c>
    </row>
    <row r="114" spans="1:18" ht="18.75">
      <c r="A114" s="15">
        <v>109</v>
      </c>
      <c r="B114" s="26" t="s">
        <v>37</v>
      </c>
      <c r="C114" s="27"/>
      <c r="D114" s="28">
        <v>44491</v>
      </c>
      <c r="E114" s="28">
        <v>44497</v>
      </c>
      <c r="F114" s="28" t="s">
        <v>139</v>
      </c>
      <c r="G114" s="27" t="s">
        <v>38</v>
      </c>
      <c r="H114" s="27" t="s">
        <v>69</v>
      </c>
      <c r="J114" s="19"/>
      <c r="R114" t="s">
        <v>281</v>
      </c>
    </row>
    <row r="115" spans="1:18" ht="18.75">
      <c r="A115" s="15">
        <v>110</v>
      </c>
      <c r="B115" s="26" t="s">
        <v>176</v>
      </c>
      <c r="C115" s="27" t="s">
        <v>179</v>
      </c>
      <c r="D115" s="28">
        <v>44491</v>
      </c>
      <c r="E115" s="28">
        <v>44501</v>
      </c>
      <c r="F115" s="28" t="s">
        <v>147</v>
      </c>
      <c r="G115" s="27" t="s">
        <v>101</v>
      </c>
      <c r="H115" s="27" t="s">
        <v>103</v>
      </c>
      <c r="R115" t="s">
        <v>280</v>
      </c>
    </row>
    <row r="116" spans="1:18" ht="37.5">
      <c r="A116" s="15">
        <v>111</v>
      </c>
      <c r="B116" s="26" t="s">
        <v>254</v>
      </c>
      <c r="C116" s="27" t="s">
        <v>205</v>
      </c>
      <c r="D116" s="28">
        <v>44492</v>
      </c>
      <c r="E116" s="28">
        <v>44495</v>
      </c>
      <c r="F116" s="28" t="s">
        <v>138</v>
      </c>
      <c r="G116" s="27" t="s">
        <v>173</v>
      </c>
      <c r="H116" s="27" t="s">
        <v>69</v>
      </c>
      <c r="J116" s="19"/>
      <c r="R116" t="s">
        <v>280</v>
      </c>
    </row>
    <row r="117" spans="1:18" ht="37.5">
      <c r="A117" s="15">
        <v>112</v>
      </c>
      <c r="B117" s="26" t="s">
        <v>164</v>
      </c>
      <c r="C117" s="27" t="s">
        <v>205</v>
      </c>
      <c r="D117" s="28">
        <v>44492</v>
      </c>
      <c r="E117" s="28">
        <v>44492</v>
      </c>
      <c r="F117" s="28" t="s">
        <v>140</v>
      </c>
      <c r="G117" s="27" t="s">
        <v>8</v>
      </c>
      <c r="H117" s="27" t="s">
        <v>70</v>
      </c>
      <c r="R117" t="s">
        <v>280</v>
      </c>
    </row>
    <row r="118" spans="1:18" ht="56.25">
      <c r="A118" s="15">
        <v>113</v>
      </c>
      <c r="B118" s="26" t="s">
        <v>43</v>
      </c>
      <c r="C118" s="27" t="s">
        <v>224</v>
      </c>
      <c r="D118" s="28">
        <v>44493</v>
      </c>
      <c r="E118" s="28">
        <v>44494</v>
      </c>
      <c r="F118" s="28" t="s">
        <v>141</v>
      </c>
      <c r="G118" s="27" t="s">
        <v>8</v>
      </c>
      <c r="H118" s="27" t="s">
        <v>9</v>
      </c>
      <c r="R118" t="s">
        <v>276</v>
      </c>
    </row>
    <row r="119" spans="1:18" ht="37.5">
      <c r="A119" s="15">
        <v>114</v>
      </c>
      <c r="B119" s="26" t="s">
        <v>165</v>
      </c>
      <c r="C119" s="27" t="s">
        <v>205</v>
      </c>
      <c r="D119" s="28">
        <v>44493</v>
      </c>
      <c r="E119" s="28">
        <v>44493</v>
      </c>
      <c r="F119" s="28" t="s">
        <v>140</v>
      </c>
      <c r="G119" s="27" t="s">
        <v>8</v>
      </c>
      <c r="H119" s="27" t="s">
        <v>70</v>
      </c>
      <c r="J119" s="12"/>
      <c r="R119" t="s">
        <v>280</v>
      </c>
    </row>
    <row r="120" spans="1:18" ht="37.5">
      <c r="A120" s="15">
        <v>115</v>
      </c>
      <c r="B120" s="26" t="s">
        <v>255</v>
      </c>
      <c r="C120" s="27" t="s">
        <v>256</v>
      </c>
      <c r="D120" s="28">
        <v>44497</v>
      </c>
      <c r="E120" s="28">
        <v>44500</v>
      </c>
      <c r="F120" s="28" t="s">
        <v>139</v>
      </c>
      <c r="G120" s="27" t="s">
        <v>91</v>
      </c>
      <c r="H120" s="27" t="s">
        <v>69</v>
      </c>
      <c r="R120" t="s">
        <v>279</v>
      </c>
    </row>
    <row r="121" spans="1:18" ht="37.5">
      <c r="A121" s="15">
        <v>116</v>
      </c>
      <c r="B121" s="26" t="s">
        <v>255</v>
      </c>
      <c r="C121" s="27" t="s">
        <v>257</v>
      </c>
      <c r="D121" s="28">
        <v>44497</v>
      </c>
      <c r="E121" s="28">
        <v>44500</v>
      </c>
      <c r="F121" s="28" t="s">
        <v>139</v>
      </c>
      <c r="G121" s="27" t="s">
        <v>22</v>
      </c>
      <c r="H121" s="27" t="s">
        <v>93</v>
      </c>
      <c r="R121" t="s">
        <v>279</v>
      </c>
    </row>
    <row r="122" spans="1:18" ht="37.5">
      <c r="A122" s="15">
        <v>117</v>
      </c>
      <c r="B122" s="26" t="s">
        <v>258</v>
      </c>
      <c r="C122" s="27" t="s">
        <v>256</v>
      </c>
      <c r="D122" s="28">
        <v>44499</v>
      </c>
      <c r="E122" s="28">
        <v>44509</v>
      </c>
      <c r="F122" s="28" t="s">
        <v>139</v>
      </c>
      <c r="G122" s="27" t="s">
        <v>91</v>
      </c>
      <c r="H122" s="27" t="s">
        <v>69</v>
      </c>
      <c r="J122" s="4">
        <v>9</v>
      </c>
      <c r="K122" s="6">
        <v>15000</v>
      </c>
      <c r="L122" s="6">
        <f>K122*J122</f>
        <v>135000</v>
      </c>
      <c r="R122" t="s">
        <v>281</v>
      </c>
    </row>
    <row r="123" spans="1:18" ht="37.5">
      <c r="A123" s="15">
        <v>118</v>
      </c>
      <c r="B123" s="26" t="s">
        <v>258</v>
      </c>
      <c r="C123" s="27" t="s">
        <v>257</v>
      </c>
      <c r="D123" s="28">
        <v>44499</v>
      </c>
      <c r="E123" s="28">
        <v>44509</v>
      </c>
      <c r="F123" s="28" t="s">
        <v>139</v>
      </c>
      <c r="G123" s="27" t="s">
        <v>22</v>
      </c>
      <c r="H123" s="27" t="s">
        <v>93</v>
      </c>
      <c r="J123" s="4">
        <v>3</v>
      </c>
      <c r="K123" s="6">
        <v>15000</v>
      </c>
      <c r="L123" s="6">
        <f>K123*J123</f>
        <v>45000</v>
      </c>
      <c r="R123" t="s">
        <v>281</v>
      </c>
    </row>
    <row r="124" spans="1:18" ht="37.5">
      <c r="A124" s="15">
        <v>119</v>
      </c>
      <c r="B124" s="45" t="s">
        <v>259</v>
      </c>
      <c r="C124" s="27" t="s">
        <v>226</v>
      </c>
      <c r="D124" s="28">
        <v>44501</v>
      </c>
      <c r="E124" s="28">
        <v>44501</v>
      </c>
      <c r="F124" s="29" t="s">
        <v>138</v>
      </c>
      <c r="G124" s="27" t="s">
        <v>8</v>
      </c>
      <c r="H124" s="27" t="s">
        <v>69</v>
      </c>
      <c r="R124" t="s">
        <v>281</v>
      </c>
    </row>
    <row r="125" spans="1:18" ht="37.5">
      <c r="A125" s="15">
        <v>120</v>
      </c>
      <c r="B125" s="26" t="s">
        <v>33</v>
      </c>
      <c r="C125" s="27" t="s">
        <v>216</v>
      </c>
      <c r="D125" s="28">
        <v>44501</v>
      </c>
      <c r="E125" s="28">
        <v>44530</v>
      </c>
      <c r="F125" s="27" t="s">
        <v>138</v>
      </c>
      <c r="G125" s="27" t="s">
        <v>34</v>
      </c>
      <c r="H125" s="27" t="s">
        <v>69</v>
      </c>
      <c r="R125" t="s">
        <v>281</v>
      </c>
    </row>
    <row r="126" spans="1:18" ht="37.5">
      <c r="A126" s="15">
        <v>121</v>
      </c>
      <c r="B126" s="26" t="s">
        <v>260</v>
      </c>
      <c r="C126" s="27" t="s">
        <v>205</v>
      </c>
      <c r="D126" s="28">
        <v>44503</v>
      </c>
      <c r="E126" s="28">
        <v>44511</v>
      </c>
      <c r="F126" s="27" t="s">
        <v>140</v>
      </c>
      <c r="G126" s="27" t="s">
        <v>8</v>
      </c>
      <c r="H126" s="27" t="s">
        <v>40</v>
      </c>
      <c r="R126" t="s">
        <v>280</v>
      </c>
    </row>
    <row r="127" spans="1:18" ht="56.25">
      <c r="A127" s="15">
        <v>122</v>
      </c>
      <c r="B127" s="26" t="s">
        <v>261</v>
      </c>
      <c r="C127" s="27" t="s">
        <v>224</v>
      </c>
      <c r="D127" s="28">
        <v>44507</v>
      </c>
      <c r="E127" s="28">
        <v>44507</v>
      </c>
      <c r="F127" s="28" t="s">
        <v>141</v>
      </c>
      <c r="G127" s="27" t="s">
        <v>8</v>
      </c>
      <c r="H127" s="27" t="s">
        <v>9</v>
      </c>
      <c r="R127" t="s">
        <v>276</v>
      </c>
    </row>
    <row r="128" spans="1:18" ht="37.5">
      <c r="A128" s="15">
        <v>123</v>
      </c>
      <c r="B128" s="26" t="s">
        <v>262</v>
      </c>
      <c r="C128" s="27" t="s">
        <v>256</v>
      </c>
      <c r="D128" s="28">
        <v>44508</v>
      </c>
      <c r="E128" s="28">
        <v>44510</v>
      </c>
      <c r="F128" s="28" t="s">
        <v>139</v>
      </c>
      <c r="G128" s="27" t="s">
        <v>91</v>
      </c>
      <c r="H128" s="27" t="s">
        <v>69</v>
      </c>
      <c r="J128" s="12"/>
      <c r="R128" t="s">
        <v>281</v>
      </c>
    </row>
    <row r="129" spans="1:19" ht="37.5">
      <c r="A129" s="15">
        <v>124</v>
      </c>
      <c r="B129" s="26" t="s">
        <v>262</v>
      </c>
      <c r="C129" s="27" t="s">
        <v>263</v>
      </c>
      <c r="D129" s="28">
        <v>44508</v>
      </c>
      <c r="E129" s="28">
        <v>44510</v>
      </c>
      <c r="F129" s="28" t="s">
        <v>139</v>
      </c>
      <c r="G129" s="27" t="s">
        <v>22</v>
      </c>
      <c r="H129" s="27" t="s">
        <v>93</v>
      </c>
      <c r="R129" t="s">
        <v>281</v>
      </c>
    </row>
    <row r="130" spans="1:19" ht="56.25">
      <c r="A130" s="15">
        <v>125</v>
      </c>
      <c r="B130" s="26" t="s">
        <v>264</v>
      </c>
      <c r="C130" s="27" t="s">
        <v>213</v>
      </c>
      <c r="D130" s="28">
        <v>44510</v>
      </c>
      <c r="E130" s="28">
        <v>44514</v>
      </c>
      <c r="F130" s="28" t="s">
        <v>145</v>
      </c>
      <c r="G130" s="27" t="s">
        <v>173</v>
      </c>
      <c r="H130" s="27" t="s">
        <v>12</v>
      </c>
      <c r="R130" t="s">
        <v>283</v>
      </c>
    </row>
    <row r="131" spans="1:19" ht="37.5">
      <c r="A131" s="15">
        <v>126</v>
      </c>
      <c r="B131" s="26" t="s">
        <v>199</v>
      </c>
      <c r="C131" s="27" t="s">
        <v>265</v>
      </c>
      <c r="D131" s="28">
        <v>44515</v>
      </c>
      <c r="E131" s="28">
        <v>44518</v>
      </c>
      <c r="F131" s="27" t="s">
        <v>140</v>
      </c>
      <c r="G131" s="27" t="s">
        <v>8</v>
      </c>
      <c r="H131" s="27" t="s">
        <v>40</v>
      </c>
      <c r="J131" s="19"/>
      <c r="R131" t="s">
        <v>286</v>
      </c>
    </row>
    <row r="132" spans="1:19" ht="18.75">
      <c r="A132" s="15">
        <v>127</v>
      </c>
      <c r="B132" s="26" t="s">
        <v>24</v>
      </c>
      <c r="C132" s="44" t="s">
        <v>235</v>
      </c>
      <c r="D132" s="28">
        <v>44519</v>
      </c>
      <c r="E132" s="28">
        <v>44522</v>
      </c>
      <c r="F132" s="29" t="s">
        <v>146</v>
      </c>
      <c r="G132" s="27" t="s">
        <v>25</v>
      </c>
      <c r="H132" s="27" t="s">
        <v>69</v>
      </c>
      <c r="R132" s="43"/>
      <c r="S132" t="s">
        <v>292</v>
      </c>
    </row>
    <row r="133" spans="1:19" ht="56.25">
      <c r="A133" s="15">
        <v>128</v>
      </c>
      <c r="B133" s="26" t="s">
        <v>266</v>
      </c>
      <c r="C133" s="27" t="s">
        <v>213</v>
      </c>
      <c r="D133" s="28">
        <v>44520</v>
      </c>
      <c r="E133" s="28">
        <v>44520</v>
      </c>
      <c r="F133" s="28" t="s">
        <v>145</v>
      </c>
      <c r="G133" s="27" t="s">
        <v>173</v>
      </c>
      <c r="H133" s="27" t="s">
        <v>12</v>
      </c>
      <c r="R133" t="s">
        <v>283</v>
      </c>
    </row>
    <row r="134" spans="1:19" ht="37.5">
      <c r="A134" s="15">
        <v>129</v>
      </c>
      <c r="B134" s="26" t="s">
        <v>166</v>
      </c>
      <c r="C134" s="27" t="s">
        <v>205</v>
      </c>
      <c r="D134" s="28">
        <v>44520</v>
      </c>
      <c r="E134" s="28">
        <v>44520</v>
      </c>
      <c r="F134" s="28" t="s">
        <v>140</v>
      </c>
      <c r="G134" s="27" t="s">
        <v>8</v>
      </c>
      <c r="H134" s="27" t="s">
        <v>70</v>
      </c>
      <c r="R134" t="s">
        <v>280</v>
      </c>
    </row>
    <row r="135" spans="1:19" ht="37.5">
      <c r="A135" s="15">
        <v>130</v>
      </c>
      <c r="B135" s="26" t="s">
        <v>167</v>
      </c>
      <c r="C135" s="27" t="s">
        <v>205</v>
      </c>
      <c r="D135" s="28">
        <v>44521</v>
      </c>
      <c r="E135" s="28">
        <v>44521</v>
      </c>
      <c r="F135" s="28" t="s">
        <v>140</v>
      </c>
      <c r="G135" s="27" t="s">
        <v>8</v>
      </c>
      <c r="H135" s="27" t="s">
        <v>70</v>
      </c>
      <c r="R135" t="s">
        <v>280</v>
      </c>
    </row>
    <row r="136" spans="1:19" ht="56.25">
      <c r="A136" s="15">
        <v>131</v>
      </c>
      <c r="B136" s="26" t="s">
        <v>42</v>
      </c>
      <c r="C136" s="27"/>
      <c r="D136" s="28">
        <v>44524</v>
      </c>
      <c r="E136" s="28">
        <v>44528</v>
      </c>
      <c r="F136" s="29" t="s">
        <v>145</v>
      </c>
      <c r="G136" s="27" t="s">
        <v>8</v>
      </c>
      <c r="H136" s="27" t="s">
        <v>12</v>
      </c>
      <c r="R136" t="s">
        <v>293</v>
      </c>
    </row>
    <row r="137" spans="1:19" ht="37.5">
      <c r="A137" s="15">
        <v>132</v>
      </c>
      <c r="B137" s="26" t="s">
        <v>54</v>
      </c>
      <c r="C137" s="27" t="s">
        <v>205</v>
      </c>
      <c r="D137" s="28">
        <v>44527</v>
      </c>
      <c r="E137" s="28">
        <v>44527</v>
      </c>
      <c r="F137" s="28" t="s">
        <v>140</v>
      </c>
      <c r="G137" s="27" t="s">
        <v>8</v>
      </c>
      <c r="H137" s="27" t="s">
        <v>40</v>
      </c>
      <c r="R137" t="s">
        <v>280</v>
      </c>
    </row>
    <row r="138" spans="1:19" ht="37.5">
      <c r="A138" s="15">
        <v>133</v>
      </c>
      <c r="B138" s="26" t="s">
        <v>185</v>
      </c>
      <c r="C138" s="27" t="s">
        <v>186</v>
      </c>
      <c r="D138" s="28">
        <v>44528</v>
      </c>
      <c r="E138" s="28">
        <v>44538</v>
      </c>
      <c r="F138" s="28" t="s">
        <v>147</v>
      </c>
      <c r="G138" s="27" t="s">
        <v>187</v>
      </c>
      <c r="H138" s="27" t="s">
        <v>103</v>
      </c>
      <c r="R138" t="s">
        <v>279</v>
      </c>
    </row>
    <row r="139" spans="1:19" ht="37.5">
      <c r="A139" s="15">
        <v>134</v>
      </c>
      <c r="B139" s="26" t="s">
        <v>55</v>
      </c>
      <c r="C139" s="27" t="s">
        <v>205</v>
      </c>
      <c r="D139" s="28">
        <v>44528</v>
      </c>
      <c r="E139" s="28">
        <v>44528</v>
      </c>
      <c r="F139" s="28" t="s">
        <v>140</v>
      </c>
      <c r="G139" s="27" t="s">
        <v>8</v>
      </c>
      <c r="H139" s="27" t="s">
        <v>40</v>
      </c>
      <c r="J139" s="19"/>
      <c r="R139" t="s">
        <v>286</v>
      </c>
    </row>
    <row r="140" spans="1:19" ht="56.25">
      <c r="A140" s="15">
        <v>135</v>
      </c>
      <c r="B140" s="26" t="s">
        <v>267</v>
      </c>
      <c r="C140" s="27" t="s">
        <v>224</v>
      </c>
      <c r="D140" s="28">
        <v>44531</v>
      </c>
      <c r="E140" s="28">
        <v>44539</v>
      </c>
      <c r="F140" s="28" t="s">
        <v>141</v>
      </c>
      <c r="G140" s="27" t="s">
        <v>8</v>
      </c>
      <c r="H140" s="27" t="s">
        <v>9</v>
      </c>
      <c r="R140" t="s">
        <v>276</v>
      </c>
    </row>
    <row r="141" spans="1:19" ht="93.75">
      <c r="A141" s="15">
        <v>136</v>
      </c>
      <c r="B141" s="26" t="s">
        <v>30</v>
      </c>
      <c r="C141" s="27" t="s">
        <v>253</v>
      </c>
      <c r="D141" s="28">
        <v>44531</v>
      </c>
      <c r="E141" s="28">
        <v>44561</v>
      </c>
      <c r="F141" s="28" t="s">
        <v>138</v>
      </c>
      <c r="G141" s="27" t="s">
        <v>31</v>
      </c>
      <c r="H141" s="27" t="s">
        <v>32</v>
      </c>
      <c r="R141" t="s">
        <v>281</v>
      </c>
    </row>
    <row r="142" spans="1:19" ht="37.5">
      <c r="A142" s="15">
        <v>137</v>
      </c>
      <c r="B142" s="26" t="s">
        <v>268</v>
      </c>
      <c r="C142" s="27" t="s">
        <v>253</v>
      </c>
      <c r="D142" s="28">
        <v>44531</v>
      </c>
      <c r="E142" s="28">
        <v>44536</v>
      </c>
      <c r="F142" s="27" t="s">
        <v>138</v>
      </c>
      <c r="G142" s="27" t="s">
        <v>173</v>
      </c>
      <c r="H142" s="27" t="s">
        <v>69</v>
      </c>
      <c r="R142" t="s">
        <v>281</v>
      </c>
    </row>
    <row r="143" spans="1:19" ht="37.5">
      <c r="A143" s="15">
        <v>138</v>
      </c>
      <c r="B143" s="26" t="s">
        <v>269</v>
      </c>
      <c r="C143" s="27" t="s">
        <v>205</v>
      </c>
      <c r="D143" s="28">
        <v>44532</v>
      </c>
      <c r="E143" s="28">
        <v>44535</v>
      </c>
      <c r="F143" s="28" t="s">
        <v>138</v>
      </c>
      <c r="G143" s="27" t="s">
        <v>173</v>
      </c>
      <c r="H143" s="27" t="s">
        <v>69</v>
      </c>
      <c r="J143" s="12"/>
      <c r="R143" t="s">
        <v>280</v>
      </c>
    </row>
    <row r="144" spans="1:19" ht="56.25">
      <c r="A144" s="15">
        <v>139</v>
      </c>
      <c r="B144" s="26" t="s">
        <v>61</v>
      </c>
      <c r="C144" s="27"/>
      <c r="D144" s="28">
        <v>44537</v>
      </c>
      <c r="E144" s="28">
        <v>44552</v>
      </c>
      <c r="F144" s="28" t="s">
        <v>142</v>
      </c>
      <c r="G144" s="27" t="s">
        <v>58</v>
      </c>
      <c r="H144" s="27" t="s">
        <v>74</v>
      </c>
      <c r="R144" t="s">
        <v>284</v>
      </c>
    </row>
    <row r="145" spans="1:18" ht="56.25">
      <c r="A145" s="15">
        <v>140</v>
      </c>
      <c r="B145" s="26" t="s">
        <v>270</v>
      </c>
      <c r="C145" s="27" t="s">
        <v>224</v>
      </c>
      <c r="D145" s="28">
        <v>44540</v>
      </c>
      <c r="E145" s="28">
        <v>44540</v>
      </c>
      <c r="F145" s="28" t="s">
        <v>141</v>
      </c>
      <c r="G145" s="27" t="s">
        <v>8</v>
      </c>
      <c r="H145" s="27" t="s">
        <v>9</v>
      </c>
      <c r="R145" t="s">
        <v>276</v>
      </c>
    </row>
    <row r="146" spans="1:18" ht="56.25">
      <c r="A146" s="15">
        <v>141</v>
      </c>
      <c r="B146" s="26" t="s">
        <v>271</v>
      </c>
      <c r="C146" s="27" t="s">
        <v>224</v>
      </c>
      <c r="D146" s="28">
        <v>44541</v>
      </c>
      <c r="E146" s="28">
        <v>44541</v>
      </c>
      <c r="F146" s="28" t="s">
        <v>141</v>
      </c>
      <c r="G146" s="27" t="s">
        <v>8</v>
      </c>
      <c r="H146" s="27" t="s">
        <v>9</v>
      </c>
      <c r="R146" t="s">
        <v>276</v>
      </c>
    </row>
    <row r="147" spans="1:18" ht="75">
      <c r="A147" s="15">
        <v>142</v>
      </c>
      <c r="B147" s="26" t="s">
        <v>272</v>
      </c>
      <c r="C147" s="27" t="s">
        <v>273</v>
      </c>
      <c r="D147" s="28">
        <v>44541</v>
      </c>
      <c r="E147" s="28">
        <v>44542</v>
      </c>
      <c r="F147" s="27" t="s">
        <v>138</v>
      </c>
      <c r="G147" s="27" t="s">
        <v>8</v>
      </c>
      <c r="H147" s="27" t="s">
        <v>100</v>
      </c>
      <c r="R147" t="s">
        <v>281</v>
      </c>
    </row>
    <row r="148" spans="1:18" ht="37.5">
      <c r="A148" s="15">
        <v>143</v>
      </c>
      <c r="B148" s="26" t="s">
        <v>168</v>
      </c>
      <c r="C148" s="27" t="s">
        <v>205</v>
      </c>
      <c r="D148" s="28">
        <v>44548</v>
      </c>
      <c r="E148" s="28">
        <v>44548</v>
      </c>
      <c r="F148" s="28" t="s">
        <v>140</v>
      </c>
      <c r="G148" s="27" t="s">
        <v>8</v>
      </c>
      <c r="H148" s="27" t="s">
        <v>70</v>
      </c>
      <c r="R148" t="s">
        <v>280</v>
      </c>
    </row>
    <row r="149" spans="1:18" ht="37.5">
      <c r="A149" s="15">
        <v>144</v>
      </c>
      <c r="B149" s="26" t="s">
        <v>172</v>
      </c>
      <c r="C149" s="27" t="s">
        <v>205</v>
      </c>
      <c r="D149" s="28">
        <v>44549</v>
      </c>
      <c r="E149" s="28">
        <v>44557</v>
      </c>
      <c r="F149" s="29" t="s">
        <v>22</v>
      </c>
      <c r="G149" s="27" t="s">
        <v>173</v>
      </c>
      <c r="H149" s="27" t="s">
        <v>102</v>
      </c>
      <c r="R149" t="s">
        <v>280</v>
      </c>
    </row>
    <row r="150" spans="1:18" ht="37.5">
      <c r="A150" s="15">
        <v>145</v>
      </c>
      <c r="B150" s="26" t="s">
        <v>169</v>
      </c>
      <c r="C150" s="27" t="s">
        <v>205</v>
      </c>
      <c r="D150" s="28">
        <v>44549</v>
      </c>
      <c r="E150" s="28">
        <v>44549</v>
      </c>
      <c r="F150" s="28" t="s">
        <v>140</v>
      </c>
      <c r="G150" s="27" t="s">
        <v>8</v>
      </c>
      <c r="H150" s="27" t="s">
        <v>70</v>
      </c>
      <c r="R150" t="s">
        <v>280</v>
      </c>
    </row>
    <row r="151" spans="1:18" ht="18.75">
      <c r="A151" s="15">
        <v>146</v>
      </c>
      <c r="B151" s="26" t="s">
        <v>274</v>
      </c>
      <c r="C151" s="27" t="s">
        <v>205</v>
      </c>
      <c r="D151" s="28">
        <v>44556</v>
      </c>
      <c r="E151" s="28">
        <v>44556</v>
      </c>
      <c r="F151" s="28" t="s">
        <v>140</v>
      </c>
      <c r="G151" s="27" t="s">
        <v>8</v>
      </c>
      <c r="H151" s="27" t="s">
        <v>70</v>
      </c>
      <c r="R151" t="s">
        <v>280</v>
      </c>
    </row>
    <row r="152" spans="1:18" hidden="1">
      <c r="A152" s="1"/>
      <c r="D152" s="17"/>
      <c r="E152"/>
      <c r="I152" s="4"/>
      <c r="J152" s="6"/>
      <c r="L152" s="3"/>
      <c r="P152"/>
    </row>
    <row r="153" spans="1:18" hidden="1"/>
  </sheetData>
  <autoFilter ref="A4:T151">
    <filterColumn colId="3" showButton="0"/>
  </autoFilter>
  <sortState ref="B7:H153">
    <sortCondition ref="D7:D153"/>
  </sortState>
  <mergeCells count="10">
    <mergeCell ref="A1:H1"/>
    <mergeCell ref="A2:H2"/>
    <mergeCell ref="A3:H3"/>
    <mergeCell ref="D4:E4"/>
    <mergeCell ref="A4:A5"/>
    <mergeCell ref="B4:B5"/>
    <mergeCell ref="C4:C5"/>
    <mergeCell ref="F4:F5"/>
    <mergeCell ref="G4:G5"/>
    <mergeCell ref="H4:H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G17"/>
  <sheetViews>
    <sheetView workbookViewId="0">
      <selection sqref="A1:H18"/>
    </sheetView>
  </sheetViews>
  <sheetFormatPr defaultRowHeight="15"/>
  <cols>
    <col min="3" max="3" width="20.42578125" customWidth="1"/>
    <col min="4" max="4" width="10.42578125" customWidth="1"/>
    <col min="5" max="5" width="12.5703125" customWidth="1"/>
    <col min="6" max="6" width="10.7109375" customWidth="1"/>
    <col min="7" max="7" width="11.5703125" customWidth="1"/>
  </cols>
  <sheetData>
    <row r="2" spans="2:7">
      <c r="B2" s="2"/>
      <c r="C2" s="2"/>
      <c r="D2" s="2"/>
      <c r="E2" s="2"/>
      <c r="F2" s="2"/>
      <c r="G2" s="2"/>
    </row>
    <row r="3" spans="2:7">
      <c r="B3" s="2"/>
      <c r="C3" s="2"/>
      <c r="D3" s="2"/>
      <c r="E3" s="2"/>
      <c r="F3" s="2"/>
      <c r="G3" s="2"/>
    </row>
    <row r="4" spans="2:7">
      <c r="B4" s="2"/>
      <c r="C4" s="2"/>
      <c r="D4" s="2"/>
      <c r="E4" s="2"/>
      <c r="F4" s="2"/>
      <c r="G4" s="2"/>
    </row>
    <row r="5" spans="2:7">
      <c r="B5" s="2"/>
      <c r="C5" s="2"/>
      <c r="D5" s="2"/>
      <c r="E5" s="2"/>
      <c r="F5" s="2"/>
      <c r="G5" s="2"/>
    </row>
    <row r="6" spans="2:7">
      <c r="B6" s="2"/>
      <c r="C6" s="2"/>
      <c r="D6" s="2"/>
      <c r="E6" s="2"/>
      <c r="F6" s="2"/>
      <c r="G6" s="2"/>
    </row>
    <row r="7" spans="2:7">
      <c r="B7" s="2"/>
      <c r="C7" s="2"/>
      <c r="D7" s="2"/>
      <c r="E7" s="2"/>
      <c r="F7" s="2"/>
      <c r="G7" s="2"/>
    </row>
    <row r="8" spans="2:7">
      <c r="B8" s="2"/>
      <c r="C8" s="2"/>
      <c r="D8" s="2"/>
      <c r="E8" s="2"/>
      <c r="F8" s="2"/>
      <c r="G8" s="2"/>
    </row>
    <row r="9" spans="2:7">
      <c r="B9" s="2"/>
      <c r="C9" s="2"/>
      <c r="D9" s="2"/>
      <c r="E9" s="2"/>
      <c r="F9" s="2"/>
      <c r="G9" s="2"/>
    </row>
    <row r="10" spans="2:7">
      <c r="B10" s="2"/>
      <c r="C10" s="2"/>
      <c r="D10" s="2"/>
      <c r="E10" s="2"/>
      <c r="F10" s="2"/>
      <c r="G10" s="2"/>
    </row>
    <row r="11" spans="2:7">
      <c r="B11" s="2"/>
      <c r="C11" s="2"/>
      <c r="D11" s="2"/>
      <c r="E11" s="2"/>
      <c r="F11" s="2"/>
      <c r="G11" s="2"/>
    </row>
    <row r="12" spans="2:7">
      <c r="B12" s="2"/>
      <c r="C12" s="2"/>
      <c r="D12" s="2"/>
      <c r="E12" s="2"/>
      <c r="F12" s="2"/>
      <c r="G12" s="2"/>
    </row>
    <row r="13" spans="2:7">
      <c r="B13" s="2"/>
      <c r="C13" s="2"/>
      <c r="D13" s="2"/>
      <c r="E13" s="2"/>
      <c r="F13" s="2"/>
      <c r="G13" s="2"/>
    </row>
    <row r="14" spans="2:7">
      <c r="B14" s="2"/>
      <c r="C14" s="2"/>
      <c r="D14" s="2"/>
      <c r="E14" s="2"/>
      <c r="F14" s="2"/>
      <c r="G14" s="2"/>
    </row>
    <row r="15" spans="2:7">
      <c r="B15" s="2"/>
      <c r="C15" s="2"/>
      <c r="D15" s="2"/>
      <c r="E15" s="2"/>
      <c r="F15" s="2"/>
      <c r="G15" s="2"/>
    </row>
    <row r="16" spans="2:7">
      <c r="B16" s="2"/>
      <c r="C16" s="2"/>
      <c r="D16" s="2"/>
      <c r="E16" s="2"/>
      <c r="F16" s="2"/>
      <c r="G16" s="2"/>
    </row>
    <row r="17" spans="2:7">
      <c r="B17" s="2"/>
      <c r="C17" s="2"/>
      <c r="D17" s="2"/>
      <c r="E17" s="2"/>
      <c r="F17" s="2"/>
      <c r="G17" s="2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Поларт</dc:creator>
  <cp:lastModifiedBy>P22_LoskutovaYM</cp:lastModifiedBy>
  <dcterms:created xsi:type="dcterms:W3CDTF">2017-10-26T03:05:19Z</dcterms:created>
  <dcterms:modified xsi:type="dcterms:W3CDTF">2020-12-22T08:36:59Z</dcterms:modified>
</cp:coreProperties>
</file>