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D_digital\Desktop\"/>
    </mc:Choice>
  </mc:AlternateContent>
  <xr:revisionPtr revIDLastSave="0" documentId="8_{FD77F93C-BA8C-4045-9610-59010E951E12}" xr6:coauthVersionLast="43" xr6:coauthVersionMax="43" xr10:uidLastSave="{00000000-0000-0000-0000-000000000000}"/>
  <bookViews>
    <workbookView xWindow="-120" yWindow="-120" windowWidth="29040" windowHeight="15840" activeTab="8" xr2:uid="{00000000-000D-0000-FFFF-FFFF00000000}"/>
  </bookViews>
  <sheets>
    <sheet name="2010" sheetId="7" r:id="rId1"/>
    <sheet name="2011" sheetId="8" r:id="rId2"/>
    <sheet name="2012" sheetId="1" r:id="rId3"/>
    <sheet name="2013" sheetId="2" r:id="rId4"/>
    <sheet name="2014" sheetId="3" r:id="rId5"/>
    <sheet name="2015" sheetId="4" r:id="rId6"/>
    <sheet name="2016" sheetId="5" r:id="rId7"/>
    <sheet name="2017" sheetId="9" r:id="rId8"/>
    <sheet name="2018_julio" sheetId="10" r:id="rId9"/>
  </sheets>
  <definedNames>
    <definedName name="_xlnm.Print_Area" localSheetId="7">'2017'!$A$1:$N$37</definedName>
  </definedNames>
  <calcPr calcId="181029"/>
</workbook>
</file>

<file path=xl/calcChain.xml><?xml version="1.0" encoding="utf-8"?>
<calcChain xmlns="http://schemas.openxmlformats.org/spreadsheetml/2006/main">
  <c r="V14" i="10" l="1"/>
  <c r="V15" i="10"/>
  <c r="V13" i="10"/>
  <c r="U16" i="10"/>
  <c r="T16" i="10"/>
  <c r="V16" i="10" l="1"/>
  <c r="O77" i="10"/>
  <c r="N77" i="10"/>
  <c r="M77" i="10"/>
  <c r="K77" i="10"/>
  <c r="J77" i="10"/>
  <c r="I77" i="10" s="1"/>
  <c r="G77" i="10"/>
  <c r="F77" i="10"/>
  <c r="E77" i="10" s="1"/>
  <c r="O76" i="10"/>
  <c r="N76" i="10"/>
  <c r="M76" i="10" s="1"/>
  <c r="K76" i="10"/>
  <c r="J76" i="10"/>
  <c r="I76" i="10"/>
  <c r="G76" i="10"/>
  <c r="F76" i="10"/>
  <c r="E76" i="10"/>
  <c r="O75" i="10"/>
  <c r="N75" i="10"/>
  <c r="M75" i="10" s="1"/>
  <c r="K75" i="10"/>
  <c r="J75" i="10"/>
  <c r="I75" i="10" s="1"/>
  <c r="G75" i="10"/>
  <c r="F75" i="10"/>
  <c r="E75" i="10" s="1"/>
  <c r="C75" i="10" s="1"/>
  <c r="O74" i="10"/>
  <c r="N74" i="10"/>
  <c r="M74" i="10" s="1"/>
  <c r="K74" i="10"/>
  <c r="J74" i="10"/>
  <c r="I74" i="10" s="1"/>
  <c r="G74" i="10"/>
  <c r="F74" i="10"/>
  <c r="E74" i="10" s="1"/>
  <c r="O73" i="10"/>
  <c r="N73" i="10"/>
  <c r="M73" i="10"/>
  <c r="K73" i="10"/>
  <c r="J73" i="10"/>
  <c r="I73" i="10" s="1"/>
  <c r="G73" i="10"/>
  <c r="F73" i="10"/>
  <c r="E73" i="10" s="1"/>
  <c r="O72" i="10"/>
  <c r="N72" i="10"/>
  <c r="M72" i="10" s="1"/>
  <c r="K72" i="10"/>
  <c r="J72" i="10"/>
  <c r="I72" i="10" s="1"/>
  <c r="G72" i="10"/>
  <c r="F72" i="10"/>
  <c r="E72" i="10" s="1"/>
  <c r="O71" i="10"/>
  <c r="N71" i="10"/>
  <c r="M71" i="10" s="1"/>
  <c r="K71" i="10"/>
  <c r="J71" i="10"/>
  <c r="I71" i="10" s="1"/>
  <c r="G71" i="10"/>
  <c r="F71" i="10"/>
  <c r="E71" i="10" s="1"/>
  <c r="O70" i="10"/>
  <c r="N70" i="10"/>
  <c r="M70" i="10" s="1"/>
  <c r="K70" i="10"/>
  <c r="J70" i="10"/>
  <c r="I70" i="10" s="1"/>
  <c r="G70" i="10"/>
  <c r="F70" i="10"/>
  <c r="E70" i="10" s="1"/>
  <c r="O69" i="10"/>
  <c r="N69" i="10"/>
  <c r="M69" i="10" s="1"/>
  <c r="K69" i="10"/>
  <c r="J69" i="10"/>
  <c r="I69" i="10" s="1"/>
  <c r="G69" i="10"/>
  <c r="F69" i="10"/>
  <c r="E69" i="10" s="1"/>
  <c r="O68" i="10"/>
  <c r="N68" i="10"/>
  <c r="M68" i="10"/>
  <c r="K68" i="10"/>
  <c r="J68" i="10"/>
  <c r="I68" i="10"/>
  <c r="G68" i="10"/>
  <c r="F68" i="10"/>
  <c r="E68" i="10" s="1"/>
  <c r="O67" i="10"/>
  <c r="N67" i="10"/>
  <c r="M67" i="10" s="1"/>
  <c r="K67" i="10"/>
  <c r="J67" i="10"/>
  <c r="I67" i="10" s="1"/>
  <c r="G67" i="10"/>
  <c r="F67" i="10"/>
  <c r="E67" i="10" s="1"/>
  <c r="O66" i="10"/>
  <c r="N66" i="10"/>
  <c r="M66" i="10" s="1"/>
  <c r="K66" i="10"/>
  <c r="J66" i="10"/>
  <c r="I66" i="10" s="1"/>
  <c r="G66" i="10"/>
  <c r="F66" i="10"/>
  <c r="E66" i="10" s="1"/>
  <c r="O65" i="10"/>
  <c r="N65" i="10"/>
  <c r="M65" i="10" s="1"/>
  <c r="K65" i="10"/>
  <c r="J65" i="10"/>
  <c r="I65" i="10" s="1"/>
  <c r="G65" i="10"/>
  <c r="F65" i="10"/>
  <c r="E65" i="10" s="1"/>
  <c r="O64" i="10"/>
  <c r="N64" i="10"/>
  <c r="M64" i="10" s="1"/>
  <c r="K64" i="10"/>
  <c r="J64" i="10"/>
  <c r="I64" i="10"/>
  <c r="G64" i="10"/>
  <c r="F64" i="10"/>
  <c r="E64" i="10" s="1"/>
  <c r="O63" i="10"/>
  <c r="N63" i="10"/>
  <c r="M63" i="10" s="1"/>
  <c r="K63" i="10"/>
  <c r="J63" i="10"/>
  <c r="I63" i="10" s="1"/>
  <c r="G63" i="10"/>
  <c r="F63" i="10"/>
  <c r="E63" i="10" s="1"/>
  <c r="C63" i="10" s="1"/>
  <c r="O62" i="10"/>
  <c r="N62" i="10"/>
  <c r="M62" i="10" s="1"/>
  <c r="K62" i="10"/>
  <c r="J62" i="10"/>
  <c r="I62" i="10" s="1"/>
  <c r="G62" i="10"/>
  <c r="F62" i="10"/>
  <c r="E62" i="10" s="1"/>
  <c r="O61" i="10"/>
  <c r="N61" i="10"/>
  <c r="M61" i="10" s="1"/>
  <c r="K61" i="10"/>
  <c r="J61" i="10"/>
  <c r="I61" i="10" s="1"/>
  <c r="G61" i="10"/>
  <c r="F61" i="10"/>
  <c r="E61" i="10" s="1"/>
  <c r="O60" i="10"/>
  <c r="N60" i="10"/>
  <c r="M60" i="10"/>
  <c r="K60" i="10"/>
  <c r="J60" i="10"/>
  <c r="I60" i="10" s="1"/>
  <c r="G60" i="10"/>
  <c r="F60" i="10"/>
  <c r="E60" i="10" s="1"/>
  <c r="O59" i="10"/>
  <c r="N59" i="10"/>
  <c r="M59" i="10" s="1"/>
  <c r="K59" i="10"/>
  <c r="J59" i="10"/>
  <c r="I59" i="10" s="1"/>
  <c r="G59" i="10"/>
  <c r="F59" i="10"/>
  <c r="E59" i="10"/>
  <c r="O58" i="10"/>
  <c r="N58" i="10"/>
  <c r="M58" i="10" s="1"/>
  <c r="K58" i="10"/>
  <c r="J58" i="10"/>
  <c r="I58" i="10" s="1"/>
  <c r="G58" i="10"/>
  <c r="F58" i="10"/>
  <c r="O57" i="10"/>
  <c r="N57" i="10"/>
  <c r="M57" i="10" s="1"/>
  <c r="K57" i="10"/>
  <c r="J57" i="10"/>
  <c r="I57" i="10" s="1"/>
  <c r="G57" i="10"/>
  <c r="F57" i="10"/>
  <c r="E57" i="10" s="1"/>
  <c r="O56" i="10"/>
  <c r="N56" i="10"/>
  <c r="K56" i="10"/>
  <c r="J56" i="10"/>
  <c r="I56" i="10" s="1"/>
  <c r="G56" i="10"/>
  <c r="F56" i="10"/>
  <c r="E56" i="10"/>
  <c r="O55" i="10"/>
  <c r="N55" i="10"/>
  <c r="M55" i="10" s="1"/>
  <c r="K55" i="10"/>
  <c r="J55" i="10"/>
  <c r="I55" i="10" s="1"/>
  <c r="G55" i="10"/>
  <c r="F55" i="10"/>
  <c r="E55" i="10"/>
  <c r="O54" i="10"/>
  <c r="N54" i="10"/>
  <c r="M54" i="10" s="1"/>
  <c r="K54" i="10"/>
  <c r="J54" i="10"/>
  <c r="I54" i="10" s="1"/>
  <c r="G54" i="10"/>
  <c r="F54" i="10"/>
  <c r="E54" i="10" s="1"/>
  <c r="O53" i="10"/>
  <c r="O52" i="10" s="1"/>
  <c r="N53" i="10"/>
  <c r="M53" i="10"/>
  <c r="M52" i="10" s="1"/>
  <c r="K53" i="10"/>
  <c r="K52" i="10" s="1"/>
  <c r="J53" i="10"/>
  <c r="J52" i="10" s="1"/>
  <c r="G53" i="10"/>
  <c r="F53" i="10"/>
  <c r="E53" i="10" s="1"/>
  <c r="G52" i="10"/>
  <c r="U17" i="10" l="1"/>
  <c r="V17" i="10"/>
  <c r="T17" i="10"/>
  <c r="C55" i="10"/>
  <c r="M56" i="10"/>
  <c r="C68" i="10"/>
  <c r="C76" i="10"/>
  <c r="C77" i="10"/>
  <c r="C66" i="10"/>
  <c r="C57" i="10"/>
  <c r="E58" i="10"/>
  <c r="C58" i="10" s="1"/>
  <c r="C64" i="10"/>
  <c r="C65" i="10"/>
  <c r="C54" i="10"/>
  <c r="C72" i="10"/>
  <c r="C74" i="10"/>
  <c r="C73" i="10"/>
  <c r="C61" i="10"/>
  <c r="C56" i="10"/>
  <c r="C60" i="10"/>
  <c r="E52" i="10"/>
  <c r="C62" i="10"/>
  <c r="C71" i="10"/>
  <c r="C59" i="10"/>
  <c r="C70" i="10"/>
  <c r="C67" i="10"/>
  <c r="C69" i="10"/>
  <c r="N52" i="10"/>
  <c r="I53" i="10"/>
  <c r="I52" i="10" s="1"/>
  <c r="F52" i="10"/>
  <c r="B7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8" i="9"/>
  <c r="C53" i="10" l="1"/>
  <c r="C52" i="10"/>
  <c r="E6" i="8"/>
  <c r="F6" i="8"/>
  <c r="I6" i="8"/>
  <c r="J6" i="8"/>
  <c r="M6" i="8"/>
  <c r="N6" i="8"/>
  <c r="D7" i="8"/>
  <c r="H7" i="8"/>
  <c r="L7" i="8"/>
  <c r="C7" i="8" s="1"/>
  <c r="R7" i="8"/>
  <c r="D8" i="8"/>
  <c r="H8" i="8"/>
  <c r="C8" i="8" s="1"/>
  <c r="L8" i="8"/>
  <c r="R8" i="8"/>
  <c r="D9" i="8"/>
  <c r="H9" i="8"/>
  <c r="L9" i="8"/>
  <c r="R9" i="8"/>
  <c r="D10" i="8"/>
  <c r="C10" i="8" s="1"/>
  <c r="H10" i="8"/>
  <c r="L10" i="8"/>
  <c r="R10" i="8"/>
  <c r="D11" i="8"/>
  <c r="H11" i="8"/>
  <c r="L11" i="8"/>
  <c r="R11" i="8"/>
  <c r="D12" i="8"/>
  <c r="H12" i="8"/>
  <c r="L12" i="8"/>
  <c r="R12" i="8"/>
  <c r="D13" i="8"/>
  <c r="C13" i="8" s="1"/>
  <c r="H13" i="8"/>
  <c r="L13" i="8"/>
  <c r="R13" i="8"/>
  <c r="D14" i="8"/>
  <c r="C14" i="8" s="1"/>
  <c r="H14" i="8"/>
  <c r="L14" i="8"/>
  <c r="R14" i="8"/>
  <c r="D15" i="8"/>
  <c r="H15" i="8"/>
  <c r="L15" i="8"/>
  <c r="R15" i="8"/>
  <c r="C16" i="8"/>
  <c r="D16" i="8"/>
  <c r="H16" i="8"/>
  <c r="L16" i="8"/>
  <c r="R16" i="8"/>
  <c r="D17" i="8"/>
  <c r="H17" i="8"/>
  <c r="L17" i="8"/>
  <c r="R17" i="8"/>
  <c r="D18" i="8"/>
  <c r="C18" i="8" s="1"/>
  <c r="H18" i="8"/>
  <c r="L18" i="8"/>
  <c r="R18" i="8"/>
  <c r="D19" i="8"/>
  <c r="H19" i="8"/>
  <c r="L19" i="8"/>
  <c r="R19" i="8"/>
  <c r="D20" i="8"/>
  <c r="H20" i="8"/>
  <c r="L20" i="8"/>
  <c r="R20" i="8"/>
  <c r="D21" i="8"/>
  <c r="C21" i="8" s="1"/>
  <c r="H21" i="8"/>
  <c r="L21" i="8"/>
  <c r="R21" i="8"/>
  <c r="D22" i="8"/>
  <c r="H22" i="8"/>
  <c r="L22" i="8"/>
  <c r="R22" i="8"/>
  <c r="D23" i="8"/>
  <c r="H23" i="8"/>
  <c r="L23" i="8"/>
  <c r="R23" i="8"/>
  <c r="D24" i="8"/>
  <c r="C24" i="8" s="1"/>
  <c r="H24" i="8"/>
  <c r="L24" i="8"/>
  <c r="R24" i="8"/>
  <c r="D25" i="8"/>
  <c r="C25" i="8" s="1"/>
  <c r="H25" i="8"/>
  <c r="L25" i="8"/>
  <c r="R25" i="8"/>
  <c r="D26" i="8"/>
  <c r="H26" i="8"/>
  <c r="L26" i="8"/>
  <c r="R26" i="8"/>
  <c r="D27" i="8"/>
  <c r="C27" i="8" s="1"/>
  <c r="H27" i="8"/>
  <c r="L27" i="8"/>
  <c r="R27" i="8"/>
  <c r="D28" i="8"/>
  <c r="C28" i="8" s="1"/>
  <c r="H28" i="8"/>
  <c r="L28" i="8"/>
  <c r="R28" i="8"/>
  <c r="D29" i="8"/>
  <c r="C29" i="8" s="1"/>
  <c r="H29" i="8"/>
  <c r="L29" i="8"/>
  <c r="R29" i="8"/>
  <c r="D30" i="8"/>
  <c r="C30" i="8" s="1"/>
  <c r="H30" i="8"/>
  <c r="L30" i="8"/>
  <c r="R30" i="8"/>
  <c r="C31" i="8"/>
  <c r="D31" i="8"/>
  <c r="H31" i="8"/>
  <c r="L31" i="8"/>
  <c r="E6" i="7"/>
  <c r="F6" i="7"/>
  <c r="I6" i="7"/>
  <c r="J6" i="7"/>
  <c r="M6" i="7"/>
  <c r="N6" i="7"/>
  <c r="D7" i="7"/>
  <c r="H7" i="7"/>
  <c r="L7" i="7"/>
  <c r="D8" i="7"/>
  <c r="H8" i="7"/>
  <c r="L8" i="7"/>
  <c r="D9" i="7"/>
  <c r="H9" i="7"/>
  <c r="L9" i="7"/>
  <c r="D10" i="7"/>
  <c r="C10" i="7" s="1"/>
  <c r="H10" i="7"/>
  <c r="L10" i="7"/>
  <c r="D11" i="7"/>
  <c r="H11" i="7"/>
  <c r="L11" i="7"/>
  <c r="D12" i="7"/>
  <c r="H12" i="7"/>
  <c r="L12" i="7"/>
  <c r="D13" i="7"/>
  <c r="H13" i="7"/>
  <c r="L13" i="7"/>
  <c r="D14" i="7"/>
  <c r="C14" i="7" s="1"/>
  <c r="H14" i="7"/>
  <c r="L14" i="7"/>
  <c r="D15" i="7"/>
  <c r="H15" i="7"/>
  <c r="L15" i="7"/>
  <c r="D16" i="7"/>
  <c r="H16" i="7"/>
  <c r="L16" i="7"/>
  <c r="D17" i="7"/>
  <c r="H17" i="7"/>
  <c r="L17" i="7"/>
  <c r="D18" i="7"/>
  <c r="C18" i="7" s="1"/>
  <c r="H18" i="7"/>
  <c r="L18" i="7"/>
  <c r="D19" i="7"/>
  <c r="H19" i="7"/>
  <c r="L19" i="7"/>
  <c r="D20" i="7"/>
  <c r="H20" i="7"/>
  <c r="L20" i="7"/>
  <c r="D21" i="7"/>
  <c r="H21" i="7"/>
  <c r="L21" i="7"/>
  <c r="D22" i="7"/>
  <c r="C22" i="7" s="1"/>
  <c r="H22" i="7"/>
  <c r="L22" i="7"/>
  <c r="D23" i="7"/>
  <c r="C23" i="7" s="1"/>
  <c r="H23" i="7"/>
  <c r="L23" i="7"/>
  <c r="D24" i="7"/>
  <c r="H24" i="7"/>
  <c r="L24" i="7"/>
  <c r="D25" i="7"/>
  <c r="C25" i="7" s="1"/>
  <c r="H25" i="7"/>
  <c r="L25" i="7"/>
  <c r="D26" i="7"/>
  <c r="H26" i="7"/>
  <c r="L26" i="7"/>
  <c r="D27" i="7"/>
  <c r="C27" i="7" s="1"/>
  <c r="H27" i="7"/>
  <c r="L27" i="7"/>
  <c r="D28" i="7"/>
  <c r="H28" i="7"/>
  <c r="L28" i="7"/>
  <c r="C29" i="7"/>
  <c r="D29" i="7"/>
  <c r="H29" i="7"/>
  <c r="L29" i="7"/>
  <c r="D30" i="7"/>
  <c r="C30" i="7" s="1"/>
  <c r="H30" i="7"/>
  <c r="L30" i="7"/>
  <c r="D31" i="7"/>
  <c r="C31" i="7" s="1"/>
  <c r="H31" i="7"/>
  <c r="L31" i="7"/>
  <c r="L6" i="7" l="1"/>
  <c r="H6" i="7"/>
  <c r="D6" i="7"/>
  <c r="L6" i="8"/>
  <c r="C19" i="7"/>
  <c r="C15" i="7"/>
  <c r="C11" i="7"/>
  <c r="C7" i="7"/>
  <c r="C22" i="8"/>
  <c r="C20" i="8"/>
  <c r="C12" i="8"/>
  <c r="C11" i="8"/>
  <c r="C6" i="8" s="1"/>
  <c r="C24" i="7"/>
  <c r="C26" i="7"/>
  <c r="C20" i="7"/>
  <c r="C16" i="7"/>
  <c r="C12" i="7"/>
  <c r="C8" i="7"/>
  <c r="C26" i="8"/>
  <c r="C19" i="8"/>
  <c r="C15" i="8"/>
  <c r="C9" i="8"/>
  <c r="D6" i="8"/>
  <c r="H6" i="8"/>
  <c r="C28" i="7"/>
  <c r="C21" i="7"/>
  <c r="C17" i="7"/>
  <c r="C13" i="7"/>
  <c r="C6" i="7" s="1"/>
  <c r="C9" i="7"/>
  <c r="C23" i="8"/>
  <c r="C17" i="8"/>
  <c r="K31" i="5" l="1"/>
  <c r="G31" i="5"/>
  <c r="C31" i="5"/>
  <c r="K30" i="5"/>
  <c r="G30" i="5"/>
  <c r="C30" i="5"/>
  <c r="K29" i="5"/>
  <c r="G29" i="5"/>
  <c r="C29" i="5"/>
  <c r="K28" i="5"/>
  <c r="G28" i="5"/>
  <c r="C28" i="5"/>
  <c r="K27" i="5"/>
  <c r="G27" i="5"/>
  <c r="C27" i="5"/>
  <c r="K26" i="5"/>
  <c r="G26" i="5"/>
  <c r="C26" i="5"/>
  <c r="K25" i="5"/>
  <c r="G25" i="5"/>
  <c r="C25" i="5"/>
  <c r="K24" i="5"/>
  <c r="G24" i="5"/>
  <c r="C24" i="5"/>
  <c r="K23" i="5"/>
  <c r="G23" i="5"/>
  <c r="C23" i="5"/>
  <c r="K22" i="5"/>
  <c r="G22" i="5"/>
  <c r="C22" i="5"/>
  <c r="K21" i="5"/>
  <c r="G21" i="5"/>
  <c r="C21" i="5"/>
  <c r="K20" i="5"/>
  <c r="G20" i="5"/>
  <c r="C20" i="5"/>
  <c r="K19" i="5"/>
  <c r="G19" i="5"/>
  <c r="C19" i="5"/>
  <c r="K18" i="5"/>
  <c r="G18" i="5"/>
  <c r="C18" i="5"/>
  <c r="K17" i="5"/>
  <c r="G17" i="5"/>
  <c r="C17" i="5"/>
  <c r="K16" i="5"/>
  <c r="G16" i="5"/>
  <c r="C16" i="5"/>
  <c r="K15" i="5"/>
  <c r="G15" i="5"/>
  <c r="C15" i="5"/>
  <c r="K14" i="5"/>
  <c r="G14" i="5"/>
  <c r="C14" i="5"/>
  <c r="K13" i="5"/>
  <c r="G13" i="5"/>
  <c r="C13" i="5"/>
  <c r="K12" i="5"/>
  <c r="G12" i="5"/>
  <c r="C12" i="5"/>
  <c r="K11" i="5"/>
  <c r="G11" i="5"/>
  <c r="C11" i="5"/>
  <c r="K10" i="5"/>
  <c r="G10" i="5"/>
  <c r="C10" i="5"/>
  <c r="K9" i="5"/>
  <c r="G9" i="5"/>
  <c r="C9" i="5"/>
  <c r="K8" i="5"/>
  <c r="G8" i="5"/>
  <c r="C8" i="5"/>
  <c r="M7" i="5"/>
  <c r="L7" i="5"/>
  <c r="I7" i="5"/>
  <c r="H7" i="5"/>
  <c r="E7" i="5"/>
  <c r="D7" i="5"/>
  <c r="B9" i="5" l="1"/>
  <c r="B22" i="5"/>
  <c r="B27" i="5"/>
  <c r="B28" i="5"/>
  <c r="B12" i="5"/>
  <c r="B17" i="5"/>
  <c r="B10" i="5"/>
  <c r="B8" i="5"/>
  <c r="B13" i="5"/>
  <c r="B26" i="5"/>
  <c r="B14" i="5"/>
  <c r="K7" i="5"/>
  <c r="B16" i="5"/>
  <c r="B19" i="5"/>
  <c r="B20" i="5"/>
  <c r="B29" i="5"/>
  <c r="B15" i="5"/>
  <c r="B18" i="5"/>
  <c r="G7" i="5"/>
  <c r="B31" i="5"/>
  <c r="C7" i="5"/>
  <c r="B11" i="5"/>
  <c r="B25" i="5"/>
  <c r="B23" i="5"/>
  <c r="B21" i="5"/>
  <c r="B30" i="5"/>
  <c r="B24" i="5"/>
  <c r="E7" i="4"/>
  <c r="C8" i="4"/>
  <c r="K31" i="4"/>
  <c r="G31" i="4"/>
  <c r="C31" i="4"/>
  <c r="K30" i="4"/>
  <c r="G30" i="4"/>
  <c r="C30" i="4"/>
  <c r="K29" i="4"/>
  <c r="G29" i="4"/>
  <c r="C29" i="4"/>
  <c r="K28" i="4"/>
  <c r="G28" i="4"/>
  <c r="C28" i="4"/>
  <c r="K27" i="4"/>
  <c r="G27" i="4"/>
  <c r="C27" i="4"/>
  <c r="K26" i="4"/>
  <c r="G26" i="4"/>
  <c r="C26" i="4"/>
  <c r="K25" i="4"/>
  <c r="G25" i="4"/>
  <c r="C25" i="4"/>
  <c r="K24" i="4"/>
  <c r="G24" i="4"/>
  <c r="C24" i="4"/>
  <c r="K23" i="4"/>
  <c r="G23" i="4"/>
  <c r="C23" i="4"/>
  <c r="K22" i="4"/>
  <c r="G22" i="4"/>
  <c r="C22" i="4"/>
  <c r="K21" i="4"/>
  <c r="G21" i="4"/>
  <c r="C21" i="4"/>
  <c r="K20" i="4"/>
  <c r="G20" i="4"/>
  <c r="C20" i="4"/>
  <c r="K19" i="4"/>
  <c r="G19" i="4"/>
  <c r="C19" i="4"/>
  <c r="K18" i="4"/>
  <c r="G18" i="4"/>
  <c r="C18" i="4"/>
  <c r="K17" i="4"/>
  <c r="G17" i="4"/>
  <c r="C17" i="4"/>
  <c r="K16" i="4"/>
  <c r="G16" i="4"/>
  <c r="C16" i="4"/>
  <c r="K15" i="4"/>
  <c r="G15" i="4"/>
  <c r="C15" i="4"/>
  <c r="K14" i="4"/>
  <c r="G14" i="4"/>
  <c r="C14" i="4"/>
  <c r="K13" i="4"/>
  <c r="G13" i="4"/>
  <c r="C13" i="4"/>
  <c r="K12" i="4"/>
  <c r="G12" i="4"/>
  <c r="C12" i="4"/>
  <c r="K11" i="4"/>
  <c r="G11" i="4"/>
  <c r="C11" i="4"/>
  <c r="K10" i="4"/>
  <c r="G10" i="4"/>
  <c r="C10" i="4"/>
  <c r="K9" i="4"/>
  <c r="G9" i="4"/>
  <c r="C9" i="4"/>
  <c r="K8" i="4"/>
  <c r="G8" i="4"/>
  <c r="B8" i="4" s="1"/>
  <c r="M7" i="4"/>
  <c r="L7" i="4"/>
  <c r="I7" i="4"/>
  <c r="H7" i="4"/>
  <c r="D7" i="4"/>
  <c r="B21" i="4" l="1"/>
  <c r="B22" i="4"/>
  <c r="B7" i="5"/>
  <c r="B16" i="4"/>
  <c r="B24" i="4"/>
  <c r="B30" i="4"/>
  <c r="B14" i="4"/>
  <c r="B28" i="4"/>
  <c r="B12" i="4"/>
  <c r="B20" i="4"/>
  <c r="B9" i="4"/>
  <c r="B10" i="4"/>
  <c r="B18" i="4"/>
  <c r="B17" i="4"/>
  <c r="B15" i="4"/>
  <c r="B25" i="4"/>
  <c r="B13" i="4"/>
  <c r="B11" i="4"/>
  <c r="B26" i="4"/>
  <c r="B29" i="4"/>
  <c r="K7" i="4"/>
  <c r="B23" i="4"/>
  <c r="B19" i="4"/>
  <c r="G7" i="4"/>
  <c r="B31" i="4"/>
  <c r="B27" i="4"/>
  <c r="C7" i="4"/>
  <c r="K31" i="3"/>
  <c r="G31" i="3"/>
  <c r="C31" i="3"/>
  <c r="B31" i="3"/>
  <c r="K30" i="3"/>
  <c r="G30" i="3"/>
  <c r="C30" i="3"/>
  <c r="B30" i="3"/>
  <c r="K29" i="3"/>
  <c r="G29" i="3"/>
  <c r="C29" i="3"/>
  <c r="B29" i="3"/>
  <c r="K28" i="3"/>
  <c r="G28" i="3"/>
  <c r="C28" i="3"/>
  <c r="B28" i="3"/>
  <c r="K27" i="3"/>
  <c r="G27" i="3"/>
  <c r="C27" i="3"/>
  <c r="B27" i="3"/>
  <c r="K26" i="3"/>
  <c r="G26" i="3"/>
  <c r="C26" i="3"/>
  <c r="B26" i="3"/>
  <c r="K25" i="3"/>
  <c r="G25" i="3"/>
  <c r="C25" i="3"/>
  <c r="B25" i="3"/>
  <c r="K24" i="3"/>
  <c r="G24" i="3"/>
  <c r="C24" i="3"/>
  <c r="B24" i="3"/>
  <c r="K23" i="3"/>
  <c r="G23" i="3"/>
  <c r="C23" i="3"/>
  <c r="B23" i="3"/>
  <c r="K22" i="3"/>
  <c r="G22" i="3"/>
  <c r="C22" i="3"/>
  <c r="B22" i="3"/>
  <c r="K21" i="3"/>
  <c r="G21" i="3"/>
  <c r="C21" i="3"/>
  <c r="B21" i="3"/>
  <c r="K20" i="3"/>
  <c r="G20" i="3"/>
  <c r="C20" i="3"/>
  <c r="B20" i="3"/>
  <c r="K19" i="3"/>
  <c r="G19" i="3"/>
  <c r="C19" i="3"/>
  <c r="B19" i="3"/>
  <c r="K18" i="3"/>
  <c r="G18" i="3"/>
  <c r="C18" i="3"/>
  <c r="B18" i="3"/>
  <c r="K17" i="3"/>
  <c r="G17" i="3"/>
  <c r="C17" i="3"/>
  <c r="B17" i="3"/>
  <c r="K16" i="3"/>
  <c r="G16" i="3"/>
  <c r="C16" i="3"/>
  <c r="B16" i="3"/>
  <c r="K15" i="3"/>
  <c r="G15" i="3"/>
  <c r="C15" i="3"/>
  <c r="B15" i="3"/>
  <c r="K14" i="3"/>
  <c r="G14" i="3"/>
  <c r="C14" i="3"/>
  <c r="B14" i="3"/>
  <c r="K13" i="3"/>
  <c r="G13" i="3"/>
  <c r="C13" i="3"/>
  <c r="B13" i="3"/>
  <c r="K12" i="3"/>
  <c r="G12" i="3"/>
  <c r="C12" i="3"/>
  <c r="B12" i="3"/>
  <c r="K11" i="3"/>
  <c r="G11" i="3"/>
  <c r="C11" i="3"/>
  <c r="B11" i="3"/>
  <c r="K10" i="3"/>
  <c r="G10" i="3"/>
  <c r="C10" i="3"/>
  <c r="B10" i="3"/>
  <c r="K9" i="3"/>
  <c r="G9" i="3"/>
  <c r="C9" i="3"/>
  <c r="B9" i="3"/>
  <c r="K8" i="3"/>
  <c r="K7" i="3" s="1"/>
  <c r="G8" i="3"/>
  <c r="C8" i="3"/>
  <c r="C7" i="3" s="1"/>
  <c r="B8" i="3"/>
  <c r="B7" i="3" s="1"/>
  <c r="M7" i="3"/>
  <c r="L7" i="3"/>
  <c r="I7" i="3"/>
  <c r="H7" i="3"/>
  <c r="G7" i="3"/>
  <c r="E7" i="3"/>
  <c r="D7" i="3"/>
  <c r="B7" i="4" l="1"/>
  <c r="L31" i="2"/>
  <c r="H31" i="2"/>
  <c r="D31" i="2"/>
  <c r="L30" i="2"/>
  <c r="H30" i="2"/>
  <c r="D30" i="2"/>
  <c r="L29" i="2"/>
  <c r="H29" i="2"/>
  <c r="D29" i="2"/>
  <c r="L28" i="2"/>
  <c r="H28" i="2"/>
  <c r="D28" i="2"/>
  <c r="L27" i="2"/>
  <c r="H27" i="2"/>
  <c r="D27" i="2"/>
  <c r="L26" i="2"/>
  <c r="H26" i="2"/>
  <c r="D26" i="2"/>
  <c r="L25" i="2"/>
  <c r="H25" i="2"/>
  <c r="D25" i="2"/>
  <c r="L24" i="2"/>
  <c r="H24" i="2"/>
  <c r="D24" i="2"/>
  <c r="L23" i="2"/>
  <c r="H23" i="2"/>
  <c r="D23" i="2"/>
  <c r="L22" i="2"/>
  <c r="H22" i="2"/>
  <c r="D22" i="2"/>
  <c r="L21" i="2"/>
  <c r="H21" i="2"/>
  <c r="D21" i="2"/>
  <c r="L20" i="2"/>
  <c r="H20" i="2"/>
  <c r="D20" i="2"/>
  <c r="L19" i="2"/>
  <c r="H19" i="2"/>
  <c r="D19" i="2"/>
  <c r="L18" i="2"/>
  <c r="H18" i="2"/>
  <c r="D18" i="2"/>
  <c r="L17" i="2"/>
  <c r="C17" i="2" s="1"/>
  <c r="H17" i="2"/>
  <c r="D17" i="2"/>
  <c r="L16" i="2"/>
  <c r="H16" i="2"/>
  <c r="C16" i="2" s="1"/>
  <c r="D16" i="2"/>
  <c r="L15" i="2"/>
  <c r="H15" i="2"/>
  <c r="D15" i="2"/>
  <c r="C15" i="2" s="1"/>
  <c r="L14" i="2"/>
  <c r="H14" i="2"/>
  <c r="D14" i="2"/>
  <c r="L13" i="2"/>
  <c r="H13" i="2"/>
  <c r="D13" i="2"/>
  <c r="L12" i="2"/>
  <c r="H12" i="2"/>
  <c r="D12" i="2"/>
  <c r="L11" i="2"/>
  <c r="H11" i="2"/>
  <c r="D11" i="2"/>
  <c r="L10" i="2"/>
  <c r="H10" i="2"/>
  <c r="D10" i="2"/>
  <c r="L9" i="2"/>
  <c r="H9" i="2"/>
  <c r="D9" i="2"/>
  <c r="L8" i="2"/>
  <c r="H8" i="2"/>
  <c r="D8" i="2"/>
  <c r="N7" i="2"/>
  <c r="M7" i="2"/>
  <c r="J7" i="2"/>
  <c r="I7" i="2"/>
  <c r="F7" i="2"/>
  <c r="E7" i="2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8" i="1"/>
  <c r="I7" i="1"/>
  <c r="J7" i="1"/>
  <c r="E7" i="1"/>
  <c r="N7" i="1"/>
  <c r="M7" i="1"/>
  <c r="F7" i="1"/>
  <c r="C29" i="2" l="1"/>
  <c r="C14" i="2"/>
  <c r="C20" i="2"/>
  <c r="C24" i="2"/>
  <c r="C28" i="2"/>
  <c r="L7" i="2"/>
  <c r="C25" i="2"/>
  <c r="C23" i="2"/>
  <c r="C9" i="2"/>
  <c r="C12" i="2"/>
  <c r="C22" i="2"/>
  <c r="C30" i="2"/>
  <c r="C10" i="2"/>
  <c r="C13" i="2"/>
  <c r="C26" i="2"/>
  <c r="C8" i="2"/>
  <c r="C18" i="2"/>
  <c r="C11" i="2"/>
  <c r="H7" i="2"/>
  <c r="C31" i="2"/>
  <c r="D7" i="2"/>
  <c r="C27" i="2"/>
  <c r="C21" i="2"/>
  <c r="C19" i="2"/>
  <c r="C8" i="1"/>
  <c r="C26" i="1"/>
  <c r="L7" i="1"/>
  <c r="C27" i="1"/>
  <c r="C30" i="1"/>
  <c r="C10" i="1"/>
  <c r="C14" i="1"/>
  <c r="C18" i="1"/>
  <c r="C22" i="1"/>
  <c r="C15" i="1"/>
  <c r="H7" i="1"/>
  <c r="C11" i="1"/>
  <c r="C19" i="1"/>
  <c r="C23" i="1"/>
  <c r="C31" i="1"/>
  <c r="D7" i="1"/>
  <c r="C32" i="1"/>
  <c r="C12" i="1"/>
  <c r="C16" i="1"/>
  <c r="C20" i="1"/>
  <c r="C24" i="1"/>
  <c r="C28" i="1"/>
  <c r="C9" i="1"/>
  <c r="C13" i="1"/>
  <c r="C17" i="1"/>
  <c r="C21" i="1"/>
  <c r="C25" i="1"/>
  <c r="C29" i="1"/>
  <c r="C7" i="2" l="1"/>
  <c r="C7" i="1"/>
</calcChain>
</file>

<file path=xl/sharedStrings.xml><?xml version="1.0" encoding="utf-8"?>
<sst xmlns="http://schemas.openxmlformats.org/spreadsheetml/2006/main" count="471" uniqueCount="95">
  <si>
    <t xml:space="preserve"> </t>
  </si>
  <si>
    <t>DEPARTAMENTO</t>
  </si>
  <si>
    <t>LONGITUD TOTAL</t>
  </si>
  <si>
    <t>NACIONAL</t>
  </si>
  <si>
    <t>DEPARTAMENTAL</t>
  </si>
  <si>
    <t>SUB-TOTAL</t>
  </si>
  <si>
    <t>Pavimento</t>
  </si>
  <si>
    <t xml:space="preserve"> Amazonas</t>
  </si>
  <si>
    <t xml:space="preserve"> Ancash</t>
  </si>
  <si>
    <t xml:space="preserve"> Apurímac</t>
  </si>
  <si>
    <t xml:space="preserve"> Arequipa</t>
  </si>
  <si>
    <t xml:space="preserve"> Ayacucho</t>
  </si>
  <si>
    <t xml:space="preserve"> Cajamarca</t>
  </si>
  <si>
    <t xml:space="preserve"> Callao</t>
  </si>
  <si>
    <t xml:space="preserve"> Huancavelica</t>
  </si>
  <si>
    <t xml:space="preserve"> Huánuco</t>
  </si>
  <si>
    <t xml:space="preserve"> Ica</t>
  </si>
  <si>
    <t xml:space="preserve"> Junín</t>
  </si>
  <si>
    <t xml:space="preserve"> Lambayeque</t>
  </si>
  <si>
    <t xml:space="preserve"> Lima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</si>
  <si>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</si>
  <si>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</si>
  <si>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</si>
  <si>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</si>
  <si>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</si>
  <si>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</si>
  <si>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Martín</t>
  </si>
  <si>
    <t xml:space="preserve"> Tacna</t>
  </si>
  <si>
    <t xml:space="preserve"> Tumbes</t>
  </si>
  <si>
    <t xml:space="preserve"> Ucayali</t>
  </si>
  <si>
    <t>TOTAL</t>
  </si>
  <si>
    <t xml:space="preserve"> La Libertad</t>
  </si>
  <si>
    <t>1/. Red Vecinal, compuesta por la red vecinal registrada y la red vecinal no registrada  (DS.036-2011-MTC, nuevo clasificador del SINAC).</t>
  </si>
  <si>
    <t>Fuente: Estudio de medición de la Red Vial Nacional - DGCF - Provías Nacional.</t>
  </si>
  <si>
    <t>INFRAESTRUCTURA VIAL EXISTENTE, SEGÚN DEPARTAMENTO, 2012</t>
  </si>
  <si>
    <t>Pavimentada</t>
  </si>
  <si>
    <t>No Pavimentada</t>
  </si>
  <si>
    <t>SUB TOTAL</t>
  </si>
  <si>
    <t xml:space="preserve"> Cusco</t>
  </si>
  <si>
    <r>
      <t>VECINAL</t>
    </r>
    <r>
      <rPr>
        <b/>
        <vertAlign val="superscript"/>
        <sz val="10"/>
        <rFont val="Segoe UI Symbol"/>
        <family val="2"/>
      </rPr>
      <t>1</t>
    </r>
  </si>
  <si>
    <t>INFRAESTRUCTURA VIAL EXISTENTE, SEGÚN DEPARTAMENTO, 2013</t>
  </si>
  <si>
    <t>VECINAL1/</t>
  </si>
  <si>
    <t>INFRAESTRUCTURA VIAL EXISTENTE, SEGÚN DEPARTAMENTO, 2014</t>
  </si>
  <si>
    <r>
      <t>VECINAL</t>
    </r>
    <r>
      <rPr>
        <b/>
        <vertAlign val="superscript"/>
        <sz val="10"/>
        <rFont val="Cambria"/>
        <family val="1"/>
      </rPr>
      <t>1/</t>
    </r>
  </si>
  <si>
    <t>INFRAESTRUCTURA VIAL EXISTENTE, SEGÚN DEPARTAMENTO, 2015</t>
  </si>
  <si>
    <t>Fuente: Ministerio de Transportes y Comunicaciones -  Oficina General de Planeamiento y Presupuesto - GTT</t>
  </si>
  <si>
    <t>Nota: Las diferencias en los totales se deben al redondeo de cifras.
1/ Se considera las rutas vecinales no registradas, en proceso de su registro en el RENAC.</t>
  </si>
  <si>
    <t>(Kilometros)</t>
  </si>
  <si>
    <t>RED VIAL EXISTENTE DEL SINAC, SEGÚN DEPARTAMENTO, 2016</t>
  </si>
  <si>
    <t>INFRAESTRUCTURA VIAL EXISTENTE, SEGÚN DEPARTAMENTO, 2010</t>
  </si>
  <si>
    <t>UCAYALI</t>
  </si>
  <si>
    <t>TUMBES</t>
  </si>
  <si>
    <t>TACNA</t>
  </si>
  <si>
    <t>SAN MARTIN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</si>
  <si>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</si>
  <si>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</si>
  <si>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</si>
  <si>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</si>
  <si>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</si>
  <si>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</si>
  <si>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</si>
  <si>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</si>
  <si>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</si>
  <si>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JUNIN</t>
  </si>
  <si>
    <t>ICA</t>
  </si>
  <si>
    <t>HUANUCO</t>
  </si>
  <si>
    <t>HUANCAVELICA</t>
  </si>
  <si>
    <t>CUSCO</t>
  </si>
  <si>
    <t>CAJAMARCA</t>
  </si>
  <si>
    <t>AYACUCHO</t>
  </si>
  <si>
    <t>AREQUIPA</t>
  </si>
  <si>
    <t>APURIMAC</t>
  </si>
  <si>
    <t>ANCASH</t>
  </si>
  <si>
    <t>AMAZONAS</t>
  </si>
  <si>
    <t>INFRAESTRUCTURA VIAL EXISTENTE, SEGÚN DEPARTAMENTO, 2011</t>
  </si>
  <si>
    <t>INFRAESTRUCTURA VIAL EXISTENTE, SEGÚN DEPARTAMENTO, Diciembre  2017</t>
  </si>
  <si>
    <t>Kilómetros</t>
  </si>
  <si>
    <t>CALLAO</t>
  </si>
  <si>
    <t>1/. Red Vecinal, compuesta por la red vecinal registrada y la red vecinal no registrada  (DS.012-2013-MTC, nuevo clasificador del SINAC).</t>
  </si>
  <si>
    <t>Fuente: GTT-31.Dic.2017</t>
  </si>
  <si>
    <t>INFRAESTRUCTURA VIAL EXISTENTE, SEGÚN DEPARTAMENTO, Julio  2018</t>
  </si>
  <si>
    <t>ÁNCASH</t>
  </si>
  <si>
    <t>APURÍMAC</t>
  </si>
  <si>
    <t>HUÁNUCO</t>
  </si>
  <si>
    <t>JUNÍN</t>
  </si>
  <si>
    <t>SAN MARTÍN</t>
  </si>
  <si>
    <t>INFRAESTRUCTURA VIAL EXISTENTE, SEGÚN DEPARTAMENTO, Julio  2017</t>
  </si>
  <si>
    <t>Fuente: GTT-31.Jul.2017</t>
  </si>
  <si>
    <t>Fuente: GTT-31.Dic.2018</t>
  </si>
  <si>
    <t>1/. Red Vecinal, compuesta por la red vecinal registrada y la red vecinal no registrada</t>
  </si>
  <si>
    <t>Nacional</t>
  </si>
  <si>
    <t>Departamental</t>
  </si>
  <si>
    <t>Vecinal</t>
  </si>
  <si>
    <t>Total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</si>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</sst>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#,##0.0"/>
    <numFmt numFmtId="166" formatCode="0\ 000.0"/>
    <numFmt numFmtId="167" formatCode="000.0"/>
    <numFmt numFmtId="168" formatCode="0.0"/>
    <numFmt numFmtId="169" formatCode="_ * #,##0.0_ ;_ * \-#,##0.0_ ;_ * &quot;-&quot;??_ ;_ @_ "/>
    <numFmt numFmtId="170" formatCode="0.0%"/>
  </numFmts>
  <fonts count="33">
    <font>
      <sz val="11"/>
      <color theme="1"/>
      <name val="Calibri"/>
      <family val="2"/>
      <scheme val="minor"/>
    </font>
    <font>
      <sz val="11"/>
      <color theme="1"/>
      <name val="Frutiger-Light"/>
      <family val="2"/>
    </font>
    <font>
      <sz val="11"/>
      <color theme="1"/>
      <name val="Calibri"/>
      <family val="2"/>
      <scheme val="minor"/>
    </font>
    <font>
      <b/>
      <sz val="10"/>
      <name val="Segoe UI Symbol"/>
      <family val="2"/>
    </font>
    <font>
      <sz val="10"/>
      <name val="Segoe UI Symbol"/>
      <family val="2"/>
    </font>
    <font>
      <b/>
      <vertAlign val="superscript"/>
      <sz val="10"/>
      <name val="Segoe UI Symbol"/>
      <family val="2"/>
    </font>
    <font>
      <sz val="9"/>
      <name val="Segoe UI Symbol"/>
      <family val="2"/>
    </font>
    <font>
      <sz val="9"/>
      <color rgb="FF000000"/>
      <name val="Segoe UI Symbol"/>
      <family val="2"/>
    </font>
    <font>
      <b/>
      <sz val="11"/>
      <name val="Segoe UI Symbol"/>
      <family val="2"/>
    </font>
    <font>
      <b/>
      <sz val="10"/>
      <name val="Cambria"/>
      <family val="1"/>
    </font>
    <font>
      <sz val="10"/>
      <name val="Cambria"/>
      <family val="1"/>
    </font>
    <font>
      <b/>
      <vertAlign val="superscript"/>
      <sz val="10"/>
      <name val="Cambria"/>
      <family val="1"/>
    </font>
    <font>
      <sz val="9"/>
      <color theme="1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9"/>
      <name val="Segoe UI Light"/>
      <family val="2"/>
    </font>
    <font>
      <b/>
      <sz val="9"/>
      <name val="Segoe UI Light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Arial Narrow"/>
      <family val="2"/>
    </font>
    <font>
      <sz val="9"/>
      <color theme="1"/>
      <name val="Optima"/>
      <family val="2"/>
    </font>
    <font>
      <sz val="11"/>
      <color rgb="FFFF0000"/>
      <name val="Calibri"/>
      <family val="2"/>
      <scheme val="minor"/>
    </font>
    <font>
      <b/>
      <sz val="9"/>
      <name val="Segoe UI Symbol"/>
      <family val="2"/>
    </font>
    <font>
      <sz val="9"/>
      <color theme="1"/>
      <name val="Segoe UI Symbol"/>
      <family val="2"/>
    </font>
    <font>
      <b/>
      <sz val="9"/>
      <color theme="1"/>
      <name val="Segoe UI Symbol"/>
      <family val="2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8" fillId="0" borderId="0"/>
    <xf numFmtId="0" fontId="19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165" fontId="3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vertical="center"/>
    </xf>
    <xf numFmtId="165" fontId="4" fillId="2" borderId="4" xfId="0" applyNumberFormat="1" applyFont="1" applyFill="1" applyBorder="1" applyAlignment="1">
      <alignment vertical="center"/>
    </xf>
    <xf numFmtId="165" fontId="4" fillId="2" borderId="0" xfId="0" applyNumberFormat="1" applyFont="1" applyFill="1" applyAlignment="1">
      <alignment vertical="center"/>
    </xf>
    <xf numFmtId="165" fontId="4" fillId="2" borderId="2" xfId="1" applyNumberFormat="1" applyFont="1" applyFill="1" applyBorder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/>
    </xf>
    <xf numFmtId="166" fontId="9" fillId="2" borderId="5" xfId="0" applyNumberFormat="1" applyFont="1" applyFill="1" applyBorder="1" applyAlignment="1">
      <alignment vertical="center"/>
    </xf>
    <xf numFmtId="166" fontId="12" fillId="2" borderId="0" xfId="0" applyNumberFormat="1" applyFont="1" applyFill="1"/>
    <xf numFmtId="167" fontId="12" fillId="2" borderId="0" xfId="0" applyNumberFormat="1" applyFont="1" applyFill="1"/>
    <xf numFmtId="165" fontId="12" fillId="2" borderId="0" xfId="0" applyNumberFormat="1" applyFont="1" applyFill="1"/>
    <xf numFmtId="166" fontId="12" fillId="2" borderId="6" xfId="0" applyNumberFormat="1" applyFont="1" applyFill="1" applyBorder="1"/>
    <xf numFmtId="165" fontId="12" fillId="2" borderId="6" xfId="0" applyNumberFormat="1" applyFont="1" applyFill="1" applyBorder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167" fontId="13" fillId="2" borderId="0" xfId="0" applyNumberFormat="1" applyFont="1" applyFill="1" applyAlignment="1">
      <alignment vertical="center"/>
    </xf>
    <xf numFmtId="166" fontId="13" fillId="2" borderId="0" xfId="0" applyNumberFormat="1" applyFont="1" applyFill="1" applyAlignment="1">
      <alignment vertical="center"/>
    </xf>
    <xf numFmtId="0" fontId="14" fillId="2" borderId="6" xfId="0" applyFont="1" applyFill="1" applyBorder="1" applyAlignment="1">
      <alignment horizontal="left" vertical="center"/>
    </xf>
    <xf numFmtId="166" fontId="13" fillId="2" borderId="6" xfId="1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165" fontId="4" fillId="2" borderId="0" xfId="1" applyNumberFormat="1" applyFont="1" applyFill="1" applyAlignment="1">
      <alignment horizontal="right" vertical="center"/>
    </xf>
    <xf numFmtId="165" fontId="17" fillId="2" borderId="0" xfId="0" applyNumberFormat="1" applyFont="1" applyFill="1"/>
    <xf numFmtId="165" fontId="17" fillId="2" borderId="6" xfId="0" applyNumberFormat="1" applyFont="1" applyFill="1" applyBorder="1"/>
    <xf numFmtId="0" fontId="20" fillId="0" borderId="0" xfId="0" applyFont="1" applyAlignment="1">
      <alignment horizontal="left"/>
    </xf>
    <xf numFmtId="168" fontId="9" fillId="2" borderId="5" xfId="0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4" xfId="0" applyBorder="1"/>
    <xf numFmtId="166" fontId="12" fillId="2" borderId="2" xfId="0" applyNumberFormat="1" applyFont="1" applyFill="1" applyBorder="1"/>
    <xf numFmtId="165" fontId="12" fillId="2" borderId="2" xfId="0" applyNumberFormat="1" applyFont="1" applyFill="1" applyBorder="1"/>
    <xf numFmtId="4" fontId="21" fillId="2" borderId="2" xfId="1" applyNumberFormat="1" applyFont="1" applyFill="1" applyBorder="1"/>
    <xf numFmtId="165" fontId="0" fillId="0" borderId="0" xfId="0" applyNumberFormat="1"/>
    <xf numFmtId="4" fontId="21" fillId="2" borderId="0" xfId="1" applyNumberFormat="1" applyFont="1" applyFill="1"/>
    <xf numFmtId="0" fontId="22" fillId="0" borderId="0" xfId="0" applyFont="1"/>
    <xf numFmtId="169" fontId="24" fillId="2" borderId="0" xfId="1" applyNumberFormat="1" applyFont="1" applyFill="1"/>
    <xf numFmtId="169" fontId="6" fillId="2" borderId="0" xfId="1" applyNumberFormat="1" applyFont="1" applyFill="1" applyAlignment="1">
      <alignment vertical="center"/>
    </xf>
    <xf numFmtId="169" fontId="24" fillId="2" borderId="6" xfId="1" applyNumberFormat="1" applyFont="1" applyFill="1" applyBorder="1"/>
    <xf numFmtId="169" fontId="1" fillId="2" borderId="0" xfId="1" applyNumberFormat="1" applyFont="1" applyFill="1"/>
    <xf numFmtId="169" fontId="3" fillId="2" borderId="1" xfId="1" applyNumberFormat="1" applyFont="1" applyFill="1" applyBorder="1" applyAlignment="1">
      <alignment horizontal="center" vertical="center" wrapText="1"/>
    </xf>
    <xf numFmtId="169" fontId="3" fillId="2" borderId="1" xfId="1" applyNumberFormat="1" applyFont="1" applyFill="1" applyBorder="1" applyAlignment="1">
      <alignment horizontal="center" vertical="center"/>
    </xf>
    <xf numFmtId="169" fontId="3" fillId="2" borderId="2" xfId="1" applyNumberFormat="1" applyFont="1" applyFill="1" applyBorder="1" applyAlignment="1">
      <alignment horizontal="center" vertical="center" wrapText="1"/>
    </xf>
    <xf numFmtId="169" fontId="3" fillId="2" borderId="3" xfId="1" applyNumberFormat="1" applyFont="1" applyFill="1" applyBorder="1" applyAlignment="1">
      <alignment horizontal="center" vertical="center" wrapText="1"/>
    </xf>
    <xf numFmtId="169" fontId="9" fillId="2" borderId="5" xfId="1" applyNumberFormat="1" applyFont="1" applyFill="1" applyBorder="1" applyAlignment="1">
      <alignment horizontal="left" vertical="center"/>
    </xf>
    <xf numFmtId="169" fontId="9" fillId="2" borderId="5" xfId="1" applyNumberFormat="1" applyFont="1" applyFill="1" applyBorder="1" applyAlignment="1">
      <alignment vertical="center"/>
    </xf>
    <xf numFmtId="169" fontId="23" fillId="2" borderId="0" xfId="1" applyNumberFormat="1" applyFont="1" applyFill="1" applyAlignment="1">
      <alignment horizontal="left" vertical="center"/>
    </xf>
    <xf numFmtId="169" fontId="15" fillId="2" borderId="0" xfId="1" applyNumberFormat="1" applyFont="1" applyFill="1" applyAlignment="1">
      <alignment vertical="center"/>
    </xf>
    <xf numFmtId="169" fontId="16" fillId="2" borderId="0" xfId="1" applyNumberFormat="1" applyFont="1" applyFill="1" applyAlignment="1">
      <alignment horizontal="right" vertical="center"/>
    </xf>
    <xf numFmtId="169" fontId="25" fillId="2" borderId="6" xfId="1" applyNumberFormat="1" applyFont="1" applyFill="1" applyBorder="1"/>
    <xf numFmtId="0" fontId="26" fillId="2" borderId="0" xfId="0" applyFont="1" applyFill="1"/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left" vertical="center"/>
    </xf>
    <xf numFmtId="166" fontId="28" fillId="2" borderId="5" xfId="0" applyNumberFormat="1" applyFont="1" applyFill="1" applyBorder="1" applyAlignment="1">
      <alignment vertical="center"/>
    </xf>
    <xf numFmtId="0" fontId="29" fillId="2" borderId="0" xfId="0" applyFont="1" applyFill="1" applyAlignment="1">
      <alignment horizontal="left" vertical="center"/>
    </xf>
    <xf numFmtId="166" fontId="30" fillId="2" borderId="0" xfId="0" applyNumberFormat="1" applyFont="1" applyFill="1"/>
    <xf numFmtId="167" fontId="30" fillId="2" borderId="0" xfId="0" applyNumberFormat="1" applyFont="1" applyFill="1"/>
    <xf numFmtId="165" fontId="30" fillId="2" borderId="0" xfId="0" applyNumberFormat="1" applyFont="1" applyFill="1"/>
    <xf numFmtId="167" fontId="31" fillId="2" borderId="0" xfId="0" applyNumberFormat="1" applyFont="1" applyFill="1" applyAlignment="1">
      <alignment vertical="center"/>
    </xf>
    <xf numFmtId="2" fontId="31" fillId="2" borderId="0" xfId="2" applyNumberFormat="1" applyFont="1" applyFill="1" applyAlignment="1">
      <alignment vertical="center"/>
    </xf>
    <xf numFmtId="0" fontId="30" fillId="2" borderId="0" xfId="0" applyFont="1" applyFill="1"/>
    <xf numFmtId="166" fontId="31" fillId="2" borderId="0" xfId="0" applyNumberFormat="1" applyFont="1" applyFill="1" applyAlignment="1">
      <alignment vertical="center"/>
    </xf>
    <xf numFmtId="166" fontId="32" fillId="2" borderId="6" xfId="0" applyNumberFormat="1" applyFont="1" applyFill="1" applyBorder="1"/>
    <xf numFmtId="166" fontId="30" fillId="2" borderId="6" xfId="0" applyNumberFormat="1" applyFont="1" applyFill="1" applyBorder="1"/>
    <xf numFmtId="0" fontId="31" fillId="2" borderId="0" xfId="0" applyFont="1" applyFill="1" applyAlignment="1">
      <alignment vertical="center"/>
    </xf>
    <xf numFmtId="0" fontId="29" fillId="2" borderId="0" xfId="0" applyFont="1" applyFill="1" applyAlignment="1">
      <alignment horizontal="right" vertical="center"/>
    </xf>
    <xf numFmtId="165" fontId="26" fillId="2" borderId="0" xfId="0" applyNumberFormat="1" applyFont="1" applyFill="1"/>
    <xf numFmtId="0" fontId="8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0" fillId="0" borderId="7" xfId="3" applyFont="1" applyBorder="1" applyAlignment="1">
      <alignment horizontal="left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20" fillId="0" borderId="0" xfId="3" applyFont="1" applyAlignment="1">
      <alignment horizontal="left" wrapText="1"/>
    </xf>
    <xf numFmtId="169" fontId="8" fillId="2" borderId="0" xfId="1" applyNumberFormat="1" applyFont="1" applyFill="1" applyAlignment="1">
      <alignment horizontal="center" vertical="center"/>
    </xf>
    <xf numFmtId="169" fontId="3" fillId="2" borderId="1" xfId="1" applyNumberFormat="1" applyFont="1" applyFill="1" applyBorder="1" applyAlignment="1">
      <alignment horizontal="center" vertical="center"/>
    </xf>
    <xf numFmtId="169" fontId="3" fillId="2" borderId="2" xfId="1" applyNumberFormat="1" applyFont="1" applyFill="1" applyBorder="1" applyAlignment="1">
      <alignment horizontal="center" vertical="center"/>
    </xf>
    <xf numFmtId="169" fontId="3" fillId="2" borderId="1" xfId="1" applyNumberFormat="1" applyFont="1" applyFill="1" applyBorder="1" applyAlignment="1">
      <alignment horizontal="center" vertical="center" wrapText="1"/>
    </xf>
    <xf numFmtId="169" fontId="3" fillId="2" borderId="2" xfId="1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 wrapText="1"/>
    </xf>
    <xf numFmtId="0" fontId="28" fillId="2" borderId="2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29" fillId="3" borderId="0" xfId="0" applyFont="1" applyFill="1" applyAlignment="1">
      <alignment horizontal="left" vertical="center"/>
    </xf>
    <xf numFmtId="166" fontId="30" fillId="3" borderId="0" xfId="0" applyNumberFormat="1" applyFont="1" applyFill="1"/>
    <xf numFmtId="165" fontId="30" fillId="3" borderId="0" xfId="0" applyNumberFormat="1" applyFont="1" applyFill="1"/>
    <xf numFmtId="166" fontId="31" fillId="3" borderId="0" xfId="0" applyNumberFormat="1" applyFont="1" applyFill="1" applyAlignment="1">
      <alignment vertical="center"/>
    </xf>
    <xf numFmtId="2" fontId="31" fillId="3" borderId="0" xfId="2" applyNumberFormat="1" applyFont="1" applyFill="1" applyAlignment="1">
      <alignment vertical="center"/>
    </xf>
    <xf numFmtId="0" fontId="30" fillId="3" borderId="0" xfId="0" applyFont="1" applyFill="1"/>
    <xf numFmtId="0" fontId="30" fillId="2" borderId="8" xfId="0" applyFont="1" applyFill="1" applyBorder="1" applyAlignment="1">
      <alignment horizontal="center" vertical="center"/>
    </xf>
    <xf numFmtId="170" fontId="30" fillId="2" borderId="8" xfId="5" applyNumberFormat="1" applyFont="1" applyFill="1" applyBorder="1" applyAlignment="1">
      <alignment horizontal="center" vertical="center"/>
    </xf>
  </cellXfs>
  <cellStyles count="6">
    <cellStyle name="Millares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_IEC17004" xfId="3" xr:uid="{00000000-0005-0000-0000-000004000000}"/>
    <cellStyle name="Porcentaje" xfId="5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3"/>
  <sheetViews>
    <sheetView zoomScale="90" zoomScaleNormal="90" workbookViewId="0">
      <selection activeCell="H41" sqref="H41"/>
    </sheetView>
  </sheetViews>
  <sheetFormatPr baseColWidth="10" defaultRowHeight="15"/>
  <cols>
    <col min="5" max="5" width="13.28515625" customWidth="1"/>
    <col min="6" max="6" width="13.42578125" customWidth="1"/>
    <col min="10" max="10" width="13.28515625" customWidth="1"/>
    <col min="14" max="14" width="14.140625" customWidth="1"/>
  </cols>
  <sheetData>
    <row r="2" spans="2:14" ht="16.5">
      <c r="B2" s="82" t="s">
        <v>49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2:14" ht="15.75" thickBot="1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.75">
      <c r="B4" s="83" t="s">
        <v>1</v>
      </c>
      <c r="C4" s="85" t="s">
        <v>2</v>
      </c>
      <c r="D4" s="83" t="s">
        <v>3</v>
      </c>
      <c r="E4" s="83"/>
      <c r="F4" s="83"/>
      <c r="G4" s="2"/>
      <c r="H4" s="83" t="s">
        <v>4</v>
      </c>
      <c r="I4" s="83"/>
      <c r="J4" s="83"/>
      <c r="K4" s="2"/>
      <c r="L4" s="83" t="s">
        <v>39</v>
      </c>
      <c r="M4" s="83"/>
      <c r="N4" s="83"/>
    </row>
    <row r="5" spans="2:14" s="40" customFormat="1" ht="29.25" thickBot="1">
      <c r="B5" s="84"/>
      <c r="C5" s="86"/>
      <c r="D5" s="3" t="s">
        <v>37</v>
      </c>
      <c r="E5" s="3" t="s">
        <v>35</v>
      </c>
      <c r="F5" s="3" t="s">
        <v>36</v>
      </c>
      <c r="G5" s="5"/>
      <c r="H5" s="3" t="s">
        <v>5</v>
      </c>
      <c r="I5" s="3" t="s">
        <v>6</v>
      </c>
      <c r="J5" s="3" t="s">
        <v>36</v>
      </c>
      <c r="K5" s="5"/>
      <c r="L5" s="3" t="s">
        <v>5</v>
      </c>
      <c r="M5" s="3" t="s">
        <v>6</v>
      </c>
      <c r="N5" s="3" t="s">
        <v>36</v>
      </c>
    </row>
    <row r="6" spans="2:14">
      <c r="B6" s="6" t="s">
        <v>30</v>
      </c>
      <c r="C6" s="21">
        <f>SUM(C7:C31)</f>
        <v>84244.865000000005</v>
      </c>
      <c r="D6" s="21">
        <f>SUM(D7:D31)</f>
        <v>23595.834999999999</v>
      </c>
      <c r="E6" s="21">
        <f>SUM(E7:E31)</f>
        <v>12444.927000000001</v>
      </c>
      <c r="F6" s="21">
        <f>SUM(F7:F31)</f>
        <v>11150.908000000003</v>
      </c>
      <c r="G6" s="11"/>
      <c r="H6" s="21">
        <f>SUM(H7:H31)</f>
        <v>25774.26</v>
      </c>
      <c r="I6" s="39">
        <f>SUM(I7:I31)</f>
        <v>1987.6299999999999</v>
      </c>
      <c r="J6" s="21">
        <f>SUM(J7:J31)</f>
        <v>23786.63</v>
      </c>
      <c r="K6" s="21"/>
      <c r="L6" s="21">
        <f>SUM(L7:L31)</f>
        <v>34874.770000000004</v>
      </c>
      <c r="M6" s="39">
        <f>SUM(M7:M31)</f>
        <v>880.42999999999972</v>
      </c>
      <c r="N6" s="21">
        <f>SUM(N7:N31)</f>
        <v>33994.340000000004</v>
      </c>
    </row>
    <row r="7" spans="2:14">
      <c r="B7" s="7" t="s">
        <v>7</v>
      </c>
      <c r="C7" s="24">
        <f t="shared" ref="C7:C31" si="0">SUM(D7,H7,L7)</f>
        <v>1954.2470000000003</v>
      </c>
      <c r="D7" s="24">
        <f t="shared" ref="D7:D31" si="1">SUM(E7:F7)</f>
        <v>837.06700000000001</v>
      </c>
      <c r="E7" s="24">
        <v>311.28199999999998</v>
      </c>
      <c r="F7" s="24">
        <v>525.78499999999997</v>
      </c>
      <c r="G7" s="24"/>
      <c r="H7" s="24">
        <f t="shared" ref="H7:H31" si="2">SUM(I7:J7)</f>
        <v>646.78000000000009</v>
      </c>
      <c r="I7" s="24">
        <v>8.19</v>
      </c>
      <c r="J7" s="24">
        <v>638.59</v>
      </c>
      <c r="K7" s="24"/>
      <c r="L7" s="24">
        <f t="shared" ref="L7:L31" si="3">SUM(M7:N7)</f>
        <v>470.4</v>
      </c>
      <c r="M7" s="24">
        <v>0</v>
      </c>
      <c r="N7" s="24">
        <v>470.4</v>
      </c>
    </row>
    <row r="8" spans="2:14">
      <c r="B8" s="6" t="s">
        <v>8</v>
      </c>
      <c r="C8" s="24">
        <f t="shared" si="0"/>
        <v>5900.5490000000009</v>
      </c>
      <c r="D8" s="24">
        <f t="shared" si="1"/>
        <v>1589.9090000000001</v>
      </c>
      <c r="E8" s="24">
        <v>803.01700000000005</v>
      </c>
      <c r="F8" s="24">
        <v>786.89200000000005</v>
      </c>
      <c r="G8" s="24"/>
      <c r="H8" s="24">
        <f t="shared" si="2"/>
        <v>1533.02</v>
      </c>
      <c r="I8" s="24">
        <v>266.99</v>
      </c>
      <c r="J8" s="24">
        <v>1266.03</v>
      </c>
      <c r="K8" s="24"/>
      <c r="L8" s="24">
        <f t="shared" si="3"/>
        <v>2777.6200000000003</v>
      </c>
      <c r="M8" s="24">
        <v>30.52</v>
      </c>
      <c r="N8" s="24">
        <v>2747.1000000000004</v>
      </c>
    </row>
    <row r="9" spans="2:14">
      <c r="B9" s="6" t="s">
        <v>9</v>
      </c>
      <c r="C9" s="24">
        <f t="shared" si="0"/>
        <v>3740.1009999999997</v>
      </c>
      <c r="D9" s="24">
        <f t="shared" si="1"/>
        <v>1108.5610000000001</v>
      </c>
      <c r="E9" s="24">
        <v>287.89499999999998</v>
      </c>
      <c r="F9" s="24">
        <v>820.66600000000005</v>
      </c>
      <c r="G9" s="24"/>
      <c r="H9" s="24">
        <f t="shared" si="2"/>
        <v>1290.4499999999998</v>
      </c>
      <c r="I9" s="24">
        <v>0</v>
      </c>
      <c r="J9" s="24">
        <v>1290.4499999999998</v>
      </c>
      <c r="K9" s="24"/>
      <c r="L9" s="24">
        <f t="shared" si="3"/>
        <v>1341.09</v>
      </c>
      <c r="M9" s="24">
        <v>2.97</v>
      </c>
      <c r="N9" s="24">
        <v>1338.12</v>
      </c>
    </row>
    <row r="10" spans="2:14">
      <c r="B10" s="6" t="s">
        <v>10</v>
      </c>
      <c r="C10" s="24">
        <f t="shared" si="0"/>
        <v>6490.1839999999993</v>
      </c>
      <c r="D10" s="24">
        <f t="shared" si="1"/>
        <v>1739.4740000000002</v>
      </c>
      <c r="E10" s="24">
        <v>1040.067</v>
      </c>
      <c r="F10" s="24">
        <v>699.40700000000004</v>
      </c>
      <c r="G10" s="24"/>
      <c r="H10" s="24">
        <f t="shared" si="2"/>
        <v>1869.73</v>
      </c>
      <c r="I10" s="24">
        <v>327.2</v>
      </c>
      <c r="J10" s="24">
        <v>1542.53</v>
      </c>
      <c r="K10" s="24"/>
      <c r="L10" s="24">
        <f t="shared" si="3"/>
        <v>2880.9799999999996</v>
      </c>
      <c r="M10" s="24">
        <v>120.2</v>
      </c>
      <c r="N10" s="24">
        <v>2760.7799999999997</v>
      </c>
    </row>
    <row r="11" spans="2:14">
      <c r="B11" s="6" t="s">
        <v>11</v>
      </c>
      <c r="C11" s="24">
        <f t="shared" si="0"/>
        <v>4819.5029999999997</v>
      </c>
      <c r="D11" s="24">
        <f t="shared" si="1"/>
        <v>1343.5030000000002</v>
      </c>
      <c r="E11" s="24">
        <v>422.572</v>
      </c>
      <c r="F11" s="24">
        <v>920.93100000000004</v>
      </c>
      <c r="G11" s="24"/>
      <c r="H11" s="24">
        <f t="shared" si="2"/>
        <v>2157.46</v>
      </c>
      <c r="I11" s="24">
        <v>7.16</v>
      </c>
      <c r="J11" s="24">
        <v>2150.3000000000002</v>
      </c>
      <c r="K11" s="24"/>
      <c r="L11" s="24">
        <f t="shared" si="3"/>
        <v>1318.5399999999997</v>
      </c>
      <c r="M11" s="24">
        <v>9.0299999999999994</v>
      </c>
      <c r="N11" s="24">
        <v>1309.5099999999998</v>
      </c>
    </row>
    <row r="12" spans="2:14">
      <c r="B12" s="6" t="s">
        <v>12</v>
      </c>
      <c r="C12" s="24">
        <f t="shared" si="0"/>
        <v>5468.1040000000003</v>
      </c>
      <c r="D12" s="24">
        <f t="shared" si="1"/>
        <v>1588.4639999999999</v>
      </c>
      <c r="E12" s="24">
        <v>577.63400000000001</v>
      </c>
      <c r="F12" s="24">
        <v>1010.83</v>
      </c>
      <c r="G12" s="24"/>
      <c r="H12" s="24">
        <f t="shared" si="2"/>
        <v>885.56999999999994</v>
      </c>
      <c r="I12" s="24">
        <v>0</v>
      </c>
      <c r="J12" s="24">
        <v>885.56999999999994</v>
      </c>
      <c r="K12" s="24"/>
      <c r="L12" s="24">
        <f t="shared" si="3"/>
        <v>2994.0700000000006</v>
      </c>
      <c r="M12" s="24">
        <v>13.92</v>
      </c>
      <c r="N12" s="24">
        <v>2980.1500000000005</v>
      </c>
    </row>
    <row r="13" spans="2:14">
      <c r="B13" s="6" t="s">
        <v>13</v>
      </c>
      <c r="C13" s="24">
        <f t="shared" si="0"/>
        <v>29.055</v>
      </c>
      <c r="D13" s="24">
        <f t="shared" si="1"/>
        <v>13.095000000000001</v>
      </c>
      <c r="E13" s="24">
        <v>13.095000000000001</v>
      </c>
      <c r="F13" s="24">
        <v>0</v>
      </c>
      <c r="G13" s="24"/>
      <c r="H13" s="24">
        <f t="shared" si="2"/>
        <v>15.96</v>
      </c>
      <c r="I13" s="24">
        <v>15.96</v>
      </c>
      <c r="J13" s="24">
        <v>0</v>
      </c>
      <c r="K13" s="24"/>
      <c r="L13" s="24">
        <f t="shared" si="3"/>
        <v>0</v>
      </c>
      <c r="M13" s="24"/>
      <c r="N13" s="24"/>
    </row>
    <row r="14" spans="2:14">
      <c r="B14" s="6" t="s">
        <v>38</v>
      </c>
      <c r="C14" s="24">
        <f t="shared" si="0"/>
        <v>6145.5569999999989</v>
      </c>
      <c r="D14" s="24">
        <f t="shared" si="1"/>
        <v>1793.4769999999999</v>
      </c>
      <c r="E14" s="24">
        <v>797.86</v>
      </c>
      <c r="F14" s="24">
        <v>995.61699999999996</v>
      </c>
      <c r="G14" s="24"/>
      <c r="H14" s="24">
        <f t="shared" si="2"/>
        <v>2567.69</v>
      </c>
      <c r="I14" s="24">
        <v>110.11</v>
      </c>
      <c r="J14" s="24">
        <v>2457.58</v>
      </c>
      <c r="K14" s="24"/>
      <c r="L14" s="24">
        <f t="shared" si="3"/>
        <v>1784.3899999999999</v>
      </c>
      <c r="M14" s="24">
        <v>22.69</v>
      </c>
      <c r="N14" s="24">
        <v>1761.6999999999998</v>
      </c>
    </row>
    <row r="15" spans="2:14">
      <c r="B15" s="6" t="s">
        <v>14</v>
      </c>
      <c r="C15" s="24">
        <f t="shared" si="0"/>
        <v>4769.9229999999998</v>
      </c>
      <c r="D15" s="24">
        <f t="shared" si="1"/>
        <v>1227.8630000000001</v>
      </c>
      <c r="E15" s="24">
        <v>280.25700000000001</v>
      </c>
      <c r="F15" s="24">
        <v>947.60599999999999</v>
      </c>
      <c r="G15" s="24"/>
      <c r="H15" s="24">
        <f t="shared" si="2"/>
        <v>1554.27</v>
      </c>
      <c r="I15" s="24">
        <v>0</v>
      </c>
      <c r="J15" s="24">
        <v>1554.27</v>
      </c>
      <c r="K15" s="24"/>
      <c r="L15" s="24">
        <f t="shared" si="3"/>
        <v>1987.79</v>
      </c>
      <c r="M15" s="24">
        <v>0</v>
      </c>
      <c r="N15" s="24">
        <v>1987.79</v>
      </c>
    </row>
    <row r="16" spans="2:14">
      <c r="B16" s="6" t="s">
        <v>15</v>
      </c>
      <c r="C16" s="24">
        <f t="shared" si="0"/>
        <v>3141.616</v>
      </c>
      <c r="D16" s="24">
        <f t="shared" si="1"/>
        <v>870.846</v>
      </c>
      <c r="E16" s="24">
        <v>401.221</v>
      </c>
      <c r="F16" s="24">
        <v>469.625</v>
      </c>
      <c r="G16" s="24"/>
      <c r="H16" s="24">
        <f t="shared" si="2"/>
        <v>775.45</v>
      </c>
      <c r="I16" s="24">
        <v>8.83</v>
      </c>
      <c r="J16" s="24">
        <v>766.62</v>
      </c>
      <c r="K16" s="24"/>
      <c r="L16" s="24">
        <f t="shared" si="3"/>
        <v>1495.3200000000002</v>
      </c>
      <c r="M16" s="24">
        <v>19.98</v>
      </c>
      <c r="N16" s="24">
        <v>1475.3400000000001</v>
      </c>
    </row>
    <row r="17" spans="2:14">
      <c r="B17" s="6" t="s">
        <v>16</v>
      </c>
      <c r="C17" s="24">
        <f t="shared" si="0"/>
        <v>2287.922</v>
      </c>
      <c r="D17" s="24">
        <f t="shared" si="1"/>
        <v>626.46199999999999</v>
      </c>
      <c r="E17" s="24">
        <v>548.46900000000005</v>
      </c>
      <c r="F17" s="24">
        <v>77.992999999999995</v>
      </c>
      <c r="G17" s="24"/>
      <c r="H17" s="24">
        <f t="shared" si="2"/>
        <v>766.42</v>
      </c>
      <c r="I17" s="24">
        <v>83.77</v>
      </c>
      <c r="J17" s="24">
        <v>682.65</v>
      </c>
      <c r="K17" s="24"/>
      <c r="L17" s="24">
        <f t="shared" si="3"/>
        <v>895.04000000000008</v>
      </c>
      <c r="M17" s="24">
        <v>60.570000000000007</v>
      </c>
      <c r="N17" s="24">
        <v>834.47</v>
      </c>
    </row>
    <row r="18" spans="2:14">
      <c r="B18" s="6" t="s">
        <v>17</v>
      </c>
      <c r="C18" s="24">
        <f t="shared" si="0"/>
        <v>5587.8729999999996</v>
      </c>
      <c r="D18" s="24">
        <f t="shared" si="1"/>
        <v>1143.5029999999999</v>
      </c>
      <c r="E18" s="24">
        <v>716.18299999999999</v>
      </c>
      <c r="F18" s="24">
        <v>427.32</v>
      </c>
      <c r="G18" s="24"/>
      <c r="H18" s="24">
        <f t="shared" si="2"/>
        <v>842.66000000000008</v>
      </c>
      <c r="I18" s="24">
        <v>33.450000000000003</v>
      </c>
      <c r="J18" s="24">
        <v>809.21</v>
      </c>
      <c r="K18" s="24"/>
      <c r="L18" s="24">
        <f t="shared" si="3"/>
        <v>3601.7099999999996</v>
      </c>
      <c r="M18" s="24">
        <v>34.910000000000004</v>
      </c>
      <c r="N18" s="24">
        <v>3566.7999999999997</v>
      </c>
    </row>
    <row r="19" spans="2:14">
      <c r="B19" s="6" t="s">
        <v>31</v>
      </c>
      <c r="C19" s="24">
        <f t="shared" si="0"/>
        <v>5090.2980000000007</v>
      </c>
      <c r="D19" s="24">
        <f t="shared" si="1"/>
        <v>1243.9580000000001</v>
      </c>
      <c r="E19" s="24">
        <v>486.08600000000001</v>
      </c>
      <c r="F19" s="24">
        <v>757.87199999999996</v>
      </c>
      <c r="G19" s="24"/>
      <c r="H19" s="24">
        <f t="shared" si="2"/>
        <v>1744.54</v>
      </c>
      <c r="I19" s="24">
        <v>80.540000000000006</v>
      </c>
      <c r="J19" s="24">
        <v>1664</v>
      </c>
      <c r="K19" s="24"/>
      <c r="L19" s="24">
        <f t="shared" si="3"/>
        <v>2101.8000000000002</v>
      </c>
      <c r="M19" s="24">
        <v>104.39999999999999</v>
      </c>
      <c r="N19" s="24">
        <v>1997.4</v>
      </c>
    </row>
    <row r="20" spans="2:14">
      <c r="B20" s="6" t="s">
        <v>18</v>
      </c>
      <c r="C20" s="24">
        <f t="shared" si="0"/>
        <v>1933.9549999999999</v>
      </c>
      <c r="D20" s="24">
        <f t="shared" si="1"/>
        <v>467.625</v>
      </c>
      <c r="E20" s="24">
        <v>363.12599999999998</v>
      </c>
      <c r="F20" s="24">
        <v>104.499</v>
      </c>
      <c r="G20" s="24"/>
      <c r="H20" s="24">
        <f t="shared" si="2"/>
        <v>540.13</v>
      </c>
      <c r="I20" s="24">
        <v>181.28</v>
      </c>
      <c r="J20" s="24">
        <v>358.84999999999997</v>
      </c>
      <c r="K20" s="24"/>
      <c r="L20" s="24">
        <f t="shared" si="3"/>
        <v>926.19999999999993</v>
      </c>
      <c r="M20" s="24">
        <v>21.63</v>
      </c>
      <c r="N20" s="24">
        <v>904.56999999999994</v>
      </c>
    </row>
    <row r="21" spans="2:14">
      <c r="B21" s="6" t="s">
        <v>19</v>
      </c>
      <c r="C21" s="24">
        <f t="shared" si="0"/>
        <v>4837.3760000000002</v>
      </c>
      <c r="D21" s="24">
        <f t="shared" si="1"/>
        <v>1424.2660000000001</v>
      </c>
      <c r="E21" s="24">
        <v>1002.851</v>
      </c>
      <c r="F21" s="24">
        <v>421.41500000000002</v>
      </c>
      <c r="G21" s="24"/>
      <c r="H21" s="24">
        <f t="shared" si="2"/>
        <v>1795.56</v>
      </c>
      <c r="I21" s="24">
        <v>134.06</v>
      </c>
      <c r="J21" s="24">
        <v>1661.5</v>
      </c>
      <c r="K21" s="24"/>
      <c r="L21" s="24">
        <f t="shared" si="3"/>
        <v>1617.55</v>
      </c>
      <c r="M21" s="24">
        <v>136.59</v>
      </c>
      <c r="N21" s="24">
        <v>1480.96</v>
      </c>
    </row>
    <row r="22" spans="2:14">
      <c r="B22" s="6" t="s">
        <v>20</v>
      </c>
      <c r="C22" s="24">
        <f t="shared" si="0"/>
        <v>769.45400000000006</v>
      </c>
      <c r="D22" s="24">
        <f t="shared" si="1"/>
        <v>87.884</v>
      </c>
      <c r="E22" s="24">
        <v>43.085000000000001</v>
      </c>
      <c r="F22" s="24">
        <v>44.798999999999999</v>
      </c>
      <c r="G22" s="24"/>
      <c r="H22" s="24">
        <f t="shared" si="2"/>
        <v>593.3900000000001</v>
      </c>
      <c r="I22" s="24">
        <v>108.56</v>
      </c>
      <c r="J22" s="24">
        <v>484.83000000000004</v>
      </c>
      <c r="K22" s="24"/>
      <c r="L22" s="24">
        <f t="shared" si="3"/>
        <v>88.179999999999993</v>
      </c>
      <c r="M22" s="24">
        <v>0</v>
      </c>
      <c r="N22" s="24">
        <v>88.179999999999993</v>
      </c>
    </row>
    <row r="23" spans="2:14">
      <c r="B23" s="6" t="s">
        <v>21</v>
      </c>
      <c r="C23" s="24">
        <f t="shared" si="0"/>
        <v>1289.386</v>
      </c>
      <c r="D23" s="24">
        <f t="shared" si="1"/>
        <v>399.27600000000001</v>
      </c>
      <c r="E23" s="24">
        <v>397.84500000000003</v>
      </c>
      <c r="F23" s="24">
        <v>1.431</v>
      </c>
      <c r="G23" s="24"/>
      <c r="H23" s="24">
        <f t="shared" si="2"/>
        <v>178.77000000000004</v>
      </c>
      <c r="I23" s="24">
        <v>1.36</v>
      </c>
      <c r="J23" s="24">
        <v>177.41000000000003</v>
      </c>
      <c r="K23" s="24"/>
      <c r="L23" s="24">
        <f t="shared" si="3"/>
        <v>711.33999999999992</v>
      </c>
      <c r="M23" s="24">
        <v>5.0599999999999996</v>
      </c>
      <c r="N23" s="24">
        <v>706.28</v>
      </c>
    </row>
    <row r="24" spans="2:14">
      <c r="B24" s="6" t="s">
        <v>22</v>
      </c>
      <c r="C24" s="24">
        <f t="shared" si="0"/>
        <v>1922.7779999999998</v>
      </c>
      <c r="D24" s="24">
        <f t="shared" si="1"/>
        <v>641.798</v>
      </c>
      <c r="E24" s="24">
        <v>439.69</v>
      </c>
      <c r="F24" s="24">
        <v>202.108</v>
      </c>
      <c r="G24" s="24"/>
      <c r="H24" s="24">
        <f t="shared" si="2"/>
        <v>913.92</v>
      </c>
      <c r="I24" s="24">
        <v>0</v>
      </c>
      <c r="J24" s="24">
        <v>913.92</v>
      </c>
      <c r="K24" s="24"/>
      <c r="L24" s="24">
        <f t="shared" si="3"/>
        <v>367.06</v>
      </c>
      <c r="M24" s="24">
        <v>16.54</v>
      </c>
      <c r="N24" s="24">
        <v>350.52</v>
      </c>
    </row>
    <row r="25" spans="2:14">
      <c r="B25" s="6" t="s">
        <v>23</v>
      </c>
      <c r="C25" s="24">
        <f t="shared" si="0"/>
        <v>2500.9560000000001</v>
      </c>
      <c r="D25" s="24">
        <f t="shared" si="1"/>
        <v>564.86599999999999</v>
      </c>
      <c r="E25" s="24">
        <v>136.696</v>
      </c>
      <c r="F25" s="24">
        <v>428.17</v>
      </c>
      <c r="G25" s="24"/>
      <c r="H25" s="24">
        <f t="shared" si="2"/>
        <v>627.39</v>
      </c>
      <c r="I25" s="24">
        <v>107.23</v>
      </c>
      <c r="J25" s="24">
        <v>520.16</v>
      </c>
      <c r="K25" s="24"/>
      <c r="L25" s="24">
        <f t="shared" si="3"/>
        <v>1308.7</v>
      </c>
      <c r="M25" s="24">
        <v>0</v>
      </c>
      <c r="N25" s="24">
        <v>1308.7</v>
      </c>
    </row>
    <row r="26" spans="2:14">
      <c r="B26" s="6" t="s">
        <v>24</v>
      </c>
      <c r="C26" s="24">
        <f t="shared" si="0"/>
        <v>4228.9449999999997</v>
      </c>
      <c r="D26" s="24">
        <f t="shared" si="1"/>
        <v>1215.425</v>
      </c>
      <c r="E26" s="24">
        <v>907.53700000000003</v>
      </c>
      <c r="F26" s="24">
        <v>307.88799999999998</v>
      </c>
      <c r="G26" s="24"/>
      <c r="H26" s="24">
        <f t="shared" si="2"/>
        <v>789.65</v>
      </c>
      <c r="I26" s="24">
        <v>227.66</v>
      </c>
      <c r="J26" s="24">
        <v>561.99</v>
      </c>
      <c r="K26" s="24"/>
      <c r="L26" s="24">
        <f t="shared" si="3"/>
        <v>2223.87</v>
      </c>
      <c r="M26" s="24">
        <v>127.74000000000001</v>
      </c>
      <c r="N26" s="24">
        <v>2096.13</v>
      </c>
    </row>
    <row r="27" spans="2:14">
      <c r="B27" s="6" t="s">
        <v>25</v>
      </c>
      <c r="C27" s="24">
        <f t="shared" si="0"/>
        <v>5340.69</v>
      </c>
      <c r="D27" s="24">
        <f t="shared" si="1"/>
        <v>1828.05</v>
      </c>
      <c r="E27" s="24">
        <v>1153.4259999999999</v>
      </c>
      <c r="F27" s="24">
        <v>674.62400000000002</v>
      </c>
      <c r="G27" s="24"/>
      <c r="H27" s="24">
        <f t="shared" si="2"/>
        <v>2037.8500000000001</v>
      </c>
      <c r="I27" s="24">
        <v>114.64</v>
      </c>
      <c r="J27" s="24">
        <v>1923.21</v>
      </c>
      <c r="K27" s="24"/>
      <c r="L27" s="24">
        <f t="shared" si="3"/>
        <v>1474.7899999999997</v>
      </c>
      <c r="M27" s="24">
        <v>35.18</v>
      </c>
      <c r="N27" s="24">
        <v>1439.6099999999997</v>
      </c>
    </row>
    <row r="28" spans="2:14">
      <c r="B28" s="6" t="s">
        <v>26</v>
      </c>
      <c r="C28" s="24">
        <f t="shared" si="0"/>
        <v>2212.88</v>
      </c>
      <c r="D28" s="24">
        <f t="shared" si="1"/>
        <v>848.07999999999993</v>
      </c>
      <c r="E28" s="24">
        <v>509.803</v>
      </c>
      <c r="F28" s="24">
        <v>338.27699999999999</v>
      </c>
      <c r="G28" s="24"/>
      <c r="H28" s="24">
        <f t="shared" si="2"/>
        <v>578.3599999999999</v>
      </c>
      <c r="I28" s="24">
        <v>32.03</v>
      </c>
      <c r="J28" s="24">
        <v>546.32999999999993</v>
      </c>
      <c r="K28" s="24"/>
      <c r="L28" s="24">
        <f t="shared" si="3"/>
        <v>786.44</v>
      </c>
      <c r="M28" s="24">
        <v>19.72</v>
      </c>
      <c r="N28" s="24">
        <v>766.72</v>
      </c>
    </row>
    <row r="29" spans="2:14">
      <c r="B29" s="6" t="s">
        <v>27</v>
      </c>
      <c r="C29" s="24">
        <f t="shared" si="0"/>
        <v>1842.2150000000001</v>
      </c>
      <c r="D29" s="24">
        <f t="shared" si="1"/>
        <v>632.625</v>
      </c>
      <c r="E29" s="24">
        <v>454.71600000000001</v>
      </c>
      <c r="F29" s="24">
        <v>177.90899999999999</v>
      </c>
      <c r="G29" s="24"/>
      <c r="H29" s="24">
        <f t="shared" si="2"/>
        <v>499.92</v>
      </c>
      <c r="I29" s="24">
        <v>62.55</v>
      </c>
      <c r="J29" s="24">
        <v>437.37</v>
      </c>
      <c r="K29" s="24"/>
      <c r="L29" s="24">
        <f t="shared" si="3"/>
        <v>709.67000000000007</v>
      </c>
      <c r="M29" s="24">
        <v>89.07</v>
      </c>
      <c r="N29" s="24">
        <v>620.6</v>
      </c>
    </row>
    <row r="30" spans="2:14">
      <c r="B30" s="6" t="s">
        <v>28</v>
      </c>
      <c r="C30" s="24">
        <f t="shared" si="0"/>
        <v>712.63599999999997</v>
      </c>
      <c r="D30" s="24">
        <f t="shared" si="1"/>
        <v>138.14599999999999</v>
      </c>
      <c r="E30" s="24">
        <v>138.14599999999999</v>
      </c>
      <c r="F30" s="24">
        <v>0</v>
      </c>
      <c r="G30" s="24"/>
      <c r="H30" s="24">
        <f t="shared" si="2"/>
        <v>300.14</v>
      </c>
      <c r="I30" s="24">
        <v>76.06</v>
      </c>
      <c r="J30" s="24">
        <v>224.07999999999998</v>
      </c>
      <c r="K30" s="24"/>
      <c r="L30" s="24">
        <f t="shared" si="3"/>
        <v>274.34999999999997</v>
      </c>
      <c r="M30" s="24">
        <v>2.9</v>
      </c>
      <c r="N30" s="24">
        <v>271.45</v>
      </c>
    </row>
    <row r="31" spans="2:14" ht="15.75" thickBot="1">
      <c r="B31" s="8" t="s">
        <v>29</v>
      </c>
      <c r="C31" s="26">
        <f t="shared" si="0"/>
        <v>1228.6619999999998</v>
      </c>
      <c r="D31" s="26">
        <f t="shared" si="1"/>
        <v>221.61199999999999</v>
      </c>
      <c r="E31" s="26">
        <v>212.36799999999999</v>
      </c>
      <c r="F31" s="26">
        <v>9.2439999999999998</v>
      </c>
      <c r="G31" s="26"/>
      <c r="H31" s="26">
        <f t="shared" si="2"/>
        <v>269.18</v>
      </c>
      <c r="I31" s="26">
        <v>0</v>
      </c>
      <c r="J31" s="26">
        <v>269.18</v>
      </c>
      <c r="K31" s="26"/>
      <c r="L31" s="26">
        <f t="shared" si="3"/>
        <v>737.86999999999989</v>
      </c>
      <c r="M31" s="26">
        <v>6.81</v>
      </c>
      <c r="N31" s="26">
        <v>731.06</v>
      </c>
    </row>
    <row r="32" spans="2:14">
      <c r="B32" s="9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9" t="s">
        <v>33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6">
    <mergeCell ref="B2:N2"/>
    <mergeCell ref="B4:B5"/>
    <mergeCell ref="C4:C5"/>
    <mergeCell ref="D4:F4"/>
    <mergeCell ref="H4:J4"/>
    <mergeCell ref="L4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37"/>
  <sheetViews>
    <sheetView topLeftCell="A4" workbookViewId="0">
      <selection activeCell="D39" sqref="D39"/>
    </sheetView>
  </sheetViews>
  <sheetFormatPr baseColWidth="10" defaultRowHeight="15"/>
  <cols>
    <col min="6" max="6" width="13.42578125" customWidth="1"/>
    <col min="10" max="10" width="13.28515625" customWidth="1"/>
    <col min="14" max="14" width="14.28515625" customWidth="1"/>
    <col min="18" max="18" width="33" customWidth="1"/>
  </cols>
  <sheetData>
    <row r="2" spans="2:18" ht="16.5">
      <c r="B2" s="82" t="s">
        <v>74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2:18" ht="15.75" thickBot="1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8" ht="15.75">
      <c r="B4" s="83" t="s">
        <v>1</v>
      </c>
      <c r="C4" s="85" t="s">
        <v>2</v>
      </c>
      <c r="D4" s="83" t="s">
        <v>3</v>
      </c>
      <c r="E4" s="83"/>
      <c r="F4" s="83"/>
      <c r="G4" s="2"/>
      <c r="H4" s="83" t="s">
        <v>4</v>
      </c>
      <c r="I4" s="83"/>
      <c r="J4" s="83"/>
      <c r="K4" s="2"/>
      <c r="L4" s="83" t="s">
        <v>39</v>
      </c>
      <c r="M4" s="83"/>
      <c r="N4" s="83"/>
    </row>
    <row r="5" spans="2:18" ht="29.25" thickBot="1">
      <c r="B5" s="84"/>
      <c r="C5" s="86"/>
      <c r="D5" s="3" t="s">
        <v>37</v>
      </c>
      <c r="E5" s="3" t="s">
        <v>35</v>
      </c>
      <c r="F5" s="3" t="s">
        <v>36</v>
      </c>
      <c r="G5" s="5"/>
      <c r="H5" s="3" t="s">
        <v>5</v>
      </c>
      <c r="I5" s="3" t="s">
        <v>6</v>
      </c>
      <c r="J5" s="3" t="s">
        <v>36</v>
      </c>
      <c r="K5" s="5"/>
      <c r="L5" s="3" t="s">
        <v>5</v>
      </c>
      <c r="M5" s="3" t="s">
        <v>6</v>
      </c>
      <c r="N5" s="3" t="s">
        <v>36</v>
      </c>
    </row>
    <row r="6" spans="2:18">
      <c r="B6" s="6" t="s">
        <v>30</v>
      </c>
      <c r="C6" s="21">
        <f>SUM(C7:C31)</f>
        <v>127768.00499999999</v>
      </c>
      <c r="D6" s="21">
        <f>SUM(D7:D31)</f>
        <v>23319.347000000002</v>
      </c>
      <c r="E6" s="21">
        <f>SUM(E7:E31)</f>
        <v>13639.654</v>
      </c>
      <c r="F6" s="21">
        <f>SUM(F7:F31)</f>
        <v>9679.6930000000011</v>
      </c>
      <c r="G6" s="11"/>
      <c r="H6" s="21">
        <f>SUM(H7:H31)</f>
        <v>25598.180000000008</v>
      </c>
      <c r="I6" s="21">
        <f>SUM(I7:I31)</f>
        <v>2089.6500000000005</v>
      </c>
      <c r="J6" s="21">
        <f>SUM(J7:J31)</f>
        <v>23508.53</v>
      </c>
      <c r="K6" s="11"/>
      <c r="L6" s="21">
        <f>SUM(L7:L31)</f>
        <v>80244.009999999995</v>
      </c>
      <c r="M6" s="21">
        <f>SUM(M7:M31)</f>
        <v>1484.2799999999997</v>
      </c>
      <c r="N6" s="21">
        <f>SUM(N7:N31)</f>
        <v>78759.73000000001</v>
      </c>
      <c r="P6" t="s">
        <v>30</v>
      </c>
      <c r="Q6">
        <v>18420.092800000006</v>
      </c>
    </row>
    <row r="7" spans="2:18">
      <c r="B7" s="7" t="s">
        <v>7</v>
      </c>
      <c r="C7" s="24">
        <f t="shared" ref="C7:C30" si="0">SUM(D7,H7,L7)</f>
        <v>2860.7470000000003</v>
      </c>
      <c r="D7" s="24">
        <f t="shared" ref="D7:D31" si="1">SUM(E7:F7)</f>
        <v>851.06700000000012</v>
      </c>
      <c r="E7" s="24">
        <v>312.10199999999998</v>
      </c>
      <c r="F7" s="24">
        <v>538.96500000000015</v>
      </c>
      <c r="G7" s="13"/>
      <c r="H7" s="24">
        <f t="shared" ref="H7:H31" si="2">SUM(I7:J7)</f>
        <v>623.17999999999995</v>
      </c>
      <c r="I7" s="46">
        <v>12.05</v>
      </c>
      <c r="J7" s="46">
        <v>611.13</v>
      </c>
      <c r="K7" s="13"/>
      <c r="L7" s="22">
        <f t="shared" ref="L7:L31" si="3">SUM(M7:N7)</f>
        <v>1386.5</v>
      </c>
      <c r="M7" s="24">
        <v>0</v>
      </c>
      <c r="N7" s="22">
        <v>1386.5</v>
      </c>
      <c r="P7" s="47" t="s">
        <v>73</v>
      </c>
      <c r="Q7">
        <v>823.25100000000009</v>
      </c>
      <c r="R7" s="45">
        <f t="shared" ref="R7:R12" si="4">+Q7-E7</f>
        <v>511.14900000000011</v>
      </c>
    </row>
    <row r="8" spans="2:18">
      <c r="B8" s="6" t="s">
        <v>8</v>
      </c>
      <c r="C8" s="24">
        <f t="shared" si="0"/>
        <v>9503.7070000000003</v>
      </c>
      <c r="D8" s="24">
        <f t="shared" si="1"/>
        <v>1589.9070000000002</v>
      </c>
      <c r="E8" s="24">
        <v>932.37300000000016</v>
      </c>
      <c r="F8" s="24">
        <v>657.53399999999999</v>
      </c>
      <c r="G8" s="14"/>
      <c r="H8" s="22">
        <f t="shared" si="2"/>
        <v>1511.4599999999998</v>
      </c>
      <c r="I8" s="46">
        <v>215.04</v>
      </c>
      <c r="J8" s="46">
        <v>1296.4199999999998</v>
      </c>
      <c r="K8" s="14"/>
      <c r="L8" s="22">
        <f t="shared" si="3"/>
        <v>6402.34</v>
      </c>
      <c r="M8" s="24">
        <v>67.819999999999993</v>
      </c>
      <c r="N8" s="22">
        <v>6334.52</v>
      </c>
      <c r="P8" t="s">
        <v>72</v>
      </c>
      <c r="Q8">
        <v>1158.7938000000001</v>
      </c>
      <c r="R8" s="45">
        <f t="shared" si="4"/>
        <v>226.42079999999999</v>
      </c>
    </row>
    <row r="9" spans="2:18">
      <c r="B9" s="6" t="s">
        <v>9</v>
      </c>
      <c r="C9" s="24">
        <f t="shared" si="0"/>
        <v>5394.5309999999999</v>
      </c>
      <c r="D9" s="24">
        <f t="shared" si="1"/>
        <v>1108.5610000000001</v>
      </c>
      <c r="E9" s="24">
        <v>335.21899999999999</v>
      </c>
      <c r="F9" s="24">
        <v>773.3420000000001</v>
      </c>
      <c r="G9" s="14"/>
      <c r="H9" s="22">
        <f t="shared" si="2"/>
        <v>1325.97</v>
      </c>
      <c r="I9" s="46">
        <v>0</v>
      </c>
      <c r="J9" s="46">
        <v>1325.97</v>
      </c>
      <c r="K9" s="14"/>
      <c r="L9" s="22">
        <f t="shared" si="3"/>
        <v>2960</v>
      </c>
      <c r="M9" s="24">
        <v>4.75</v>
      </c>
      <c r="N9" s="22">
        <v>2955.25</v>
      </c>
      <c r="P9" s="47" t="s">
        <v>71</v>
      </c>
      <c r="Q9">
        <v>680.2170000000001</v>
      </c>
      <c r="R9" s="45">
        <f t="shared" si="4"/>
        <v>344.9980000000001</v>
      </c>
    </row>
    <row r="10" spans="2:18">
      <c r="B10" s="6" t="s">
        <v>10</v>
      </c>
      <c r="C10" s="24">
        <f t="shared" si="0"/>
        <v>7833.4870000000001</v>
      </c>
      <c r="D10" s="24">
        <f t="shared" si="1"/>
        <v>1419.4169999999997</v>
      </c>
      <c r="E10" s="24">
        <v>958.43199999999979</v>
      </c>
      <c r="F10" s="24">
        <v>460.98499999999996</v>
      </c>
      <c r="G10" s="14"/>
      <c r="H10" s="22">
        <f t="shared" si="2"/>
        <v>1713.64</v>
      </c>
      <c r="I10" s="46">
        <v>446.99</v>
      </c>
      <c r="J10" s="46">
        <v>1266.6500000000001</v>
      </c>
      <c r="K10" s="14"/>
      <c r="L10" s="22">
        <f t="shared" si="3"/>
        <v>4700.43</v>
      </c>
      <c r="M10" s="24">
        <v>176.24</v>
      </c>
      <c r="N10" s="22">
        <v>4524.1900000000005</v>
      </c>
      <c r="P10" t="s">
        <v>70</v>
      </c>
      <c r="Q10">
        <v>1180.8589999999999</v>
      </c>
      <c r="R10" s="45">
        <f t="shared" si="4"/>
        <v>222.42700000000013</v>
      </c>
    </row>
    <row r="11" spans="2:18">
      <c r="B11" s="6" t="s">
        <v>11</v>
      </c>
      <c r="C11" s="24">
        <f t="shared" si="0"/>
        <v>7318.5470000000005</v>
      </c>
      <c r="D11" s="24">
        <f t="shared" si="1"/>
        <v>1343.5070000000001</v>
      </c>
      <c r="E11" s="24">
        <v>464.94700000000006</v>
      </c>
      <c r="F11" s="24">
        <v>878.56</v>
      </c>
      <c r="G11" s="14"/>
      <c r="H11" s="22">
        <f t="shared" si="2"/>
        <v>2136.2200000000003</v>
      </c>
      <c r="I11" s="46">
        <v>0</v>
      </c>
      <c r="J11" s="46">
        <v>2136.2200000000003</v>
      </c>
      <c r="K11" s="14"/>
      <c r="L11" s="22">
        <f t="shared" si="3"/>
        <v>3838.82</v>
      </c>
      <c r="M11" s="24">
        <v>12.9</v>
      </c>
      <c r="N11" s="22">
        <v>3825.92</v>
      </c>
      <c r="P11" s="47" t="s">
        <v>69</v>
      </c>
      <c r="Q11">
        <v>1511.914</v>
      </c>
      <c r="R11" s="45">
        <f t="shared" si="4"/>
        <v>1046.9669999999999</v>
      </c>
    </row>
    <row r="12" spans="2:18">
      <c r="B12" s="6" t="s">
        <v>12</v>
      </c>
      <c r="C12" s="24">
        <f t="shared" si="0"/>
        <v>9284.753999999999</v>
      </c>
      <c r="D12" s="24">
        <f t="shared" si="1"/>
        <v>1588.4639999999997</v>
      </c>
      <c r="E12" s="24">
        <v>733.79399999999987</v>
      </c>
      <c r="F12" s="24">
        <v>854.66999999999985</v>
      </c>
      <c r="G12" s="14"/>
      <c r="H12" s="24">
        <f t="shared" si="2"/>
        <v>910.89</v>
      </c>
      <c r="I12" s="46">
        <v>0</v>
      </c>
      <c r="J12" s="46">
        <v>910.89</v>
      </c>
      <c r="K12" s="14"/>
      <c r="L12" s="22">
        <f t="shared" si="3"/>
        <v>6785.4</v>
      </c>
      <c r="M12" s="24">
        <v>12.82</v>
      </c>
      <c r="N12" s="22">
        <v>6772.58</v>
      </c>
      <c r="P12" s="47" t="s">
        <v>68</v>
      </c>
      <c r="Q12">
        <v>1282.2410000000004</v>
      </c>
      <c r="R12" s="45">
        <f t="shared" si="4"/>
        <v>548.44700000000057</v>
      </c>
    </row>
    <row r="13" spans="2:18">
      <c r="B13" s="6" t="s">
        <v>13</v>
      </c>
      <c r="C13" s="24">
        <f t="shared" si="0"/>
        <v>64.935000000000002</v>
      </c>
      <c r="D13" s="24">
        <f t="shared" si="1"/>
        <v>13.094999999999999</v>
      </c>
      <c r="E13" s="24">
        <v>13.094999999999999</v>
      </c>
      <c r="F13" s="24">
        <v>0</v>
      </c>
      <c r="G13" s="14"/>
      <c r="H13" s="24">
        <f t="shared" si="2"/>
        <v>51.84</v>
      </c>
      <c r="I13" s="46">
        <v>51.84</v>
      </c>
      <c r="J13" s="46">
        <v>0</v>
      </c>
      <c r="K13" s="14"/>
      <c r="L13" s="24">
        <f t="shared" si="3"/>
        <v>0</v>
      </c>
      <c r="M13" s="24">
        <v>0</v>
      </c>
      <c r="N13" s="24">
        <v>0</v>
      </c>
      <c r="P13" t="s">
        <v>67</v>
      </c>
      <c r="Q13">
        <v>1191.1210000000001</v>
      </c>
      <c r="R13" s="45">
        <f t="shared" ref="R13:R30" si="5">+Q13-E14</f>
        <v>393.26200000000051</v>
      </c>
    </row>
    <row r="14" spans="2:18">
      <c r="B14" s="6" t="s">
        <v>38</v>
      </c>
      <c r="C14" s="24">
        <f t="shared" si="0"/>
        <v>11808.506999999998</v>
      </c>
      <c r="D14" s="24">
        <f t="shared" si="1"/>
        <v>1821.4769999999994</v>
      </c>
      <c r="E14" s="24">
        <v>797.85899999999958</v>
      </c>
      <c r="F14" s="24">
        <v>1023.6179999999999</v>
      </c>
      <c r="G14" s="14"/>
      <c r="H14" s="22">
        <f t="shared" si="2"/>
        <v>2609.2299999999996</v>
      </c>
      <c r="I14" s="46">
        <v>84.16</v>
      </c>
      <c r="J14" s="46">
        <v>2525.0699999999997</v>
      </c>
      <c r="K14" s="14"/>
      <c r="L14" s="22">
        <f t="shared" si="3"/>
        <v>7377.8</v>
      </c>
      <c r="M14" s="24">
        <v>35.39</v>
      </c>
      <c r="N14" s="22">
        <v>7342.41</v>
      </c>
      <c r="P14" t="s">
        <v>66</v>
      </c>
      <c r="Q14">
        <v>851.875</v>
      </c>
      <c r="R14" s="45">
        <f t="shared" si="5"/>
        <v>371.16399999999999</v>
      </c>
    </row>
    <row r="15" spans="2:18">
      <c r="B15" s="6" t="s">
        <v>14</v>
      </c>
      <c r="C15" s="24">
        <f t="shared" si="0"/>
        <v>7409.7530000000006</v>
      </c>
      <c r="D15" s="24">
        <f t="shared" si="1"/>
        <v>1227.8630000000001</v>
      </c>
      <c r="E15" s="24">
        <v>480.71100000000001</v>
      </c>
      <c r="F15" s="24">
        <v>747.15200000000004</v>
      </c>
      <c r="G15" s="14"/>
      <c r="H15" s="22">
        <f t="shared" si="2"/>
        <v>1563</v>
      </c>
      <c r="I15" s="46">
        <v>0</v>
      </c>
      <c r="J15" s="46">
        <v>1563</v>
      </c>
      <c r="K15" s="14"/>
      <c r="L15" s="22">
        <f t="shared" si="3"/>
        <v>4618.8900000000003</v>
      </c>
      <c r="M15" s="24">
        <v>0</v>
      </c>
      <c r="N15" s="22">
        <v>4618.8900000000003</v>
      </c>
      <c r="P15" t="s">
        <v>65</v>
      </c>
      <c r="Q15">
        <v>552.11999999999989</v>
      </c>
      <c r="R15" s="45">
        <f t="shared" si="5"/>
        <v>112.62099999999992</v>
      </c>
    </row>
    <row r="16" spans="2:18">
      <c r="B16" s="6" t="s">
        <v>15</v>
      </c>
      <c r="C16" s="24">
        <f t="shared" si="0"/>
        <v>4552.2090000000007</v>
      </c>
      <c r="D16" s="24">
        <f t="shared" si="1"/>
        <v>786.3889999999999</v>
      </c>
      <c r="E16" s="24">
        <v>439.49899999999997</v>
      </c>
      <c r="F16" s="24">
        <v>346.89</v>
      </c>
      <c r="G16" s="14"/>
      <c r="H16" s="24">
        <f t="shared" si="2"/>
        <v>691.81000000000006</v>
      </c>
      <c r="I16" s="46">
        <v>9.9600000000000009</v>
      </c>
      <c r="J16" s="46">
        <v>681.85</v>
      </c>
      <c r="K16" s="14"/>
      <c r="L16" s="22">
        <f t="shared" si="3"/>
        <v>3074.01</v>
      </c>
      <c r="M16" s="24">
        <v>20.62</v>
      </c>
      <c r="N16" s="22">
        <v>3053.3900000000003</v>
      </c>
      <c r="P16" t="s">
        <v>64</v>
      </c>
      <c r="Q16">
        <v>629.1099999999999</v>
      </c>
      <c r="R16" s="45">
        <f t="shared" si="5"/>
        <v>75.449000000000183</v>
      </c>
    </row>
    <row r="17" spans="2:18">
      <c r="B17" s="6" t="s">
        <v>16</v>
      </c>
      <c r="C17" s="24">
        <f t="shared" si="0"/>
        <v>3395.9690000000001</v>
      </c>
      <c r="D17" s="24">
        <f t="shared" si="1"/>
        <v>624.46899999999971</v>
      </c>
      <c r="E17" s="24">
        <v>553.66099999999972</v>
      </c>
      <c r="F17" s="24">
        <v>70.807999999999993</v>
      </c>
      <c r="G17" s="14"/>
      <c r="H17" s="24">
        <f t="shared" si="2"/>
        <v>761.18999999999994</v>
      </c>
      <c r="I17" s="46">
        <v>18.57</v>
      </c>
      <c r="J17" s="46">
        <v>742.61999999999989</v>
      </c>
      <c r="K17" s="14"/>
      <c r="L17" s="22">
        <f t="shared" si="3"/>
        <v>2010.3100000000002</v>
      </c>
      <c r="M17" s="24">
        <v>80.94</v>
      </c>
      <c r="N17" s="22">
        <v>1929.3700000000001</v>
      </c>
      <c r="P17" t="s">
        <v>63</v>
      </c>
      <c r="Q17">
        <v>933.4250000000003</v>
      </c>
      <c r="R17" s="45">
        <f t="shared" si="5"/>
        <v>8.4940000000005966</v>
      </c>
    </row>
    <row r="18" spans="2:18">
      <c r="B18" s="6" t="s">
        <v>17</v>
      </c>
      <c r="C18" s="24">
        <f t="shared" si="0"/>
        <v>7056.1759999999995</v>
      </c>
      <c r="D18" s="24">
        <f t="shared" si="1"/>
        <v>1231.7959999999998</v>
      </c>
      <c r="E18" s="24">
        <v>924.9309999999997</v>
      </c>
      <c r="F18" s="24">
        <v>306.86500000000001</v>
      </c>
      <c r="G18" s="14"/>
      <c r="H18" s="24">
        <f t="shared" si="2"/>
        <v>882.09</v>
      </c>
      <c r="I18" s="46">
        <v>14.58</v>
      </c>
      <c r="J18" s="46">
        <v>867.51</v>
      </c>
      <c r="K18" s="14"/>
      <c r="L18" s="22">
        <f t="shared" si="3"/>
        <v>4942.29</v>
      </c>
      <c r="M18" s="24">
        <v>195.73</v>
      </c>
      <c r="N18" s="22">
        <v>4746.5600000000004</v>
      </c>
      <c r="P18" t="s">
        <v>62</v>
      </c>
      <c r="Q18">
        <v>642.29599999999982</v>
      </c>
      <c r="R18" s="45">
        <f t="shared" si="5"/>
        <v>117.9219999999998</v>
      </c>
    </row>
    <row r="19" spans="2:18">
      <c r="B19" s="6" t="s">
        <v>31</v>
      </c>
      <c r="C19" s="24">
        <f t="shared" si="0"/>
        <v>7495.4079999999994</v>
      </c>
      <c r="D19" s="24">
        <f t="shared" si="1"/>
        <v>1243.9579999999999</v>
      </c>
      <c r="E19" s="24">
        <v>524.37400000000002</v>
      </c>
      <c r="F19" s="24">
        <v>719.58399999999983</v>
      </c>
      <c r="G19" s="14"/>
      <c r="H19" s="22">
        <f t="shared" si="2"/>
        <v>1757.24</v>
      </c>
      <c r="I19" s="46">
        <v>129.06</v>
      </c>
      <c r="J19" s="46">
        <v>1628.18</v>
      </c>
      <c r="K19" s="14"/>
      <c r="L19" s="22">
        <f t="shared" si="3"/>
        <v>4494.2099999999991</v>
      </c>
      <c r="M19" s="24">
        <v>164.44</v>
      </c>
      <c r="N19" s="22">
        <v>4329.7699999999995</v>
      </c>
      <c r="P19" t="s">
        <v>61</v>
      </c>
      <c r="Q19">
        <v>450.82100000000003</v>
      </c>
      <c r="R19" s="45">
        <f t="shared" si="5"/>
        <v>47.051000000000045</v>
      </c>
    </row>
    <row r="20" spans="2:18">
      <c r="B20" s="6" t="s">
        <v>18</v>
      </c>
      <c r="C20" s="24">
        <f t="shared" si="0"/>
        <v>3099.1949999999997</v>
      </c>
      <c r="D20" s="24">
        <f t="shared" si="1"/>
        <v>467.625</v>
      </c>
      <c r="E20" s="24">
        <v>403.77</v>
      </c>
      <c r="F20" s="24">
        <v>63.855000000000011</v>
      </c>
      <c r="G20" s="14"/>
      <c r="H20" s="24">
        <f t="shared" si="2"/>
        <v>619.58000000000004</v>
      </c>
      <c r="I20" s="46">
        <v>176.21</v>
      </c>
      <c r="J20" s="46">
        <v>443.37</v>
      </c>
      <c r="K20" s="14"/>
      <c r="L20" s="22">
        <f t="shared" si="3"/>
        <v>2011.99</v>
      </c>
      <c r="M20" s="24">
        <v>27.55</v>
      </c>
      <c r="N20" s="22">
        <v>1984.44</v>
      </c>
      <c r="P20" t="s">
        <v>60</v>
      </c>
      <c r="Q20">
        <v>1170.2519999999997</v>
      </c>
      <c r="R20" s="45">
        <f t="shared" si="5"/>
        <v>139.99400000000014</v>
      </c>
    </row>
    <row r="21" spans="2:18">
      <c r="B21" s="6" t="s">
        <v>19</v>
      </c>
      <c r="C21" s="24">
        <f t="shared" si="0"/>
        <v>7496.8169999999991</v>
      </c>
      <c r="D21" s="24">
        <f t="shared" si="1"/>
        <v>1431.1969999999994</v>
      </c>
      <c r="E21" s="24">
        <v>1030.2579999999996</v>
      </c>
      <c r="F21" s="24">
        <v>400.93899999999991</v>
      </c>
      <c r="G21" s="14"/>
      <c r="H21" s="22">
        <f t="shared" si="2"/>
        <v>1823.36</v>
      </c>
      <c r="I21" s="46">
        <v>124.7</v>
      </c>
      <c r="J21" s="46">
        <v>1698.6599999999999</v>
      </c>
      <c r="K21" s="14"/>
      <c r="L21" s="24">
        <f t="shared" si="3"/>
        <v>4242.26</v>
      </c>
      <c r="M21" s="24">
        <v>180.53</v>
      </c>
      <c r="N21" s="24">
        <v>4061.73</v>
      </c>
      <c r="P21" t="s">
        <v>59</v>
      </c>
      <c r="Q21">
        <v>49.81</v>
      </c>
      <c r="R21" s="45">
        <f t="shared" si="5"/>
        <v>6.7249999999999943</v>
      </c>
    </row>
    <row r="22" spans="2:18">
      <c r="B22" s="6" t="s">
        <v>20</v>
      </c>
      <c r="C22" s="24">
        <f t="shared" si="0"/>
        <v>953.93399999999997</v>
      </c>
      <c r="D22" s="24">
        <f t="shared" si="1"/>
        <v>87.884000000000015</v>
      </c>
      <c r="E22" s="24">
        <v>43.085000000000008</v>
      </c>
      <c r="F22" s="24">
        <v>44.798999999999999</v>
      </c>
      <c r="G22" s="14"/>
      <c r="H22" s="24">
        <f t="shared" si="2"/>
        <v>457.54</v>
      </c>
      <c r="I22" s="46">
        <v>108.56</v>
      </c>
      <c r="J22" s="46">
        <v>348.98</v>
      </c>
      <c r="K22" s="14"/>
      <c r="L22" s="24">
        <f t="shared" si="3"/>
        <v>408.51000000000005</v>
      </c>
      <c r="M22" s="24">
        <v>11.3</v>
      </c>
      <c r="N22" s="24">
        <v>397.21000000000004</v>
      </c>
      <c r="P22" t="s">
        <v>58</v>
      </c>
      <c r="Q22">
        <v>399.27600000000001</v>
      </c>
      <c r="R22" s="45">
        <f t="shared" si="5"/>
        <v>1.4309999999999832</v>
      </c>
    </row>
    <row r="23" spans="2:18">
      <c r="B23" s="6" t="s">
        <v>21</v>
      </c>
      <c r="C23" s="24">
        <f t="shared" si="0"/>
        <v>1994.9059999999999</v>
      </c>
      <c r="D23" s="24">
        <f t="shared" si="1"/>
        <v>399.27600000000001</v>
      </c>
      <c r="E23" s="24">
        <v>397.84500000000003</v>
      </c>
      <c r="F23" s="24">
        <v>1.431</v>
      </c>
      <c r="G23" s="14"/>
      <c r="H23" s="24">
        <f t="shared" si="2"/>
        <v>179.63</v>
      </c>
      <c r="I23" s="46">
        <v>2.4900000000000002</v>
      </c>
      <c r="J23" s="46">
        <v>177.14</v>
      </c>
      <c r="K23" s="14"/>
      <c r="L23" s="22">
        <f t="shared" si="3"/>
        <v>1416</v>
      </c>
      <c r="M23" s="24">
        <v>5.07</v>
      </c>
      <c r="N23" s="22">
        <v>1410.93</v>
      </c>
      <c r="P23" t="s">
        <v>57</v>
      </c>
      <c r="Q23">
        <v>469.24500000000006</v>
      </c>
      <c r="R23" s="45">
        <f t="shared" si="5"/>
        <v>28.492000000000019</v>
      </c>
    </row>
    <row r="24" spans="2:18">
      <c r="B24" s="6" t="s">
        <v>22</v>
      </c>
      <c r="C24" s="24">
        <f t="shared" si="0"/>
        <v>2634.1170000000002</v>
      </c>
      <c r="D24" s="24">
        <f t="shared" si="1"/>
        <v>475.75700000000006</v>
      </c>
      <c r="E24" s="24">
        <v>440.75300000000004</v>
      </c>
      <c r="F24" s="24">
        <v>35.003999999999998</v>
      </c>
      <c r="G24" s="14"/>
      <c r="H24" s="24">
        <f t="shared" si="2"/>
        <v>911.44</v>
      </c>
      <c r="I24" s="46">
        <v>38.130000000000003</v>
      </c>
      <c r="J24" s="46">
        <v>873.31000000000006</v>
      </c>
      <c r="K24" s="14"/>
      <c r="L24" s="22">
        <f t="shared" si="3"/>
        <v>1246.92</v>
      </c>
      <c r="M24" s="24">
        <v>98.19</v>
      </c>
      <c r="N24" s="22">
        <v>1148.73</v>
      </c>
      <c r="P24" t="s">
        <v>56</v>
      </c>
      <c r="Q24">
        <v>273.11899999999997</v>
      </c>
      <c r="R24" s="45">
        <f t="shared" si="5"/>
        <v>19.654999999999916</v>
      </c>
    </row>
    <row r="25" spans="2:18">
      <c r="B25" s="6" t="s">
        <v>23</v>
      </c>
      <c r="C25" s="24">
        <f t="shared" si="0"/>
        <v>3038.2960000000003</v>
      </c>
      <c r="D25" s="24">
        <f t="shared" si="1"/>
        <v>564.8660000000001</v>
      </c>
      <c r="E25" s="24">
        <v>253.46400000000006</v>
      </c>
      <c r="F25" s="24">
        <v>311.40200000000004</v>
      </c>
      <c r="G25" s="14"/>
      <c r="H25" s="24">
        <f t="shared" si="2"/>
        <v>622.45000000000005</v>
      </c>
      <c r="I25" s="46">
        <v>79.430000000000007</v>
      </c>
      <c r="J25" s="46">
        <v>543.02</v>
      </c>
      <c r="K25" s="14"/>
      <c r="L25" s="22">
        <f t="shared" si="3"/>
        <v>1850.98</v>
      </c>
      <c r="M25" s="24">
        <v>0</v>
      </c>
      <c r="N25" s="22">
        <v>1850.98</v>
      </c>
      <c r="P25" t="s">
        <v>55</v>
      </c>
      <c r="Q25">
        <v>1220.2220000000002</v>
      </c>
      <c r="R25" s="45">
        <f t="shared" si="5"/>
        <v>251.1900000000004</v>
      </c>
    </row>
    <row r="26" spans="2:18">
      <c r="B26" s="6" t="s">
        <v>24</v>
      </c>
      <c r="C26" s="24">
        <f t="shared" si="0"/>
        <v>5983.3449999999993</v>
      </c>
      <c r="D26" s="24">
        <f t="shared" si="1"/>
        <v>1374.2949999999998</v>
      </c>
      <c r="E26" s="24">
        <v>969.03199999999981</v>
      </c>
      <c r="F26" s="24">
        <v>405.26299999999998</v>
      </c>
      <c r="G26" s="14"/>
      <c r="H26" s="24">
        <f t="shared" si="2"/>
        <v>796.09999999999991</v>
      </c>
      <c r="I26" s="46">
        <v>260.32</v>
      </c>
      <c r="J26" s="46">
        <v>535.78</v>
      </c>
      <c r="K26" s="14"/>
      <c r="L26" s="22">
        <f t="shared" si="3"/>
        <v>3812.95</v>
      </c>
      <c r="M26" s="24">
        <v>185.31</v>
      </c>
      <c r="N26" s="22">
        <v>3627.64</v>
      </c>
      <c r="P26" t="s">
        <v>54</v>
      </c>
      <c r="Q26">
        <v>1395.9379999999999</v>
      </c>
      <c r="R26" s="45">
        <f t="shared" si="5"/>
        <v>102.54999999999882</v>
      </c>
    </row>
    <row r="27" spans="2:18">
      <c r="B27" s="6" t="s">
        <v>25</v>
      </c>
      <c r="C27" s="24">
        <f t="shared" si="0"/>
        <v>9980.1610000000001</v>
      </c>
      <c r="D27" s="24">
        <f t="shared" si="1"/>
        <v>1828.0510000000011</v>
      </c>
      <c r="E27" s="24">
        <v>1293.3880000000011</v>
      </c>
      <c r="F27" s="24">
        <v>534.66300000000001</v>
      </c>
      <c r="G27" s="14"/>
      <c r="H27" s="22">
        <f t="shared" si="2"/>
        <v>1864.0400000000002</v>
      </c>
      <c r="I27" s="46">
        <v>93.32</v>
      </c>
      <c r="J27" s="46">
        <v>1770.7200000000003</v>
      </c>
      <c r="K27" s="14"/>
      <c r="L27" s="22">
        <f t="shared" si="3"/>
        <v>6288.07</v>
      </c>
      <c r="M27" s="24">
        <v>23.16</v>
      </c>
      <c r="N27" s="22">
        <v>6264.91</v>
      </c>
      <c r="P27" t="s">
        <v>53</v>
      </c>
      <c r="Q27">
        <v>724.0859999999999</v>
      </c>
      <c r="R27" s="45">
        <f t="shared" si="5"/>
        <v>192.21800000000007</v>
      </c>
    </row>
    <row r="28" spans="2:18">
      <c r="B28" s="6" t="s">
        <v>26</v>
      </c>
      <c r="C28" s="24">
        <f t="shared" si="0"/>
        <v>4715.38</v>
      </c>
      <c r="D28" s="24">
        <f t="shared" si="1"/>
        <v>848.07999999999981</v>
      </c>
      <c r="E28" s="24">
        <v>531.86799999999982</v>
      </c>
      <c r="F28" s="24">
        <v>316.21199999999999</v>
      </c>
      <c r="G28" s="14"/>
      <c r="H28" s="24">
        <f t="shared" si="2"/>
        <v>617.22</v>
      </c>
      <c r="I28" s="46">
        <v>58.83</v>
      </c>
      <c r="J28" s="46">
        <v>558.39</v>
      </c>
      <c r="K28" s="14"/>
      <c r="L28" s="22">
        <f t="shared" si="3"/>
        <v>3250.0800000000004</v>
      </c>
      <c r="M28" s="24">
        <v>14.82</v>
      </c>
      <c r="N28" s="22">
        <v>3235.26</v>
      </c>
      <c r="P28" t="s">
        <v>52</v>
      </c>
      <c r="Q28">
        <v>470.86000000000007</v>
      </c>
      <c r="R28" s="45">
        <f t="shared" si="5"/>
        <v>16.179999999999836</v>
      </c>
    </row>
    <row r="29" spans="2:18">
      <c r="B29" s="6" t="s">
        <v>27</v>
      </c>
      <c r="C29" s="24">
        <f t="shared" si="0"/>
        <v>2547.8680000000004</v>
      </c>
      <c r="D29" s="24">
        <f t="shared" si="1"/>
        <v>632.58800000000019</v>
      </c>
      <c r="E29" s="24">
        <v>454.68000000000023</v>
      </c>
      <c r="F29" s="24">
        <v>177.90800000000002</v>
      </c>
      <c r="G29" s="14"/>
      <c r="H29" s="24">
        <f t="shared" si="2"/>
        <v>529.30999999999995</v>
      </c>
      <c r="I29" s="46">
        <v>81.19</v>
      </c>
      <c r="J29" s="46">
        <v>448.11999999999995</v>
      </c>
      <c r="K29" s="14"/>
      <c r="L29" s="24">
        <f t="shared" si="3"/>
        <v>1385.97</v>
      </c>
      <c r="M29" s="24">
        <v>151.55000000000001</v>
      </c>
      <c r="N29" s="24">
        <v>1234.42</v>
      </c>
      <c r="P29" t="s">
        <v>51</v>
      </c>
      <c r="Q29">
        <v>138.14599999999999</v>
      </c>
      <c r="R29" s="45">
        <f t="shared" si="5"/>
        <v>0</v>
      </c>
    </row>
    <row r="30" spans="2:18">
      <c r="B30" s="6" t="s">
        <v>28</v>
      </c>
      <c r="C30" s="24">
        <f t="shared" si="0"/>
        <v>911.27599999999995</v>
      </c>
      <c r="D30" s="24">
        <f t="shared" si="1"/>
        <v>138.14599999999999</v>
      </c>
      <c r="E30" s="24">
        <v>138.14599999999999</v>
      </c>
      <c r="F30" s="24">
        <v>0</v>
      </c>
      <c r="G30" s="35"/>
      <c r="H30" s="24">
        <f t="shared" si="2"/>
        <v>304.72000000000003</v>
      </c>
      <c r="I30" s="46">
        <v>84.03</v>
      </c>
      <c r="J30" s="46">
        <v>220.69</v>
      </c>
      <c r="K30" s="35"/>
      <c r="L30" s="24">
        <f t="shared" si="3"/>
        <v>468.40999999999997</v>
      </c>
      <c r="M30" s="24">
        <v>5.95</v>
      </c>
      <c r="N30" s="24">
        <v>462.46</v>
      </c>
      <c r="P30" t="s">
        <v>50</v>
      </c>
      <c r="Q30">
        <v>221.09500000000006</v>
      </c>
      <c r="R30" s="45">
        <f t="shared" si="5"/>
        <v>8.7270000000000323</v>
      </c>
    </row>
    <row r="31" spans="2:18" ht="15.75" thickBot="1">
      <c r="B31" s="8" t="s">
        <v>29</v>
      </c>
      <c r="C31" s="43">
        <f>SUM(D31:E31)</f>
        <v>433.98</v>
      </c>
      <c r="D31" s="43">
        <f t="shared" si="1"/>
        <v>221.61200000000002</v>
      </c>
      <c r="E31" s="43">
        <v>212.36800000000002</v>
      </c>
      <c r="F31" s="43">
        <v>9.2439999999999998</v>
      </c>
      <c r="G31" s="15"/>
      <c r="H31" s="43">
        <f t="shared" si="2"/>
        <v>335.03000000000003</v>
      </c>
      <c r="I31" s="44">
        <v>0.19</v>
      </c>
      <c r="J31" s="44">
        <v>334.84000000000003</v>
      </c>
      <c r="K31" s="15"/>
      <c r="L31" s="42">
        <f t="shared" si="3"/>
        <v>1270.8700000000001</v>
      </c>
      <c r="M31" s="43">
        <v>9.1999999999999993</v>
      </c>
      <c r="N31" s="42">
        <v>1261.67</v>
      </c>
    </row>
    <row r="32" spans="2:18">
      <c r="B32" s="9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0"/>
    </row>
    <row r="33" spans="2:14">
      <c r="B33" s="9" t="s">
        <v>33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7" spans="2:14">
      <c r="N37" s="41"/>
    </row>
  </sheetData>
  <mergeCells count="6">
    <mergeCell ref="B2:N2"/>
    <mergeCell ref="B4:B5"/>
    <mergeCell ref="C4:C5"/>
    <mergeCell ref="D4:F4"/>
    <mergeCell ref="H4:J4"/>
    <mergeCell ref="L4:N4"/>
  </mergeCells>
  <conditionalFormatting sqref="E7:E12">
    <cfRule type="cellIs" dxfId="0" priority="3" operator="lessThan">
      <formula>300</formula>
    </cfRule>
  </conditionalFormatting>
  <conditionalFormatting sqref="R7:R30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{8F1F3AC2-B57F-4FFE-9FD4-A6D6DD4D98C3}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1F3AC2-B57F-4FFE-9FD4-A6D6DD4D9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34"/>
  <sheetViews>
    <sheetView showGridLines="0" showRowColHeaders="0" workbookViewId="0">
      <selection activeCell="B3" sqref="B3:N3"/>
    </sheetView>
  </sheetViews>
  <sheetFormatPr baseColWidth="10" defaultRowHeight="14.25"/>
  <cols>
    <col min="1" max="1" width="9" style="1" customWidth="1"/>
    <col min="2" max="2" width="17.42578125" style="1" customWidth="1"/>
    <col min="3" max="3" width="15.7109375" style="1" customWidth="1"/>
    <col min="4" max="5" width="13.7109375" style="1" customWidth="1"/>
    <col min="6" max="6" width="15.7109375" style="1" customWidth="1"/>
    <col min="7" max="7" width="2.7109375" style="1" customWidth="1"/>
    <col min="8" max="9" width="13.7109375" style="1" customWidth="1"/>
    <col min="10" max="10" width="17" style="1" customWidth="1"/>
    <col min="11" max="11" width="2.7109375" style="1" customWidth="1"/>
    <col min="12" max="13" width="13.7109375" style="1" customWidth="1"/>
    <col min="14" max="14" width="16.7109375" style="1" customWidth="1"/>
    <col min="15" max="16384" width="11.42578125" style="1"/>
  </cols>
  <sheetData>
    <row r="2" spans="2:14" ht="16.5">
      <c r="B2" s="82" t="s">
        <v>34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2:14" ht="16.5">
      <c r="B3" s="82" t="s">
        <v>47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2:14" ht="15" thickBot="1">
      <c r="B4" s="1" t="s">
        <v>0</v>
      </c>
    </row>
    <row r="5" spans="2:14" ht="15.75" customHeight="1">
      <c r="B5" s="83" t="s">
        <v>1</v>
      </c>
      <c r="C5" s="85" t="s">
        <v>2</v>
      </c>
      <c r="D5" s="83" t="s">
        <v>3</v>
      </c>
      <c r="E5" s="83"/>
      <c r="F5" s="83"/>
      <c r="G5" s="2"/>
      <c r="H5" s="83" t="s">
        <v>4</v>
      </c>
      <c r="I5" s="83"/>
      <c r="J5" s="83"/>
      <c r="K5" s="2"/>
      <c r="L5" s="83" t="s">
        <v>39</v>
      </c>
      <c r="M5" s="83"/>
      <c r="N5" s="83"/>
    </row>
    <row r="6" spans="2:14" ht="19.5" customHeight="1" thickBot="1">
      <c r="B6" s="84"/>
      <c r="C6" s="86"/>
      <c r="D6" s="3" t="s">
        <v>37</v>
      </c>
      <c r="E6" s="3" t="s">
        <v>35</v>
      </c>
      <c r="F6" s="4" t="s">
        <v>36</v>
      </c>
      <c r="G6" s="5"/>
      <c r="H6" s="3" t="s">
        <v>5</v>
      </c>
      <c r="I6" s="3" t="s">
        <v>6</v>
      </c>
      <c r="J6" s="3" t="s">
        <v>36</v>
      </c>
      <c r="K6" s="5"/>
      <c r="L6" s="3" t="s">
        <v>5</v>
      </c>
      <c r="M6" s="3" t="s">
        <v>6</v>
      </c>
      <c r="N6" s="3" t="s">
        <v>36</v>
      </c>
    </row>
    <row r="7" spans="2:14" ht="18" customHeight="1">
      <c r="B7" s="6" t="s">
        <v>30</v>
      </c>
      <c r="C7" s="21">
        <f>SUM(C8:C32)</f>
        <v>140672.38</v>
      </c>
      <c r="D7" s="21">
        <f>SUM(D8:D32)</f>
        <v>24593.43</v>
      </c>
      <c r="E7" s="21">
        <f>SUM(E8:E32)</f>
        <v>14747.760000000004</v>
      </c>
      <c r="F7" s="21">
        <f t="shared" ref="F7" si="0">SUM(F8:F32)</f>
        <v>9845.67</v>
      </c>
      <c r="G7" s="11"/>
      <c r="H7" s="21">
        <f>SUM(H8:H32)</f>
        <v>24235.120000000006</v>
      </c>
      <c r="I7" s="21">
        <f>SUM(I8:I32)</f>
        <v>2339.71</v>
      </c>
      <c r="J7" s="21">
        <f>SUM(J8:J32)</f>
        <v>21895.41</v>
      </c>
      <c r="K7" s="11"/>
      <c r="L7" s="21">
        <f t="shared" ref="L7:M7" si="1">SUM(L8:L32)</f>
        <v>91843.830000000016</v>
      </c>
      <c r="M7" s="21">
        <f t="shared" si="1"/>
        <v>1611.1</v>
      </c>
      <c r="N7" s="21">
        <f>SUM(N8:N32)</f>
        <v>90232.73</v>
      </c>
    </row>
    <row r="8" spans="2:14">
      <c r="B8" s="7" t="s">
        <v>7</v>
      </c>
      <c r="C8" s="22">
        <f>SUM(D8,H8,L8)</f>
        <v>3182.66</v>
      </c>
      <c r="D8" s="23">
        <f>SUM(E8:F8)</f>
        <v>851.06999999999994</v>
      </c>
      <c r="E8" s="24">
        <v>442.56</v>
      </c>
      <c r="F8" s="24">
        <v>408.51</v>
      </c>
      <c r="G8" s="13"/>
      <c r="H8" s="24">
        <f>SUM(I8:J8)</f>
        <v>601.05999999999995</v>
      </c>
      <c r="I8" s="24">
        <v>31.28</v>
      </c>
      <c r="J8" s="24">
        <v>569.78</v>
      </c>
      <c r="K8" s="13"/>
      <c r="L8" s="22">
        <f>SUM(M8:N8)</f>
        <v>1730.53</v>
      </c>
      <c r="M8" s="24">
        <v>0</v>
      </c>
      <c r="N8" s="22">
        <v>1730.53</v>
      </c>
    </row>
    <row r="9" spans="2:14">
      <c r="B9" s="6" t="s">
        <v>8</v>
      </c>
      <c r="C9" s="22">
        <f t="shared" ref="C9:C32" si="2">SUM(D9,H9,L9)</f>
        <v>9817.66</v>
      </c>
      <c r="D9" s="22">
        <f t="shared" ref="D9:D32" si="3">SUM(E9:F9)</f>
        <v>1589.9</v>
      </c>
      <c r="E9" s="24">
        <v>932.38</v>
      </c>
      <c r="F9" s="24">
        <v>657.52</v>
      </c>
      <c r="G9" s="14"/>
      <c r="H9" s="22">
        <f t="shared" ref="H9:H32" si="4">SUM(I9:J9)</f>
        <v>1511.4699999999998</v>
      </c>
      <c r="I9" s="24">
        <v>215.05</v>
      </c>
      <c r="J9" s="22">
        <v>1296.4199999999998</v>
      </c>
      <c r="K9" s="14"/>
      <c r="L9" s="22">
        <f t="shared" ref="L9:L32" si="5">SUM(M9:N9)</f>
        <v>6716.2900000000009</v>
      </c>
      <c r="M9" s="24">
        <v>82.5</v>
      </c>
      <c r="N9" s="22">
        <v>6633.7900000000009</v>
      </c>
    </row>
    <row r="10" spans="2:14">
      <c r="B10" s="6" t="s">
        <v>9</v>
      </c>
      <c r="C10" s="22">
        <f t="shared" si="2"/>
        <v>7110.9</v>
      </c>
      <c r="D10" s="22">
        <f t="shared" si="3"/>
        <v>1108.56</v>
      </c>
      <c r="E10" s="24">
        <v>596.73</v>
      </c>
      <c r="F10" s="24">
        <v>511.83</v>
      </c>
      <c r="G10" s="14"/>
      <c r="H10" s="22">
        <f t="shared" si="4"/>
        <v>1325.98</v>
      </c>
      <c r="I10" s="24">
        <v>0</v>
      </c>
      <c r="J10" s="22">
        <v>1325.98</v>
      </c>
      <c r="K10" s="14"/>
      <c r="L10" s="22">
        <f t="shared" si="5"/>
        <v>4676.3599999999997</v>
      </c>
      <c r="M10" s="24">
        <v>5.49</v>
      </c>
      <c r="N10" s="22">
        <v>4670.87</v>
      </c>
    </row>
    <row r="11" spans="2:14">
      <c r="B11" s="6" t="s">
        <v>10</v>
      </c>
      <c r="C11" s="22">
        <f t="shared" si="2"/>
        <v>8700.49</v>
      </c>
      <c r="D11" s="22">
        <f t="shared" si="3"/>
        <v>1419.42</v>
      </c>
      <c r="E11" s="24">
        <v>958.43</v>
      </c>
      <c r="F11" s="24">
        <v>460.99</v>
      </c>
      <c r="G11" s="14"/>
      <c r="H11" s="22">
        <f t="shared" si="4"/>
        <v>1639.57</v>
      </c>
      <c r="I11" s="24">
        <v>510.31</v>
      </c>
      <c r="J11" s="22">
        <v>1129.26</v>
      </c>
      <c r="K11" s="14"/>
      <c r="L11" s="22">
        <f t="shared" si="5"/>
        <v>5641.5</v>
      </c>
      <c r="M11" s="24">
        <v>223.59</v>
      </c>
      <c r="N11" s="22">
        <v>5417.91</v>
      </c>
    </row>
    <row r="12" spans="2:14">
      <c r="B12" s="6" t="s">
        <v>11</v>
      </c>
      <c r="C12" s="22">
        <f t="shared" si="2"/>
        <v>10174.390000000001</v>
      </c>
      <c r="D12" s="22">
        <f t="shared" si="3"/>
        <v>1776.0800000000002</v>
      </c>
      <c r="E12" s="24">
        <v>465.18</v>
      </c>
      <c r="F12" s="22">
        <v>1310.9</v>
      </c>
      <c r="G12" s="14"/>
      <c r="H12" s="22">
        <f t="shared" si="4"/>
        <v>1812.53</v>
      </c>
      <c r="I12" s="24">
        <v>0</v>
      </c>
      <c r="J12" s="22">
        <v>1812.53</v>
      </c>
      <c r="K12" s="14"/>
      <c r="L12" s="22">
        <f t="shared" si="5"/>
        <v>6585.7800000000007</v>
      </c>
      <c r="M12" s="24">
        <v>15.1</v>
      </c>
      <c r="N12" s="22">
        <v>6570.68</v>
      </c>
    </row>
    <row r="13" spans="2:14">
      <c r="B13" s="6" t="s">
        <v>12</v>
      </c>
      <c r="C13" s="22">
        <f t="shared" si="2"/>
        <v>9120.08</v>
      </c>
      <c r="D13" s="22">
        <f t="shared" si="3"/>
        <v>1738.6399999999999</v>
      </c>
      <c r="E13" s="24">
        <v>941.67</v>
      </c>
      <c r="F13" s="24">
        <v>796.97</v>
      </c>
      <c r="G13" s="14"/>
      <c r="H13" s="24">
        <f t="shared" si="4"/>
        <v>594.09</v>
      </c>
      <c r="I13" s="24">
        <v>31.85</v>
      </c>
      <c r="J13" s="24">
        <v>562.24</v>
      </c>
      <c r="K13" s="14"/>
      <c r="L13" s="22">
        <f t="shared" si="5"/>
        <v>6787.3499999999995</v>
      </c>
      <c r="M13" s="24">
        <v>12.82</v>
      </c>
      <c r="N13" s="22">
        <v>6774.53</v>
      </c>
    </row>
    <row r="14" spans="2:14">
      <c r="B14" s="6" t="s">
        <v>13</v>
      </c>
      <c r="C14" s="24">
        <f t="shared" si="2"/>
        <v>64.94</v>
      </c>
      <c r="D14" s="24">
        <f t="shared" si="3"/>
        <v>13.1</v>
      </c>
      <c r="E14" s="24">
        <v>13.1</v>
      </c>
      <c r="F14" s="24">
        <v>0</v>
      </c>
      <c r="G14" s="14"/>
      <c r="H14" s="24">
        <f t="shared" si="4"/>
        <v>51.84</v>
      </c>
      <c r="I14" s="24">
        <v>51.84</v>
      </c>
      <c r="J14" s="24">
        <v>0</v>
      </c>
      <c r="K14" s="14"/>
      <c r="L14" s="24">
        <f t="shared" si="5"/>
        <v>0</v>
      </c>
      <c r="M14" s="24">
        <v>0</v>
      </c>
      <c r="N14" s="24">
        <v>0</v>
      </c>
    </row>
    <row r="15" spans="2:14">
      <c r="B15" s="6" t="s">
        <v>38</v>
      </c>
      <c r="C15" s="22">
        <f t="shared" si="2"/>
        <v>13184.260000000002</v>
      </c>
      <c r="D15" s="22">
        <f t="shared" si="3"/>
        <v>1821.48</v>
      </c>
      <c r="E15" s="24">
        <v>1050.8599999999999</v>
      </c>
      <c r="F15" s="24">
        <v>770.62</v>
      </c>
      <c r="G15" s="14"/>
      <c r="H15" s="22">
        <f t="shared" si="4"/>
        <v>2646.7799999999997</v>
      </c>
      <c r="I15" s="24">
        <v>84.16</v>
      </c>
      <c r="J15" s="22">
        <v>2562.62</v>
      </c>
      <c r="K15" s="14"/>
      <c r="L15" s="22">
        <f t="shared" si="5"/>
        <v>8716.0000000000018</v>
      </c>
      <c r="M15" s="24">
        <v>47.19</v>
      </c>
      <c r="N15" s="22">
        <v>8668.8100000000013</v>
      </c>
    </row>
    <row r="16" spans="2:14">
      <c r="B16" s="6" t="s">
        <v>14</v>
      </c>
      <c r="C16" s="22">
        <f t="shared" si="2"/>
        <v>7734.28</v>
      </c>
      <c r="D16" s="24">
        <f t="shared" si="3"/>
        <v>1444.1399999999999</v>
      </c>
      <c r="E16" s="24">
        <v>512.84</v>
      </c>
      <c r="F16" s="24">
        <v>931.3</v>
      </c>
      <c r="G16" s="14"/>
      <c r="H16" s="22">
        <f t="shared" si="4"/>
        <v>1400.56</v>
      </c>
      <c r="I16" s="24">
        <v>0</v>
      </c>
      <c r="J16" s="22">
        <v>1400.56</v>
      </c>
      <c r="K16" s="14"/>
      <c r="L16" s="22">
        <f t="shared" si="5"/>
        <v>4889.58</v>
      </c>
      <c r="M16" s="24">
        <v>0</v>
      </c>
      <c r="N16" s="22">
        <v>4889.58</v>
      </c>
    </row>
    <row r="17" spans="2:14">
      <c r="B17" s="6" t="s">
        <v>15</v>
      </c>
      <c r="C17" s="22">
        <f t="shared" si="2"/>
        <v>5102.6000000000004</v>
      </c>
      <c r="D17" s="24">
        <f t="shared" si="3"/>
        <v>989.91000000000008</v>
      </c>
      <c r="E17" s="24">
        <v>553.32000000000005</v>
      </c>
      <c r="F17" s="24">
        <v>436.59</v>
      </c>
      <c r="G17" s="14"/>
      <c r="H17" s="24">
        <f t="shared" si="4"/>
        <v>712.94</v>
      </c>
      <c r="I17" s="24">
        <v>15.98</v>
      </c>
      <c r="J17" s="24">
        <v>696.96</v>
      </c>
      <c r="K17" s="14"/>
      <c r="L17" s="22">
        <f t="shared" si="5"/>
        <v>3399.75</v>
      </c>
      <c r="M17" s="24">
        <v>4.2</v>
      </c>
      <c r="N17" s="22">
        <v>3395.55</v>
      </c>
    </row>
    <row r="18" spans="2:14">
      <c r="B18" s="6" t="s">
        <v>16</v>
      </c>
      <c r="C18" s="22">
        <f t="shared" si="2"/>
        <v>3386.36</v>
      </c>
      <c r="D18" s="24">
        <f t="shared" si="3"/>
        <v>663.2</v>
      </c>
      <c r="E18" s="24">
        <v>571.61</v>
      </c>
      <c r="F18" s="24">
        <v>91.59</v>
      </c>
      <c r="G18" s="14"/>
      <c r="H18" s="24">
        <f t="shared" si="4"/>
        <v>721.21</v>
      </c>
      <c r="I18" s="24">
        <v>48.94</v>
      </c>
      <c r="J18" s="24">
        <v>672.27</v>
      </c>
      <c r="K18" s="14"/>
      <c r="L18" s="22">
        <f t="shared" si="5"/>
        <v>2001.95</v>
      </c>
      <c r="M18" s="24">
        <v>80.25</v>
      </c>
      <c r="N18" s="22">
        <v>1921.7</v>
      </c>
    </row>
    <row r="19" spans="2:14">
      <c r="B19" s="6" t="s">
        <v>17</v>
      </c>
      <c r="C19" s="22">
        <f t="shared" si="2"/>
        <v>9491.01</v>
      </c>
      <c r="D19" s="22">
        <f t="shared" si="3"/>
        <v>1313.78</v>
      </c>
      <c r="E19" s="24">
        <v>917.06</v>
      </c>
      <c r="F19" s="24">
        <v>396.72</v>
      </c>
      <c r="G19" s="14"/>
      <c r="H19" s="24">
        <f t="shared" si="4"/>
        <v>895</v>
      </c>
      <c r="I19" s="24">
        <v>14.58</v>
      </c>
      <c r="J19" s="24">
        <v>880.42</v>
      </c>
      <c r="K19" s="14"/>
      <c r="L19" s="22">
        <f t="shared" si="5"/>
        <v>7282.2300000000005</v>
      </c>
      <c r="M19" s="24">
        <v>231.6</v>
      </c>
      <c r="N19" s="22">
        <v>7050.63</v>
      </c>
    </row>
    <row r="20" spans="2:14">
      <c r="B20" s="6" t="s">
        <v>31</v>
      </c>
      <c r="C20" s="22">
        <f t="shared" si="2"/>
        <v>7483.5099999999993</v>
      </c>
      <c r="D20" s="24">
        <f t="shared" si="3"/>
        <v>1243.95</v>
      </c>
      <c r="E20" s="24">
        <v>524.37</v>
      </c>
      <c r="F20" s="24">
        <v>719.58</v>
      </c>
      <c r="G20" s="14"/>
      <c r="H20" s="22">
        <f t="shared" si="4"/>
        <v>1740.88</v>
      </c>
      <c r="I20" s="24">
        <v>108.99</v>
      </c>
      <c r="J20" s="22">
        <v>1631.89</v>
      </c>
      <c r="K20" s="14"/>
      <c r="L20" s="22">
        <f t="shared" si="5"/>
        <v>4498.6799999999994</v>
      </c>
      <c r="M20" s="24">
        <v>164.44</v>
      </c>
      <c r="N20" s="22">
        <v>4334.24</v>
      </c>
    </row>
    <row r="21" spans="2:14">
      <c r="B21" s="6" t="s">
        <v>18</v>
      </c>
      <c r="C21" s="22">
        <f t="shared" si="2"/>
        <v>3005.31</v>
      </c>
      <c r="D21" s="24">
        <f t="shared" si="3"/>
        <v>467.63</v>
      </c>
      <c r="E21" s="24">
        <v>410.48</v>
      </c>
      <c r="F21" s="24">
        <v>57.15</v>
      </c>
      <c r="G21" s="14"/>
      <c r="H21" s="24">
        <f t="shared" si="4"/>
        <v>523.95000000000005</v>
      </c>
      <c r="I21" s="24">
        <v>212.04</v>
      </c>
      <c r="J21" s="24">
        <v>311.91000000000003</v>
      </c>
      <c r="K21" s="14"/>
      <c r="L21" s="22">
        <f t="shared" si="5"/>
        <v>2013.73</v>
      </c>
      <c r="M21" s="24">
        <v>27.55</v>
      </c>
      <c r="N21" s="22">
        <v>1986.18</v>
      </c>
    </row>
    <row r="22" spans="2:14">
      <c r="B22" s="6" t="s">
        <v>19</v>
      </c>
      <c r="C22" s="23">
        <f t="shared" si="2"/>
        <v>7503.42</v>
      </c>
      <c r="D22" s="24">
        <f t="shared" si="3"/>
        <v>1450.43</v>
      </c>
      <c r="E22" s="24">
        <v>1054.02</v>
      </c>
      <c r="F22" s="24">
        <v>396.41</v>
      </c>
      <c r="G22" s="14"/>
      <c r="H22" s="22">
        <f t="shared" si="4"/>
        <v>1812.2300000000002</v>
      </c>
      <c r="I22" s="24">
        <v>124.7</v>
      </c>
      <c r="J22" s="24">
        <v>1687.5300000000002</v>
      </c>
      <c r="K22" s="14"/>
      <c r="L22" s="24">
        <f t="shared" si="5"/>
        <v>4240.76</v>
      </c>
      <c r="M22" s="24">
        <v>180.53</v>
      </c>
      <c r="N22" s="24">
        <v>4060.23</v>
      </c>
    </row>
    <row r="23" spans="2:14">
      <c r="B23" s="6" t="s">
        <v>20</v>
      </c>
      <c r="C23" s="24">
        <f t="shared" si="2"/>
        <v>961.46</v>
      </c>
      <c r="D23" s="24">
        <f t="shared" si="3"/>
        <v>87.89</v>
      </c>
      <c r="E23" s="24">
        <v>43.09</v>
      </c>
      <c r="F23" s="24">
        <v>44.8</v>
      </c>
      <c r="G23" s="14"/>
      <c r="H23" s="24">
        <f t="shared" si="4"/>
        <v>436.69</v>
      </c>
      <c r="I23" s="24">
        <v>108.56</v>
      </c>
      <c r="J23" s="24">
        <v>328.13</v>
      </c>
      <c r="K23" s="14"/>
      <c r="L23" s="24">
        <f t="shared" si="5"/>
        <v>436.87999999999994</v>
      </c>
      <c r="M23" s="24">
        <v>19.079999999999998</v>
      </c>
      <c r="N23" s="24">
        <v>417.79999999999995</v>
      </c>
    </row>
    <row r="24" spans="2:14">
      <c r="B24" s="6" t="s">
        <v>21</v>
      </c>
      <c r="C24" s="22">
        <f t="shared" si="2"/>
        <v>1994.91</v>
      </c>
      <c r="D24" s="24">
        <f t="shared" si="3"/>
        <v>399.28000000000003</v>
      </c>
      <c r="E24" s="24">
        <v>397.85</v>
      </c>
      <c r="F24" s="24">
        <v>1.43</v>
      </c>
      <c r="G24" s="14"/>
      <c r="H24" s="24">
        <f t="shared" si="4"/>
        <v>179.63</v>
      </c>
      <c r="I24" s="24">
        <v>2.4900000000000002</v>
      </c>
      <c r="J24" s="24">
        <v>177.14</v>
      </c>
      <c r="K24" s="14"/>
      <c r="L24" s="22">
        <f t="shared" si="5"/>
        <v>1416</v>
      </c>
      <c r="M24" s="24">
        <v>5.07</v>
      </c>
      <c r="N24" s="22">
        <v>1410.93</v>
      </c>
    </row>
    <row r="25" spans="2:14">
      <c r="B25" s="6" t="s">
        <v>22</v>
      </c>
      <c r="C25" s="22">
        <f t="shared" si="2"/>
        <v>2593.44</v>
      </c>
      <c r="D25" s="24">
        <f t="shared" si="3"/>
        <v>475.75</v>
      </c>
      <c r="E25" s="24">
        <v>440.75</v>
      </c>
      <c r="F25" s="24">
        <v>35</v>
      </c>
      <c r="G25" s="14"/>
      <c r="H25" s="24">
        <f t="shared" si="4"/>
        <v>885.72</v>
      </c>
      <c r="I25" s="24">
        <v>68.849999999999994</v>
      </c>
      <c r="J25" s="24">
        <v>816.87</v>
      </c>
      <c r="K25" s="14"/>
      <c r="L25" s="22">
        <f t="shared" si="5"/>
        <v>1231.97</v>
      </c>
      <c r="M25" s="24">
        <v>98.22</v>
      </c>
      <c r="N25" s="22">
        <v>1133.75</v>
      </c>
    </row>
    <row r="26" spans="2:14">
      <c r="B26" s="6" t="s">
        <v>23</v>
      </c>
      <c r="C26" s="22">
        <f t="shared" si="2"/>
        <v>3301.62</v>
      </c>
      <c r="D26" s="24">
        <f t="shared" si="3"/>
        <v>564.87</v>
      </c>
      <c r="E26" s="24">
        <v>249.02</v>
      </c>
      <c r="F26" s="24">
        <v>315.85000000000002</v>
      </c>
      <c r="G26" s="14"/>
      <c r="H26" s="24">
        <f t="shared" si="4"/>
        <v>610.69999999999993</v>
      </c>
      <c r="I26" s="24">
        <v>34.43</v>
      </c>
      <c r="J26" s="24">
        <v>576.27</v>
      </c>
      <c r="K26" s="14"/>
      <c r="L26" s="22">
        <f t="shared" si="5"/>
        <v>2126.0500000000002</v>
      </c>
      <c r="M26" s="24">
        <v>0</v>
      </c>
      <c r="N26" s="22">
        <v>2126.0500000000002</v>
      </c>
    </row>
    <row r="27" spans="2:14">
      <c r="B27" s="6" t="s">
        <v>24</v>
      </c>
      <c r="C27" s="22">
        <f t="shared" si="2"/>
        <v>6098.0599999999995</v>
      </c>
      <c r="D27" s="22">
        <f t="shared" si="3"/>
        <v>1374.29</v>
      </c>
      <c r="E27" s="24">
        <v>936.03</v>
      </c>
      <c r="F27" s="24">
        <v>438.26</v>
      </c>
      <c r="G27" s="14"/>
      <c r="H27" s="24">
        <f t="shared" si="4"/>
        <v>844.37999999999988</v>
      </c>
      <c r="I27" s="24">
        <v>244.66</v>
      </c>
      <c r="J27" s="24">
        <v>599.71999999999991</v>
      </c>
      <c r="K27" s="14"/>
      <c r="L27" s="22">
        <f t="shared" si="5"/>
        <v>3879.39</v>
      </c>
      <c r="M27" s="24">
        <v>185.54</v>
      </c>
      <c r="N27" s="22">
        <v>3693.85</v>
      </c>
    </row>
    <row r="28" spans="2:14">
      <c r="B28" s="6" t="s">
        <v>25</v>
      </c>
      <c r="C28" s="22">
        <f t="shared" si="2"/>
        <v>10840.45</v>
      </c>
      <c r="D28" s="22">
        <f t="shared" si="3"/>
        <v>1900.55</v>
      </c>
      <c r="E28" s="22">
        <v>1327.79</v>
      </c>
      <c r="F28" s="24">
        <v>572.76</v>
      </c>
      <c r="G28" s="14"/>
      <c r="H28" s="22">
        <f t="shared" si="4"/>
        <v>1791.31</v>
      </c>
      <c r="I28" s="24">
        <v>93.32</v>
      </c>
      <c r="J28" s="22">
        <v>1697.99</v>
      </c>
      <c r="K28" s="14"/>
      <c r="L28" s="22">
        <f t="shared" si="5"/>
        <v>7148.59</v>
      </c>
      <c r="M28" s="24">
        <v>46.41</v>
      </c>
      <c r="N28" s="22">
        <v>7102.18</v>
      </c>
    </row>
    <row r="29" spans="2:14">
      <c r="B29" s="6" t="s">
        <v>26</v>
      </c>
      <c r="C29" s="22">
        <f t="shared" si="2"/>
        <v>4619.33</v>
      </c>
      <c r="D29" s="24">
        <f t="shared" si="3"/>
        <v>848.08</v>
      </c>
      <c r="E29" s="24">
        <v>594.69000000000005</v>
      </c>
      <c r="F29" s="24">
        <v>253.39</v>
      </c>
      <c r="G29" s="14"/>
      <c r="H29" s="24">
        <f t="shared" si="4"/>
        <v>492.49</v>
      </c>
      <c r="I29" s="24">
        <v>178.65</v>
      </c>
      <c r="J29" s="24">
        <v>313.83999999999997</v>
      </c>
      <c r="K29" s="14"/>
      <c r="L29" s="22">
        <f t="shared" si="5"/>
        <v>3278.76</v>
      </c>
      <c r="M29" s="24">
        <v>14.82</v>
      </c>
      <c r="N29" s="22">
        <v>3263.94</v>
      </c>
    </row>
    <row r="30" spans="2:14">
      <c r="B30" s="6" t="s">
        <v>27</v>
      </c>
      <c r="C30" s="23">
        <f t="shared" si="2"/>
        <v>2530.7300000000005</v>
      </c>
      <c r="D30" s="24">
        <f t="shared" si="3"/>
        <v>632.59</v>
      </c>
      <c r="E30" s="24">
        <v>454.68</v>
      </c>
      <c r="F30" s="24">
        <v>177.91</v>
      </c>
      <c r="G30" s="14"/>
      <c r="H30" s="24">
        <f t="shared" si="4"/>
        <v>512.17000000000007</v>
      </c>
      <c r="I30" s="24">
        <v>85</v>
      </c>
      <c r="J30" s="24">
        <v>427.17</v>
      </c>
      <c r="K30" s="14"/>
      <c r="L30" s="24">
        <f t="shared" si="5"/>
        <v>1385.97</v>
      </c>
      <c r="M30" s="24">
        <v>151.55000000000001</v>
      </c>
      <c r="N30" s="24">
        <v>1234.42</v>
      </c>
    </row>
    <row r="31" spans="2:14">
      <c r="B31" s="6" t="s">
        <v>28</v>
      </c>
      <c r="C31" s="24">
        <f t="shared" si="2"/>
        <v>885.89</v>
      </c>
      <c r="D31" s="24">
        <f t="shared" si="3"/>
        <v>138.15</v>
      </c>
      <c r="E31" s="24">
        <v>138.15</v>
      </c>
      <c r="F31" s="24">
        <v>0</v>
      </c>
      <c r="G31" s="35"/>
      <c r="H31" s="24">
        <f t="shared" si="4"/>
        <v>277.89</v>
      </c>
      <c r="I31" s="24">
        <v>74.03</v>
      </c>
      <c r="J31" s="24">
        <v>203.85999999999999</v>
      </c>
      <c r="K31" s="35"/>
      <c r="L31" s="24">
        <f t="shared" si="5"/>
        <v>469.85</v>
      </c>
      <c r="M31" s="24">
        <v>5.95</v>
      </c>
      <c r="N31" s="24">
        <v>463.90000000000003</v>
      </c>
    </row>
    <row r="32" spans="2:14" ht="15" thickBot="1">
      <c r="B32" s="8" t="s">
        <v>29</v>
      </c>
      <c r="C32" s="25">
        <f t="shared" si="2"/>
        <v>1784.6200000000001</v>
      </c>
      <c r="D32" s="26">
        <f t="shared" si="3"/>
        <v>280.69</v>
      </c>
      <c r="E32" s="26">
        <v>221.1</v>
      </c>
      <c r="F32" s="26">
        <v>59.59</v>
      </c>
      <c r="G32" s="15"/>
      <c r="H32" s="26">
        <f t="shared" si="4"/>
        <v>214.05</v>
      </c>
      <c r="I32" s="26">
        <v>0</v>
      </c>
      <c r="J32" s="26">
        <v>214.05</v>
      </c>
      <c r="K32" s="15"/>
      <c r="L32" s="25">
        <f t="shared" si="5"/>
        <v>1289.8800000000001</v>
      </c>
      <c r="M32" s="26">
        <v>9.1999999999999993</v>
      </c>
      <c r="N32" s="25">
        <v>1280.68</v>
      </c>
    </row>
    <row r="33" spans="2:14">
      <c r="B33" s="9" t="s">
        <v>32</v>
      </c>
      <c r="N33" s="10"/>
    </row>
    <row r="34" spans="2:14">
      <c r="B34" s="9" t="s">
        <v>33</v>
      </c>
    </row>
  </sheetData>
  <mergeCells count="7">
    <mergeCell ref="B2:N2"/>
    <mergeCell ref="C5:C6"/>
    <mergeCell ref="B5:B6"/>
    <mergeCell ref="D5:F5"/>
    <mergeCell ref="H5:J5"/>
    <mergeCell ref="L5:N5"/>
    <mergeCell ref="B3:N3"/>
  </mergeCells>
  <printOptions horizontalCentered="1"/>
  <pageMargins left="0.19685039370078741" right="0.19685039370078741" top="0.78740157480314965" bottom="0.78740157480314965" header="0.59055118110236227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3"/>
  <sheetViews>
    <sheetView showGridLines="0" showRowColHeaders="0" workbookViewId="0">
      <selection activeCell="B4" sqref="B4"/>
    </sheetView>
  </sheetViews>
  <sheetFormatPr baseColWidth="10" defaultRowHeight="14.25"/>
  <cols>
    <col min="1" max="1" width="5.42578125" style="1" customWidth="1"/>
    <col min="2" max="2" width="17.140625" style="1" customWidth="1"/>
    <col min="3" max="3" width="15.7109375" style="1" customWidth="1"/>
    <col min="4" max="5" width="13.7109375" style="1" customWidth="1"/>
    <col min="6" max="6" width="15.7109375" style="1" customWidth="1"/>
    <col min="7" max="7" width="2.7109375" style="1" customWidth="1"/>
    <col min="8" max="9" width="13.7109375" style="1" customWidth="1"/>
    <col min="10" max="10" width="18.28515625" style="1" customWidth="1"/>
    <col min="11" max="11" width="2.7109375" style="1" customWidth="1"/>
    <col min="12" max="13" width="13.7109375" style="1" customWidth="1"/>
    <col min="14" max="14" width="16.7109375" style="1" customWidth="1"/>
    <col min="15" max="16384" width="11.42578125" style="1"/>
  </cols>
  <sheetData>
    <row r="2" spans="1:14" ht="16.5">
      <c r="B2" s="82" t="s">
        <v>40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16.5">
      <c r="B3" s="82" t="s">
        <v>47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</row>
    <row r="4" spans="1:14" ht="15" thickBot="1">
      <c r="B4" s="1" t="s">
        <v>0</v>
      </c>
    </row>
    <row r="5" spans="1:14" ht="15.75" customHeight="1">
      <c r="B5" s="83" t="s">
        <v>1</v>
      </c>
      <c r="C5" s="85" t="s">
        <v>2</v>
      </c>
      <c r="D5" s="83" t="s">
        <v>3</v>
      </c>
      <c r="E5" s="83"/>
      <c r="F5" s="83"/>
      <c r="G5" s="2"/>
      <c r="H5" s="83" t="s">
        <v>4</v>
      </c>
      <c r="I5" s="83"/>
      <c r="J5" s="83"/>
      <c r="K5" s="2"/>
      <c r="L5" s="83" t="s">
        <v>41</v>
      </c>
      <c r="M5" s="83"/>
      <c r="N5" s="83"/>
    </row>
    <row r="6" spans="1:14" ht="22.5" customHeight="1" thickBot="1">
      <c r="B6" s="84"/>
      <c r="C6" s="86"/>
      <c r="D6" s="3" t="s">
        <v>37</v>
      </c>
      <c r="E6" s="3" t="s">
        <v>35</v>
      </c>
      <c r="F6" s="4" t="s">
        <v>36</v>
      </c>
      <c r="G6" s="5"/>
      <c r="H6" s="3" t="s">
        <v>5</v>
      </c>
      <c r="I6" s="3" t="s">
        <v>6</v>
      </c>
      <c r="J6" s="3" t="s">
        <v>36</v>
      </c>
      <c r="K6" s="5"/>
      <c r="L6" s="3" t="s">
        <v>5</v>
      </c>
      <c r="M6" s="3" t="s">
        <v>6</v>
      </c>
      <c r="N6" s="3" t="s">
        <v>36</v>
      </c>
    </row>
    <row r="7" spans="1:14" ht="18" customHeight="1">
      <c r="B7" s="6" t="s">
        <v>30</v>
      </c>
      <c r="C7" s="21">
        <f>SUM(C8:C31)</f>
        <v>156792.23310137916</v>
      </c>
      <c r="D7" s="21">
        <f>SUM(D8:D31)</f>
        <v>25005.482000000011</v>
      </c>
      <c r="E7" s="21">
        <f>SUM(E8:E31)</f>
        <v>15905.989000000001</v>
      </c>
      <c r="F7" s="21">
        <f>SUM(F8:F31)</f>
        <v>9099.4929999999968</v>
      </c>
      <c r="G7" s="11"/>
      <c r="H7" s="21">
        <f>SUM(H8:H31)</f>
        <v>24992.251601379154</v>
      </c>
      <c r="I7" s="21">
        <f>SUM(I8:I31)</f>
        <v>2517.8282924798805</v>
      </c>
      <c r="J7" s="21">
        <f>SUM(J8:J31)</f>
        <v>22474.423308899273</v>
      </c>
      <c r="K7" s="11"/>
      <c r="L7" s="21">
        <f>SUM(L8:L31)</f>
        <v>106794.49949999998</v>
      </c>
      <c r="M7" s="21">
        <f>SUM(M8:M31)</f>
        <v>1932.9799999999998</v>
      </c>
      <c r="N7" s="21">
        <f>SUM(N8:N31)</f>
        <v>104861.51949999999</v>
      </c>
    </row>
    <row r="8" spans="1:14">
      <c r="A8" s="12"/>
      <c r="B8" s="7" t="s">
        <v>7</v>
      </c>
      <c r="C8" s="22">
        <f>SUM(D8,H8,L8)</f>
        <v>3338.7579999999998</v>
      </c>
      <c r="D8" s="23">
        <f>SUM(E8:F8)</f>
        <v>851.06700000000001</v>
      </c>
      <c r="E8" s="24">
        <v>581.90000000000009</v>
      </c>
      <c r="F8" s="24">
        <v>269.16699999999997</v>
      </c>
      <c r="G8" s="13"/>
      <c r="H8" s="24">
        <f>SUM(I8:J8)</f>
        <v>744.23099999999999</v>
      </c>
      <c r="I8" s="24">
        <v>31.281000000000002</v>
      </c>
      <c r="J8" s="24">
        <v>712.95</v>
      </c>
      <c r="K8" s="13"/>
      <c r="L8" s="22">
        <f>SUM(M8:N8)</f>
        <v>1743.4599999999996</v>
      </c>
      <c r="M8" s="24">
        <v>0</v>
      </c>
      <c r="N8" s="22">
        <v>1743.4599999999996</v>
      </c>
    </row>
    <row r="9" spans="1:14">
      <c r="A9" s="12"/>
      <c r="B9" s="6" t="s">
        <v>8</v>
      </c>
      <c r="C9" s="22">
        <f t="shared" ref="C9:C31" si="0">SUM(D9,H9,L9)</f>
        <v>10836.998799999994</v>
      </c>
      <c r="D9" s="22">
        <f>SUM(E9:F9)</f>
        <v>1623.9639999999999</v>
      </c>
      <c r="E9" s="24">
        <v>932.38400000000001</v>
      </c>
      <c r="F9" s="24">
        <v>691.57999999999993</v>
      </c>
      <c r="G9" s="14"/>
      <c r="H9" s="22">
        <f t="shared" ref="H9:H31" si="1">SUM(I9:J9)</f>
        <v>1480.79</v>
      </c>
      <c r="I9" s="24">
        <v>215.04999999999998</v>
      </c>
      <c r="J9" s="22">
        <v>1265.74</v>
      </c>
      <c r="K9" s="14"/>
      <c r="L9" s="22">
        <f t="shared" ref="L9:L31" si="2">SUM(M9:N9)</f>
        <v>7732.2447999999949</v>
      </c>
      <c r="M9" s="24">
        <v>137.92000000000002</v>
      </c>
      <c r="N9" s="22">
        <v>7594.3247999999949</v>
      </c>
    </row>
    <row r="10" spans="1:14">
      <c r="A10" s="12"/>
      <c r="B10" s="6" t="s">
        <v>9</v>
      </c>
      <c r="C10" s="22">
        <f t="shared" si="0"/>
        <v>7441.4783049594844</v>
      </c>
      <c r="D10" s="22">
        <f t="shared" ref="D10:D31" si="3">SUM(E10:F10)</f>
        <v>1104.518</v>
      </c>
      <c r="E10" s="24">
        <v>576.36699999999996</v>
      </c>
      <c r="F10" s="24">
        <v>528.15099999999995</v>
      </c>
      <c r="G10" s="14"/>
      <c r="H10" s="22">
        <f t="shared" si="1"/>
        <v>1325.9703049594841</v>
      </c>
      <c r="I10" s="24">
        <v>0</v>
      </c>
      <c r="J10" s="22">
        <v>1325.9703049594841</v>
      </c>
      <c r="K10" s="14"/>
      <c r="L10" s="22">
        <f t="shared" si="2"/>
        <v>5010.99</v>
      </c>
      <c r="M10" s="24">
        <v>7.2700000000000005</v>
      </c>
      <c r="N10" s="22">
        <v>5003.7199999999993</v>
      </c>
    </row>
    <row r="11" spans="1:14">
      <c r="A11" s="12"/>
      <c r="B11" s="6" t="s">
        <v>10</v>
      </c>
      <c r="C11" s="22">
        <f t="shared" si="0"/>
        <v>9178.4195170034618</v>
      </c>
      <c r="D11" s="22">
        <f t="shared" si="3"/>
        <v>1435.4669999999996</v>
      </c>
      <c r="E11" s="24">
        <v>989.35299999999961</v>
      </c>
      <c r="F11" s="24">
        <v>446.11400000000003</v>
      </c>
      <c r="G11" s="14"/>
      <c r="H11" s="22">
        <f t="shared" si="1"/>
        <v>1739.3415170034605</v>
      </c>
      <c r="I11" s="24">
        <v>531.21921162796014</v>
      </c>
      <c r="J11" s="22">
        <v>1208.1223053755002</v>
      </c>
      <c r="K11" s="14"/>
      <c r="L11" s="22">
        <f t="shared" si="2"/>
        <v>6003.6110000000008</v>
      </c>
      <c r="M11" s="24">
        <v>394.09</v>
      </c>
      <c r="N11" s="22">
        <v>5609.5210000000006</v>
      </c>
    </row>
    <row r="12" spans="1:14">
      <c r="A12" s="12"/>
      <c r="B12" s="6" t="s">
        <v>11</v>
      </c>
      <c r="C12" s="22">
        <f t="shared" si="0"/>
        <v>11473.847800000003</v>
      </c>
      <c r="D12" s="22">
        <f t="shared" si="3"/>
        <v>1764.3679999999997</v>
      </c>
      <c r="E12" s="24">
        <v>691.66899999999987</v>
      </c>
      <c r="F12" s="22">
        <v>1072.6989999999998</v>
      </c>
      <c r="G12" s="14"/>
      <c r="H12" s="22">
        <f t="shared" si="1"/>
        <v>1812.5400000000002</v>
      </c>
      <c r="I12" s="24">
        <v>0</v>
      </c>
      <c r="J12" s="22">
        <v>1812.5400000000002</v>
      </c>
      <c r="K12" s="14"/>
      <c r="L12" s="22">
        <f t="shared" si="2"/>
        <v>7896.9398000000037</v>
      </c>
      <c r="M12" s="24">
        <v>32.529999999999994</v>
      </c>
      <c r="N12" s="22">
        <v>7864.409800000004</v>
      </c>
    </row>
    <row r="13" spans="1:14">
      <c r="A13" s="12"/>
      <c r="B13" s="6" t="s">
        <v>12</v>
      </c>
      <c r="C13" s="22">
        <f t="shared" si="0"/>
        <v>13965.309466264556</v>
      </c>
      <c r="D13" s="22">
        <f t="shared" si="3"/>
        <v>1738.634</v>
      </c>
      <c r="E13" s="22">
        <v>1164.6589999999999</v>
      </c>
      <c r="F13" s="24">
        <v>573.97500000000002</v>
      </c>
      <c r="G13" s="14"/>
      <c r="H13" s="24">
        <f t="shared" si="1"/>
        <v>855.68516626456005</v>
      </c>
      <c r="I13" s="24">
        <v>31.779000404580003</v>
      </c>
      <c r="J13" s="24">
        <v>823.90616585998009</v>
      </c>
      <c r="K13" s="14"/>
      <c r="L13" s="22">
        <f t="shared" si="2"/>
        <v>11370.990299999996</v>
      </c>
      <c r="M13" s="24">
        <v>37.969999999999992</v>
      </c>
      <c r="N13" s="22">
        <v>11333.020299999996</v>
      </c>
    </row>
    <row r="14" spans="1:14">
      <c r="A14" s="12"/>
      <c r="B14" s="6" t="s">
        <v>38</v>
      </c>
      <c r="C14" s="22">
        <f t="shared" si="0"/>
        <v>14081.708058731267</v>
      </c>
      <c r="D14" s="22">
        <f t="shared" si="3"/>
        <v>1819.3580000000002</v>
      </c>
      <c r="E14" s="22">
        <v>1187.1950000000002</v>
      </c>
      <c r="F14" s="24">
        <v>632.16300000000001</v>
      </c>
      <c r="G14" s="14"/>
      <c r="H14" s="22">
        <f t="shared" si="1"/>
        <v>2647.0521587312701</v>
      </c>
      <c r="I14" s="24">
        <v>84.16</v>
      </c>
      <c r="J14" s="22">
        <v>2562.8921587312702</v>
      </c>
      <c r="K14" s="14"/>
      <c r="L14" s="22">
        <f t="shared" si="2"/>
        <v>9615.2978999999959</v>
      </c>
      <c r="M14" s="24">
        <v>121.08000000000001</v>
      </c>
      <c r="N14" s="22">
        <v>9494.217899999996</v>
      </c>
    </row>
    <row r="15" spans="1:14">
      <c r="A15" s="12"/>
      <c r="B15" s="6" t="s">
        <v>14</v>
      </c>
      <c r="C15" s="22">
        <f t="shared" si="0"/>
        <v>8137.66</v>
      </c>
      <c r="D15" s="22">
        <f t="shared" si="3"/>
        <v>1427.4299999999998</v>
      </c>
      <c r="E15" s="24">
        <v>563.21300000000008</v>
      </c>
      <c r="F15" s="24">
        <v>864.21699999999987</v>
      </c>
      <c r="G15" s="14"/>
      <c r="H15" s="22">
        <f t="shared" si="1"/>
        <v>1431.8400000000001</v>
      </c>
      <c r="I15" s="24">
        <v>0</v>
      </c>
      <c r="J15" s="22">
        <v>1431.8400000000001</v>
      </c>
      <c r="K15" s="14"/>
      <c r="L15" s="22">
        <f t="shared" si="2"/>
        <v>5278.3899999999994</v>
      </c>
      <c r="M15" s="24">
        <v>0.66</v>
      </c>
      <c r="N15" s="22">
        <v>5277.73</v>
      </c>
    </row>
    <row r="16" spans="1:14">
      <c r="A16" s="12"/>
      <c r="B16" s="6" t="s">
        <v>15</v>
      </c>
      <c r="C16" s="22">
        <f t="shared" si="0"/>
        <v>7352.9579975836496</v>
      </c>
      <c r="D16" s="24">
        <f t="shared" si="3"/>
        <v>989.9140000000001</v>
      </c>
      <c r="E16" s="24">
        <v>553.32000000000005</v>
      </c>
      <c r="F16" s="24">
        <v>436.59400000000005</v>
      </c>
      <c r="G16" s="14"/>
      <c r="H16" s="24">
        <f t="shared" si="1"/>
        <v>711.83399758364999</v>
      </c>
      <c r="I16" s="24">
        <v>15.984176000000001</v>
      </c>
      <c r="J16" s="24">
        <v>695.84982158364994</v>
      </c>
      <c r="K16" s="14"/>
      <c r="L16" s="22">
        <f t="shared" si="2"/>
        <v>5651.21</v>
      </c>
      <c r="M16" s="24">
        <v>4.2</v>
      </c>
      <c r="N16" s="22">
        <v>5647.01</v>
      </c>
    </row>
    <row r="17" spans="1:14">
      <c r="A17" s="12"/>
      <c r="B17" s="6" t="s">
        <v>16</v>
      </c>
      <c r="C17" s="22">
        <f t="shared" si="0"/>
        <v>3403.74894108017</v>
      </c>
      <c r="D17" s="24">
        <f t="shared" si="3"/>
        <v>663.19499999999994</v>
      </c>
      <c r="E17" s="24">
        <v>571.96699999999998</v>
      </c>
      <c r="F17" s="24">
        <v>91.228000000000009</v>
      </c>
      <c r="G17" s="14"/>
      <c r="H17" s="24">
        <f t="shared" si="1"/>
        <v>736.81394108017003</v>
      </c>
      <c r="I17" s="24">
        <v>48.940999999999995</v>
      </c>
      <c r="J17" s="24">
        <v>687.87294108016999</v>
      </c>
      <c r="K17" s="14"/>
      <c r="L17" s="22">
        <f t="shared" si="2"/>
        <v>2003.7400000000002</v>
      </c>
      <c r="M17" s="24">
        <v>82.019999999999982</v>
      </c>
      <c r="N17" s="22">
        <v>1921.7200000000003</v>
      </c>
    </row>
    <row r="18" spans="1:14">
      <c r="A18" s="12"/>
      <c r="B18" s="6" t="s">
        <v>17</v>
      </c>
      <c r="C18" s="22">
        <f t="shared" si="0"/>
        <v>10100.706999999997</v>
      </c>
      <c r="D18" s="22">
        <f t="shared" si="3"/>
        <v>1377.1129999999996</v>
      </c>
      <c r="E18" s="24">
        <v>934.31499999999971</v>
      </c>
      <c r="F18" s="24">
        <v>442.79799999999994</v>
      </c>
      <c r="G18" s="14"/>
      <c r="H18" s="24">
        <f t="shared" si="1"/>
        <v>894.99400000000037</v>
      </c>
      <c r="I18" s="24">
        <v>14.579999999999998</v>
      </c>
      <c r="J18" s="24">
        <v>880.41400000000033</v>
      </c>
      <c r="K18" s="14"/>
      <c r="L18" s="22">
        <f t="shared" si="2"/>
        <v>7828.5999999999967</v>
      </c>
      <c r="M18" s="24">
        <v>225.57999999999998</v>
      </c>
      <c r="N18" s="22">
        <v>7603.0199999999968</v>
      </c>
    </row>
    <row r="19" spans="1:14">
      <c r="A19" s="12"/>
      <c r="B19" s="6" t="s">
        <v>31</v>
      </c>
      <c r="C19" s="22">
        <f t="shared" si="0"/>
        <v>7531.6336089586894</v>
      </c>
      <c r="D19" s="22">
        <f t="shared" si="3"/>
        <v>1243.9579999999996</v>
      </c>
      <c r="E19" s="24">
        <v>543.8739999999998</v>
      </c>
      <c r="F19" s="24">
        <v>700.08399999999995</v>
      </c>
      <c r="G19" s="14"/>
      <c r="H19" s="22">
        <f t="shared" si="1"/>
        <v>1753.0356089586899</v>
      </c>
      <c r="I19" s="24">
        <v>92.015232999999995</v>
      </c>
      <c r="J19" s="22">
        <v>1661.0203759586898</v>
      </c>
      <c r="K19" s="14"/>
      <c r="L19" s="22">
        <f t="shared" si="2"/>
        <v>4534.6400000000003</v>
      </c>
      <c r="M19" s="24">
        <v>155.95000000000002</v>
      </c>
      <c r="N19" s="22">
        <v>4378.6900000000005</v>
      </c>
    </row>
    <row r="20" spans="1:14">
      <c r="A20" s="12"/>
      <c r="B20" s="6" t="s">
        <v>18</v>
      </c>
      <c r="C20" s="22">
        <f t="shared" si="0"/>
        <v>3190.0420002139599</v>
      </c>
      <c r="D20" s="24">
        <f t="shared" si="3"/>
        <v>467.625</v>
      </c>
      <c r="E20" s="24">
        <v>445.43799999999999</v>
      </c>
      <c r="F20" s="24">
        <v>22.187000000000001</v>
      </c>
      <c r="G20" s="14"/>
      <c r="H20" s="24">
        <f t="shared" si="1"/>
        <v>642.53700021396003</v>
      </c>
      <c r="I20" s="24">
        <v>213.75100000000006</v>
      </c>
      <c r="J20" s="24">
        <v>428.78600021395999</v>
      </c>
      <c r="K20" s="14"/>
      <c r="L20" s="22">
        <f t="shared" si="2"/>
        <v>2079.88</v>
      </c>
      <c r="M20" s="24">
        <v>27.549999999999997</v>
      </c>
      <c r="N20" s="22">
        <v>2052.33</v>
      </c>
    </row>
    <row r="21" spans="1:14">
      <c r="A21" s="12"/>
      <c r="B21" s="6" t="s">
        <v>19</v>
      </c>
      <c r="C21" s="22">
        <f t="shared" si="0"/>
        <v>7599.7129999999979</v>
      </c>
      <c r="D21" s="22">
        <f>SUM(E21:F21)</f>
        <v>1631.248</v>
      </c>
      <c r="E21" s="22">
        <v>1134.0550000000001</v>
      </c>
      <c r="F21" s="24">
        <v>497.19299999999998</v>
      </c>
      <c r="G21" s="14"/>
      <c r="H21" s="22">
        <f t="shared" si="1"/>
        <v>1686.9499999999998</v>
      </c>
      <c r="I21" s="24">
        <v>158.02000000000001</v>
      </c>
      <c r="J21" s="22">
        <v>1528.9299999999998</v>
      </c>
      <c r="K21" s="14"/>
      <c r="L21" s="22">
        <f t="shared" si="2"/>
        <v>4281.5149999999985</v>
      </c>
      <c r="M21" s="24">
        <v>180.52999999999997</v>
      </c>
      <c r="N21" s="22">
        <v>4100.9849999999988</v>
      </c>
    </row>
    <row r="22" spans="1:14">
      <c r="A22" s="12"/>
      <c r="B22" s="6" t="s">
        <v>20</v>
      </c>
      <c r="C22" s="23">
        <f t="shared" si="0"/>
        <v>961.46</v>
      </c>
      <c r="D22" s="24">
        <f t="shared" si="3"/>
        <v>87.9</v>
      </c>
      <c r="E22" s="24">
        <v>43.1</v>
      </c>
      <c r="F22" s="24">
        <v>44.8</v>
      </c>
      <c r="G22" s="14"/>
      <c r="H22" s="24">
        <f t="shared" si="1"/>
        <v>436.69</v>
      </c>
      <c r="I22" s="24">
        <v>108.56</v>
      </c>
      <c r="J22" s="24">
        <v>328.13</v>
      </c>
      <c r="K22" s="14"/>
      <c r="L22" s="24">
        <f t="shared" si="2"/>
        <v>436.86999999999995</v>
      </c>
      <c r="M22" s="24">
        <v>19.079999999999998</v>
      </c>
      <c r="N22" s="24">
        <v>417.78999999999996</v>
      </c>
    </row>
    <row r="23" spans="1:14">
      <c r="A23" s="12"/>
      <c r="B23" s="6" t="s">
        <v>21</v>
      </c>
      <c r="C23" s="22">
        <f t="shared" si="0"/>
        <v>1994.9059999999997</v>
      </c>
      <c r="D23" s="24">
        <f t="shared" si="3"/>
        <v>399.27600000000001</v>
      </c>
      <c r="E23" s="24">
        <v>399.27600000000001</v>
      </c>
      <c r="F23" s="24">
        <v>0</v>
      </c>
      <c r="G23" s="14"/>
      <c r="H23" s="24">
        <f t="shared" si="1"/>
        <v>179.63</v>
      </c>
      <c r="I23" s="24">
        <v>2.4900000000000002</v>
      </c>
      <c r="J23" s="24">
        <v>177.14</v>
      </c>
      <c r="K23" s="14"/>
      <c r="L23" s="22">
        <f t="shared" si="2"/>
        <v>1415.9999999999998</v>
      </c>
      <c r="M23" s="24">
        <v>5.07</v>
      </c>
      <c r="N23" s="22">
        <v>1410.9299999999998</v>
      </c>
    </row>
    <row r="24" spans="1:14">
      <c r="A24" s="12"/>
      <c r="B24" s="6" t="s">
        <v>22</v>
      </c>
      <c r="C24" s="22">
        <f t="shared" si="0"/>
        <v>2639.5199991686004</v>
      </c>
      <c r="D24" s="24">
        <f t="shared" si="3"/>
        <v>475.75400000000008</v>
      </c>
      <c r="E24" s="24">
        <v>475.75400000000008</v>
      </c>
      <c r="F24" s="24">
        <v>0</v>
      </c>
      <c r="G24" s="14"/>
      <c r="H24" s="24">
        <f t="shared" si="1"/>
        <v>901.93599916860001</v>
      </c>
      <c r="I24" s="24">
        <v>70.392526000000018</v>
      </c>
      <c r="J24" s="24">
        <v>831.54347316860003</v>
      </c>
      <c r="K24" s="14"/>
      <c r="L24" s="22">
        <f t="shared" si="2"/>
        <v>1261.8300000000002</v>
      </c>
      <c r="M24" s="24">
        <v>98.22</v>
      </c>
      <c r="N24" s="22">
        <v>1163.6100000000001</v>
      </c>
    </row>
    <row r="25" spans="1:14">
      <c r="A25" s="12"/>
      <c r="B25" s="6" t="s">
        <v>23</v>
      </c>
      <c r="C25" s="22">
        <f t="shared" si="0"/>
        <v>3297.1254915033501</v>
      </c>
      <c r="D25" s="24">
        <f t="shared" si="3"/>
        <v>564.9</v>
      </c>
      <c r="E25" s="24">
        <v>272.39999999999998</v>
      </c>
      <c r="F25" s="24">
        <v>292.5</v>
      </c>
      <c r="G25" s="14"/>
      <c r="H25" s="24">
        <f t="shared" si="1"/>
        <v>607.57549150335012</v>
      </c>
      <c r="I25" s="24">
        <v>34.434956</v>
      </c>
      <c r="J25" s="24">
        <v>573.14053550335007</v>
      </c>
      <c r="K25" s="14"/>
      <c r="L25" s="22">
        <f t="shared" si="2"/>
        <v>2124.65</v>
      </c>
      <c r="M25" s="24">
        <v>0</v>
      </c>
      <c r="N25" s="22">
        <v>2124.65</v>
      </c>
    </row>
    <row r="26" spans="1:14">
      <c r="A26" s="12"/>
      <c r="B26" s="6" t="s">
        <v>24</v>
      </c>
      <c r="C26" s="22">
        <f t="shared" si="0"/>
        <v>8459.9419767513409</v>
      </c>
      <c r="D26" s="22">
        <f t="shared" si="3"/>
        <v>1385.5</v>
      </c>
      <c r="E26" s="24">
        <v>977.8</v>
      </c>
      <c r="F26" s="24">
        <v>407.7</v>
      </c>
      <c r="G26" s="14"/>
      <c r="H26" s="24">
        <f t="shared" si="1"/>
        <v>844.30377675134002</v>
      </c>
      <c r="I26" s="24">
        <v>244.66271328373998</v>
      </c>
      <c r="J26" s="24">
        <v>599.64106346760002</v>
      </c>
      <c r="K26" s="14"/>
      <c r="L26" s="22">
        <f t="shared" si="2"/>
        <v>6230.1382000000003</v>
      </c>
      <c r="M26" s="24">
        <v>185.54000000000002</v>
      </c>
      <c r="N26" s="22">
        <v>6044.5982000000004</v>
      </c>
    </row>
    <row r="27" spans="1:14">
      <c r="A27" s="12"/>
      <c r="B27" s="6" t="s">
        <v>25</v>
      </c>
      <c r="C27" s="22">
        <f t="shared" si="0"/>
        <v>11304.092499999999</v>
      </c>
      <c r="D27" s="22">
        <f t="shared" si="3"/>
        <v>2016.6800000000007</v>
      </c>
      <c r="E27" s="22">
        <v>1395.6420000000007</v>
      </c>
      <c r="F27" s="24">
        <v>621.03800000000001</v>
      </c>
      <c r="G27" s="14"/>
      <c r="H27" s="22">
        <f t="shared" si="1"/>
        <v>1674.96</v>
      </c>
      <c r="I27" s="24">
        <v>317.77</v>
      </c>
      <c r="J27" s="22">
        <v>1357.19</v>
      </c>
      <c r="K27" s="14"/>
      <c r="L27" s="22">
        <f t="shared" si="2"/>
        <v>7612.4524999999985</v>
      </c>
      <c r="M27" s="24">
        <v>46.41</v>
      </c>
      <c r="N27" s="22">
        <v>7566.0424999999987</v>
      </c>
    </row>
    <row r="28" spans="1:14">
      <c r="A28" s="12"/>
      <c r="B28" s="6" t="s">
        <v>26</v>
      </c>
      <c r="C28" s="22">
        <f t="shared" si="0"/>
        <v>5132.1600080820999</v>
      </c>
      <c r="D28" s="24">
        <f t="shared" si="3"/>
        <v>848.07999999999993</v>
      </c>
      <c r="E28" s="24">
        <v>654.02</v>
      </c>
      <c r="F28" s="24">
        <v>194.06</v>
      </c>
      <c r="G28" s="14"/>
      <c r="H28" s="24">
        <f t="shared" si="1"/>
        <v>878.97000808210009</v>
      </c>
      <c r="I28" s="24">
        <v>148.2269981636</v>
      </c>
      <c r="J28" s="24">
        <v>730.74300991850009</v>
      </c>
      <c r="K28" s="14"/>
      <c r="L28" s="22">
        <f t="shared" si="2"/>
        <v>3405.11</v>
      </c>
      <c r="M28" s="24">
        <v>0.09</v>
      </c>
      <c r="N28" s="22">
        <v>3405.02</v>
      </c>
    </row>
    <row r="29" spans="1:14">
      <c r="A29" s="12"/>
      <c r="B29" s="6" t="s">
        <v>27</v>
      </c>
      <c r="C29" s="22">
        <f t="shared" si="0"/>
        <v>2578.5314007042007</v>
      </c>
      <c r="D29" s="24">
        <f t="shared" si="3"/>
        <v>636.95500000000015</v>
      </c>
      <c r="E29" s="24">
        <v>459.04700000000014</v>
      </c>
      <c r="F29" s="24">
        <v>177.90800000000002</v>
      </c>
      <c r="G29" s="14"/>
      <c r="H29" s="24">
        <f t="shared" si="1"/>
        <v>502.86640070420003</v>
      </c>
      <c r="I29" s="24">
        <v>85.001478000000006</v>
      </c>
      <c r="J29" s="24">
        <v>417.86492270420001</v>
      </c>
      <c r="K29" s="14"/>
      <c r="L29" s="22">
        <f t="shared" si="2"/>
        <v>1438.7100000000003</v>
      </c>
      <c r="M29" s="24">
        <v>154.70999999999995</v>
      </c>
      <c r="N29" s="22">
        <v>1284.0000000000002</v>
      </c>
    </row>
    <row r="30" spans="1:14">
      <c r="A30" s="12"/>
      <c r="B30" s="6" t="s">
        <v>28</v>
      </c>
      <c r="C30" s="23">
        <f t="shared" si="0"/>
        <v>932.09723037431991</v>
      </c>
      <c r="D30" s="24">
        <f t="shared" si="3"/>
        <v>138.14599999999999</v>
      </c>
      <c r="E30" s="24">
        <v>138.14599999999999</v>
      </c>
      <c r="F30" s="24">
        <v>0</v>
      </c>
      <c r="G30" s="14"/>
      <c r="H30" s="24">
        <f t="shared" si="1"/>
        <v>285.27123037432</v>
      </c>
      <c r="I30" s="24">
        <v>69.509</v>
      </c>
      <c r="J30" s="24">
        <v>215.76223037431998</v>
      </c>
      <c r="K30" s="14"/>
      <c r="L30" s="24">
        <f t="shared" si="2"/>
        <v>508.68</v>
      </c>
      <c r="M30" s="24">
        <v>6.1700000000000008</v>
      </c>
      <c r="N30" s="24">
        <v>502.51</v>
      </c>
    </row>
    <row r="31" spans="1:14" ht="15" thickBot="1">
      <c r="A31" s="12"/>
      <c r="B31" s="8" t="s">
        <v>29</v>
      </c>
      <c r="C31" s="25">
        <f t="shared" si="0"/>
        <v>1859.4159999999995</v>
      </c>
      <c r="D31" s="26">
        <f t="shared" si="3"/>
        <v>314.43200000000002</v>
      </c>
      <c r="E31" s="26">
        <v>221.09500000000003</v>
      </c>
      <c r="F31" s="26">
        <v>93.337000000000003</v>
      </c>
      <c r="G31" s="15"/>
      <c r="H31" s="26">
        <f t="shared" si="1"/>
        <v>216.43399999999997</v>
      </c>
      <c r="I31" s="26"/>
      <c r="J31" s="26">
        <v>216.43399999999997</v>
      </c>
      <c r="K31" s="15"/>
      <c r="L31" s="25">
        <f t="shared" si="2"/>
        <v>1328.5499999999995</v>
      </c>
      <c r="M31" s="26">
        <v>10.339999999999998</v>
      </c>
      <c r="N31" s="25">
        <v>1318.2099999999996</v>
      </c>
    </row>
    <row r="32" spans="1:14">
      <c r="B32" s="9" t="s">
        <v>32</v>
      </c>
      <c r="N32" s="10"/>
    </row>
    <row r="33" spans="2:2">
      <c r="B33" s="9" t="s">
        <v>33</v>
      </c>
    </row>
  </sheetData>
  <mergeCells count="7">
    <mergeCell ref="B2:N2"/>
    <mergeCell ref="B5:B6"/>
    <mergeCell ref="C5:C6"/>
    <mergeCell ref="D5:F5"/>
    <mergeCell ref="H5:J5"/>
    <mergeCell ref="L5:N5"/>
    <mergeCell ref="B3:N3"/>
  </mergeCells>
  <printOptions horizontalCentered="1"/>
  <pageMargins left="0.19685039370078741" right="0.19685039370078741" top="0.78740157480314965" bottom="0.78740157480314965" header="0.59055118110236227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3"/>
  <sheetViews>
    <sheetView showGridLines="0" showRowColHeaders="0" workbookViewId="0">
      <selection activeCell="G22" sqref="G22"/>
    </sheetView>
  </sheetViews>
  <sheetFormatPr baseColWidth="10" defaultRowHeight="15"/>
  <cols>
    <col min="1" max="1" width="13.42578125" customWidth="1"/>
    <col min="4" max="4" width="12.42578125" customWidth="1"/>
    <col min="5" max="5" width="13.85546875" customWidth="1"/>
    <col min="6" max="6" width="1" customWidth="1"/>
    <col min="9" max="9" width="13" customWidth="1"/>
    <col min="10" max="10" width="0.7109375" customWidth="1"/>
    <col min="13" max="13" width="12.28515625" customWidth="1"/>
  </cols>
  <sheetData>
    <row r="2" spans="1:13">
      <c r="A2" s="87" t="s">
        <v>42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>
      <c r="A3" s="87" t="s">
        <v>47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ht="15.75" thickBot="1">
      <c r="A4" s="16" t="s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88" t="s">
        <v>1</v>
      </c>
      <c r="B5" s="90" t="s">
        <v>2</v>
      </c>
      <c r="C5" s="88" t="s">
        <v>3</v>
      </c>
      <c r="D5" s="88"/>
      <c r="E5" s="88"/>
      <c r="F5" s="17"/>
      <c r="G5" s="88" t="s">
        <v>4</v>
      </c>
      <c r="H5" s="88"/>
      <c r="I5" s="88"/>
      <c r="J5" s="17"/>
      <c r="K5" s="88" t="s">
        <v>43</v>
      </c>
      <c r="L5" s="88"/>
      <c r="M5" s="88"/>
    </row>
    <row r="6" spans="1:13" ht="39" thickBot="1">
      <c r="A6" s="89"/>
      <c r="B6" s="91"/>
      <c r="C6" s="18" t="s">
        <v>37</v>
      </c>
      <c r="D6" s="18" t="s">
        <v>35</v>
      </c>
      <c r="E6" s="18" t="s">
        <v>36</v>
      </c>
      <c r="F6" s="19"/>
      <c r="G6" s="18" t="s">
        <v>5</v>
      </c>
      <c r="H6" s="18" t="s">
        <v>6</v>
      </c>
      <c r="I6" s="18" t="s">
        <v>36</v>
      </c>
      <c r="J6" s="19"/>
      <c r="K6" s="18" t="s">
        <v>5</v>
      </c>
      <c r="L6" s="18" t="s">
        <v>6</v>
      </c>
      <c r="M6" s="18" t="s">
        <v>36</v>
      </c>
    </row>
    <row r="7" spans="1:13">
      <c r="A7" s="20" t="s">
        <v>30</v>
      </c>
      <c r="B7" s="21">
        <f>SUM(B8:B31)</f>
        <v>165466.59795400666</v>
      </c>
      <c r="C7" s="21">
        <f>SUM(C8:C31)</f>
        <v>25788.921599900004</v>
      </c>
      <c r="D7" s="21">
        <f>SUM(D8:D31)</f>
        <v>17411.483699949997</v>
      </c>
      <c r="E7" s="21">
        <f>SUM(E8:E31)</f>
        <v>8377.4378999499986</v>
      </c>
      <c r="F7" s="21"/>
      <c r="G7" s="21">
        <f>SUM(G8:G31)</f>
        <v>25012.318354535833</v>
      </c>
      <c r="H7" s="21">
        <f>SUM(H8:H31)</f>
        <v>2429.8348530784883</v>
      </c>
      <c r="I7" s="21">
        <f>SUM(I8:I31)</f>
        <v>22582.483501457355</v>
      </c>
      <c r="J7" s="21"/>
      <c r="K7" s="21">
        <f>SUM(K8:K31)</f>
        <v>114665.35799957084</v>
      </c>
      <c r="L7" s="21">
        <f>SUM(L8:L31)</f>
        <v>1924.5889999523095</v>
      </c>
      <c r="M7" s="21">
        <f>SUM(M8:M31)</f>
        <v>112740.76899961849</v>
      </c>
    </row>
    <row r="8" spans="1:13">
      <c r="A8" s="28" t="s">
        <v>7</v>
      </c>
      <c r="B8" s="22">
        <f>SUM(C8,G8,K8)</f>
        <v>3321.7979999999993</v>
      </c>
      <c r="C8" s="23">
        <f t="shared" ref="C8:C31" si="0">SUM(D8:E8)</f>
        <v>851.06700000000001</v>
      </c>
      <c r="D8" s="24">
        <v>645.077</v>
      </c>
      <c r="E8" s="24">
        <v>205.99000000000004</v>
      </c>
      <c r="F8" s="29"/>
      <c r="G8" s="24">
        <f t="shared" ref="G8:G31" si="1">SUM(H8:I8)</f>
        <v>726.84100000000001</v>
      </c>
      <c r="H8" s="24">
        <v>31.281000000000002</v>
      </c>
      <c r="I8" s="24">
        <v>695.56000000000006</v>
      </c>
      <c r="J8" s="29"/>
      <c r="K8" s="22">
        <f t="shared" ref="K8:K31" si="2">SUM(L8:M8)</f>
        <v>1743.8899999999994</v>
      </c>
      <c r="L8" s="24">
        <v>0</v>
      </c>
      <c r="M8" s="22">
        <v>1743.8899999999994</v>
      </c>
    </row>
    <row r="9" spans="1:13">
      <c r="A9" s="28" t="s">
        <v>8</v>
      </c>
      <c r="B9" s="22">
        <f t="shared" ref="B9:B31" si="3">SUM(C9,G9,K9)</f>
        <v>10825.358899909994</v>
      </c>
      <c r="C9" s="22">
        <f t="shared" si="0"/>
        <v>1659.6588999099995</v>
      </c>
      <c r="D9" s="24">
        <v>974.76099995999971</v>
      </c>
      <c r="E9" s="24">
        <v>684.89789994999967</v>
      </c>
      <c r="F9" s="30"/>
      <c r="G9" s="22">
        <f t="shared" si="1"/>
        <v>1448.69</v>
      </c>
      <c r="H9" s="24">
        <v>206.1</v>
      </c>
      <c r="I9" s="22">
        <v>1242.5900000000001</v>
      </c>
      <c r="J9" s="30"/>
      <c r="K9" s="22">
        <f t="shared" si="2"/>
        <v>7717.0099999999948</v>
      </c>
      <c r="L9" s="24">
        <v>115.68</v>
      </c>
      <c r="M9" s="22">
        <v>7601.3299999999945</v>
      </c>
    </row>
    <row r="10" spans="1:13">
      <c r="A10" s="28" t="s">
        <v>9</v>
      </c>
      <c r="B10" s="22">
        <f t="shared" si="3"/>
        <v>7480.3054030673838</v>
      </c>
      <c r="C10" s="22">
        <f t="shared" si="0"/>
        <v>1157.0911000000001</v>
      </c>
      <c r="D10" s="24">
        <v>680.21699999999998</v>
      </c>
      <c r="E10" s="24">
        <v>476.8741</v>
      </c>
      <c r="F10" s="30"/>
      <c r="G10" s="22">
        <f t="shared" si="1"/>
        <v>1338.984303067384</v>
      </c>
      <c r="H10" s="24">
        <v>0</v>
      </c>
      <c r="I10" s="22">
        <v>1338.984303067384</v>
      </c>
      <c r="J10" s="30"/>
      <c r="K10" s="22">
        <f t="shared" si="2"/>
        <v>4984.2299999999996</v>
      </c>
      <c r="L10" s="24">
        <v>7.27</v>
      </c>
      <c r="M10" s="22">
        <v>4976.9599999999991</v>
      </c>
    </row>
    <row r="11" spans="1:13">
      <c r="A11" s="28" t="s">
        <v>10</v>
      </c>
      <c r="B11" s="22">
        <f t="shared" si="3"/>
        <v>9175.073545354946</v>
      </c>
      <c r="C11" s="22">
        <f t="shared" si="0"/>
        <v>1433.5137999999993</v>
      </c>
      <c r="D11" s="22">
        <v>1080.0487999999993</v>
      </c>
      <c r="E11" s="24">
        <v>353.46500000000003</v>
      </c>
      <c r="F11" s="30"/>
      <c r="G11" s="22">
        <f t="shared" si="1"/>
        <v>1739.1197454217081</v>
      </c>
      <c r="H11" s="24">
        <v>530.997979046208</v>
      </c>
      <c r="I11" s="22">
        <v>1208.1217663755001</v>
      </c>
      <c r="J11" s="30"/>
      <c r="K11" s="22">
        <f t="shared" si="2"/>
        <v>6002.4399999332391</v>
      </c>
      <c r="L11" s="24">
        <v>393.76999993323994</v>
      </c>
      <c r="M11" s="22">
        <v>5608.6699999999992</v>
      </c>
    </row>
    <row r="12" spans="1:13">
      <c r="A12" s="28" t="s">
        <v>11</v>
      </c>
      <c r="B12" s="22">
        <f t="shared" si="3"/>
        <v>12996.677149000232</v>
      </c>
      <c r="C12" s="22">
        <f t="shared" si="0"/>
        <v>1722.6029999999996</v>
      </c>
      <c r="D12" s="22">
        <v>1261.5409999999997</v>
      </c>
      <c r="E12" s="24">
        <v>461.06200000000001</v>
      </c>
      <c r="F12" s="30"/>
      <c r="G12" s="22">
        <f t="shared" si="1"/>
        <v>1903.6441490002333</v>
      </c>
      <c r="H12" s="24">
        <v>8.6474242806430013</v>
      </c>
      <c r="I12" s="22">
        <v>1894.9967247195902</v>
      </c>
      <c r="J12" s="30"/>
      <c r="K12" s="22">
        <f t="shared" si="2"/>
        <v>9370.4299999999985</v>
      </c>
      <c r="L12" s="24">
        <v>26.92</v>
      </c>
      <c r="M12" s="22">
        <v>9343.5099999999984</v>
      </c>
    </row>
    <row r="13" spans="1:13">
      <c r="A13" s="28" t="s">
        <v>12</v>
      </c>
      <c r="B13" s="22">
        <f t="shared" si="3"/>
        <v>14063.163966264568</v>
      </c>
      <c r="C13" s="22">
        <f t="shared" si="0"/>
        <v>1742.6187999999997</v>
      </c>
      <c r="D13" s="22">
        <v>1225.4617999999996</v>
      </c>
      <c r="E13" s="24">
        <v>517.15700000000004</v>
      </c>
      <c r="F13" s="30"/>
      <c r="G13" s="24">
        <f t="shared" si="1"/>
        <v>855.68516626456017</v>
      </c>
      <c r="H13" s="24">
        <v>31.779000404580003</v>
      </c>
      <c r="I13" s="24">
        <v>823.90616585998021</v>
      </c>
      <c r="J13" s="30"/>
      <c r="K13" s="22">
        <f t="shared" si="2"/>
        <v>11464.86000000001</v>
      </c>
      <c r="L13" s="24">
        <v>37.969999999999985</v>
      </c>
      <c r="M13" s="22">
        <v>11426.89000000001</v>
      </c>
    </row>
    <row r="14" spans="1:13">
      <c r="A14" s="28" t="s">
        <v>38</v>
      </c>
      <c r="B14" s="22">
        <f t="shared" si="3"/>
        <v>15553.663156503495</v>
      </c>
      <c r="C14" s="22">
        <f t="shared" si="0"/>
        <v>1817.8589999999999</v>
      </c>
      <c r="D14" s="22">
        <v>1189.768</v>
      </c>
      <c r="E14" s="24">
        <v>628.09099999999989</v>
      </c>
      <c r="F14" s="30"/>
      <c r="G14" s="22">
        <f t="shared" si="1"/>
        <v>2786.8641565034804</v>
      </c>
      <c r="H14" s="24">
        <v>93.441999588009992</v>
      </c>
      <c r="I14" s="22">
        <v>2693.4221569154706</v>
      </c>
      <c r="J14" s="30"/>
      <c r="K14" s="22">
        <f t="shared" si="2"/>
        <v>10948.940000000015</v>
      </c>
      <c r="L14" s="24">
        <v>120.48999999999998</v>
      </c>
      <c r="M14" s="22">
        <v>10828.450000000015</v>
      </c>
    </row>
    <row r="15" spans="1:13">
      <c r="A15" s="28" t="s">
        <v>14</v>
      </c>
      <c r="B15" s="22">
        <f t="shared" si="3"/>
        <v>8111.3305997177113</v>
      </c>
      <c r="C15" s="22">
        <f t="shared" si="0"/>
        <v>1410.2446000000002</v>
      </c>
      <c r="D15" s="24">
        <v>818.19160000000011</v>
      </c>
      <c r="E15" s="24">
        <v>592.05300000000011</v>
      </c>
      <c r="F15" s="30"/>
      <c r="G15" s="22">
        <f t="shared" si="1"/>
        <v>1440.9359997177103</v>
      </c>
      <c r="H15" s="24">
        <v>0</v>
      </c>
      <c r="I15" s="22">
        <v>1440.9359997177103</v>
      </c>
      <c r="J15" s="30"/>
      <c r="K15" s="22">
        <f t="shared" si="2"/>
        <v>5260.1500000000005</v>
      </c>
      <c r="L15" s="24">
        <v>0.66</v>
      </c>
      <c r="M15" s="22">
        <v>5259.4900000000007</v>
      </c>
    </row>
    <row r="16" spans="1:13">
      <c r="A16" s="28" t="s">
        <v>15</v>
      </c>
      <c r="B16" s="22">
        <f t="shared" si="3"/>
        <v>7544.6825331433083</v>
      </c>
      <c r="C16" s="22">
        <f t="shared" si="0"/>
        <v>1213.18989999</v>
      </c>
      <c r="D16" s="24">
        <v>552.12189998999997</v>
      </c>
      <c r="E16" s="24">
        <v>661.06799999999998</v>
      </c>
      <c r="F16" s="30"/>
      <c r="G16" s="24">
        <f t="shared" si="1"/>
        <v>721.03263315331003</v>
      </c>
      <c r="H16" s="24">
        <v>15.984176000000001</v>
      </c>
      <c r="I16" s="24">
        <v>705.04845715330998</v>
      </c>
      <c r="J16" s="30"/>
      <c r="K16" s="22">
        <f t="shared" si="2"/>
        <v>5610.4599999999982</v>
      </c>
      <c r="L16" s="24">
        <v>4.2</v>
      </c>
      <c r="M16" s="22">
        <v>5606.2599999999984</v>
      </c>
    </row>
    <row r="17" spans="1:13">
      <c r="A17" s="28" t="s">
        <v>16</v>
      </c>
      <c r="B17" s="22">
        <f t="shared" si="3"/>
        <v>3449.6596992221002</v>
      </c>
      <c r="C17" s="24">
        <f t="shared" si="0"/>
        <v>656.66599999999971</v>
      </c>
      <c r="D17" s="24">
        <v>587.99999999999977</v>
      </c>
      <c r="E17" s="24">
        <v>68.665999999999997</v>
      </c>
      <c r="F17" s="30"/>
      <c r="G17" s="24">
        <f t="shared" si="1"/>
        <v>743.91369922210004</v>
      </c>
      <c r="H17" s="24">
        <v>48.940999999999995</v>
      </c>
      <c r="I17" s="24">
        <v>694.9726992221</v>
      </c>
      <c r="J17" s="30"/>
      <c r="K17" s="22">
        <f t="shared" si="2"/>
        <v>2049.0800000000004</v>
      </c>
      <c r="L17" s="24">
        <v>82.019999999999982</v>
      </c>
      <c r="M17" s="22">
        <v>1967.0600000000004</v>
      </c>
    </row>
    <row r="18" spans="1:13">
      <c r="A18" s="28" t="s">
        <v>17</v>
      </c>
      <c r="B18" s="22">
        <f t="shared" si="3"/>
        <v>11928.344456018009</v>
      </c>
      <c r="C18" s="22">
        <f t="shared" si="0"/>
        <v>1536.8899999999999</v>
      </c>
      <c r="D18" s="24">
        <v>934.31499999999971</v>
      </c>
      <c r="E18" s="24">
        <v>602.57500000000005</v>
      </c>
      <c r="F18" s="30"/>
      <c r="G18" s="24">
        <f t="shared" si="1"/>
        <v>852.47445601800018</v>
      </c>
      <c r="H18" s="24">
        <v>14.579999999999998</v>
      </c>
      <c r="I18" s="24">
        <v>837.89445601800014</v>
      </c>
      <c r="J18" s="30"/>
      <c r="K18" s="22">
        <f t="shared" si="2"/>
        <v>9538.9800000000087</v>
      </c>
      <c r="L18" s="24">
        <v>224.20999999999995</v>
      </c>
      <c r="M18" s="22">
        <v>9314.7700000000095</v>
      </c>
    </row>
    <row r="19" spans="1:13">
      <c r="A19" s="28" t="s">
        <v>31</v>
      </c>
      <c r="B19" s="22">
        <f t="shared" si="3"/>
        <v>8691.3518319657906</v>
      </c>
      <c r="C19" s="22">
        <f t="shared" si="0"/>
        <v>1238.2309999999998</v>
      </c>
      <c r="D19" s="24">
        <v>623.58000000000004</v>
      </c>
      <c r="E19" s="24">
        <v>614.65099999999984</v>
      </c>
      <c r="F19" s="30"/>
      <c r="G19" s="22">
        <f t="shared" si="1"/>
        <v>1765.9318323472901</v>
      </c>
      <c r="H19" s="24">
        <v>92.015232999999995</v>
      </c>
      <c r="I19" s="22">
        <v>1673.91659934729</v>
      </c>
      <c r="J19" s="30"/>
      <c r="K19" s="22">
        <f t="shared" si="2"/>
        <v>5687.1889996185009</v>
      </c>
      <c r="L19" s="24">
        <v>155.51000000000005</v>
      </c>
      <c r="M19" s="22">
        <v>5531.6789996185007</v>
      </c>
    </row>
    <row r="20" spans="1:13">
      <c r="A20" s="28" t="s">
        <v>18</v>
      </c>
      <c r="B20" s="22">
        <f t="shared" si="3"/>
        <v>3190.2710002139602</v>
      </c>
      <c r="C20" s="24">
        <f t="shared" si="0"/>
        <v>469.024</v>
      </c>
      <c r="D20" s="24">
        <v>446.83699999999999</v>
      </c>
      <c r="E20" s="24">
        <v>22.187000000000001</v>
      </c>
      <c r="F20" s="30"/>
      <c r="G20" s="24">
        <f t="shared" si="1"/>
        <v>642.53700021396014</v>
      </c>
      <c r="H20" s="24">
        <v>213.75100000000006</v>
      </c>
      <c r="I20" s="24">
        <v>428.78600021396005</v>
      </c>
      <c r="J20" s="30"/>
      <c r="K20" s="22">
        <f t="shared" si="2"/>
        <v>2078.71</v>
      </c>
      <c r="L20" s="24">
        <v>27.549999999999997</v>
      </c>
      <c r="M20" s="22">
        <v>2051.16</v>
      </c>
    </row>
    <row r="21" spans="1:13">
      <c r="A21" s="28" t="s">
        <v>19</v>
      </c>
      <c r="B21" s="22">
        <f t="shared" si="3"/>
        <v>7586.0499999999993</v>
      </c>
      <c r="C21" s="22">
        <f t="shared" si="0"/>
        <v>1751.24</v>
      </c>
      <c r="D21" s="22">
        <v>1180.086</v>
      </c>
      <c r="E21" s="24">
        <v>571.154</v>
      </c>
      <c r="F21" s="30"/>
      <c r="G21" s="22">
        <f t="shared" si="1"/>
        <v>1571.12</v>
      </c>
      <c r="H21" s="24">
        <v>123.14999999999999</v>
      </c>
      <c r="I21" s="22">
        <v>1447.9699999999998</v>
      </c>
      <c r="J21" s="30"/>
      <c r="K21" s="22">
        <f t="shared" si="2"/>
        <v>4263.6899999999996</v>
      </c>
      <c r="L21" s="24">
        <v>173.91</v>
      </c>
      <c r="M21" s="22">
        <v>4089.7799999999993</v>
      </c>
    </row>
    <row r="22" spans="1:13">
      <c r="A22" s="28" t="s">
        <v>20</v>
      </c>
      <c r="B22" s="23">
        <f t="shared" si="3"/>
        <v>961.44400000000007</v>
      </c>
      <c r="C22" s="24">
        <f t="shared" si="0"/>
        <v>87.884000000000015</v>
      </c>
      <c r="D22" s="24">
        <v>43.085000000000008</v>
      </c>
      <c r="E22" s="24">
        <v>44.798999999999999</v>
      </c>
      <c r="F22" s="30"/>
      <c r="G22" s="24">
        <f t="shared" si="1"/>
        <v>436.69</v>
      </c>
      <c r="H22" s="24">
        <v>108.56</v>
      </c>
      <c r="I22" s="24">
        <v>328.13</v>
      </c>
      <c r="J22" s="30"/>
      <c r="K22" s="24">
        <f t="shared" si="2"/>
        <v>436.87</v>
      </c>
      <c r="L22" s="24">
        <v>19.079999999999998</v>
      </c>
      <c r="M22" s="24">
        <v>417.79</v>
      </c>
    </row>
    <row r="23" spans="1:13">
      <c r="A23" s="28" t="s">
        <v>21</v>
      </c>
      <c r="B23" s="22">
        <f t="shared" si="3"/>
        <v>1994.9060000000004</v>
      </c>
      <c r="C23" s="24">
        <f t="shared" si="0"/>
        <v>399.2759999999999</v>
      </c>
      <c r="D23" s="24">
        <v>399.2759999999999</v>
      </c>
      <c r="E23" s="24">
        <v>0</v>
      </c>
      <c r="F23" s="30"/>
      <c r="G23" s="24">
        <f t="shared" si="1"/>
        <v>179.63</v>
      </c>
      <c r="H23" s="24">
        <v>2.4900000000000002</v>
      </c>
      <c r="I23" s="24">
        <v>177.14</v>
      </c>
      <c r="J23" s="30"/>
      <c r="K23" s="22">
        <f t="shared" si="2"/>
        <v>1416.0000000000005</v>
      </c>
      <c r="L23" s="24">
        <v>5.07</v>
      </c>
      <c r="M23" s="22">
        <v>1410.9300000000005</v>
      </c>
    </row>
    <row r="24" spans="1:13">
      <c r="A24" s="28" t="s">
        <v>22</v>
      </c>
      <c r="B24" s="22">
        <f t="shared" si="3"/>
        <v>2640.7660964138113</v>
      </c>
      <c r="C24" s="24">
        <f t="shared" si="0"/>
        <v>469.99400000000009</v>
      </c>
      <c r="D24" s="24">
        <v>469.99400000000009</v>
      </c>
      <c r="E24" s="24">
        <v>0</v>
      </c>
      <c r="F24" s="30"/>
      <c r="G24" s="24">
        <f t="shared" si="1"/>
        <v>908.93209641381122</v>
      </c>
      <c r="H24" s="24">
        <v>78.433623245210995</v>
      </c>
      <c r="I24" s="24">
        <v>830.49847316860019</v>
      </c>
      <c r="J24" s="30"/>
      <c r="K24" s="22">
        <f t="shared" si="2"/>
        <v>1261.8399999999999</v>
      </c>
      <c r="L24" s="24">
        <v>98.219999999999985</v>
      </c>
      <c r="M24" s="22">
        <v>1163.6199999999999</v>
      </c>
    </row>
    <row r="25" spans="1:13">
      <c r="A25" s="28" t="s">
        <v>23</v>
      </c>
      <c r="B25" s="22">
        <f t="shared" si="3"/>
        <v>3309.1744915033501</v>
      </c>
      <c r="C25" s="24">
        <f t="shared" si="0"/>
        <v>586.55900000000008</v>
      </c>
      <c r="D25" s="24">
        <v>273.11900000000003</v>
      </c>
      <c r="E25" s="24">
        <v>313.44000000000005</v>
      </c>
      <c r="F25" s="30"/>
      <c r="G25" s="24">
        <f t="shared" si="1"/>
        <v>607.57549150335012</v>
      </c>
      <c r="H25" s="24">
        <v>34.434956</v>
      </c>
      <c r="I25" s="24">
        <v>573.14053550335007</v>
      </c>
      <c r="J25" s="30"/>
      <c r="K25" s="22">
        <f t="shared" si="2"/>
        <v>2115.04</v>
      </c>
      <c r="L25" s="24">
        <v>0</v>
      </c>
      <c r="M25" s="22">
        <v>2115.04</v>
      </c>
    </row>
    <row r="26" spans="1:13">
      <c r="A26" s="28" t="s">
        <v>24</v>
      </c>
      <c r="B26" s="22">
        <f t="shared" si="3"/>
        <v>8866.3460023398948</v>
      </c>
      <c r="C26" s="22">
        <f t="shared" si="0"/>
        <v>1610.02</v>
      </c>
      <c r="D26" s="22">
        <v>1103.402</v>
      </c>
      <c r="E26" s="24">
        <v>506.61800000000005</v>
      </c>
      <c r="F26" s="30"/>
      <c r="G26" s="24">
        <f t="shared" si="1"/>
        <v>649.27600233989597</v>
      </c>
      <c r="H26" s="24">
        <v>171.089002082196</v>
      </c>
      <c r="I26" s="24">
        <v>478.18700025769999</v>
      </c>
      <c r="J26" s="30"/>
      <c r="K26" s="22">
        <f t="shared" si="2"/>
        <v>6607.0499999999993</v>
      </c>
      <c r="L26" s="24">
        <v>170.89999999999992</v>
      </c>
      <c r="M26" s="22">
        <v>6436.15</v>
      </c>
    </row>
    <row r="27" spans="1:13">
      <c r="A27" s="28" t="s">
        <v>25</v>
      </c>
      <c r="B27" s="22">
        <f t="shared" si="3"/>
        <v>13182.337701163589</v>
      </c>
      <c r="C27" s="22">
        <f t="shared" si="0"/>
        <v>2016.9786999999994</v>
      </c>
      <c r="D27" s="22">
        <v>1395.9406999999994</v>
      </c>
      <c r="E27" s="24">
        <v>621.03800000000001</v>
      </c>
      <c r="F27" s="30"/>
      <c r="G27" s="22">
        <f t="shared" si="1"/>
        <v>1772.6600011445203</v>
      </c>
      <c r="H27" s="24">
        <v>319.46999971389999</v>
      </c>
      <c r="I27" s="22">
        <v>1453.1900014306202</v>
      </c>
      <c r="J27" s="30"/>
      <c r="K27" s="22">
        <f t="shared" si="2"/>
        <v>9392.6990000190708</v>
      </c>
      <c r="L27" s="24">
        <v>89.84900001906999</v>
      </c>
      <c r="M27" s="22">
        <v>9302.85</v>
      </c>
    </row>
    <row r="28" spans="1:13">
      <c r="A28" s="28" t="s">
        <v>26</v>
      </c>
      <c r="B28" s="22">
        <f t="shared" si="3"/>
        <v>5213.7229077625907</v>
      </c>
      <c r="C28" s="24">
        <f t="shared" si="0"/>
        <v>868.84990000000028</v>
      </c>
      <c r="D28" s="24">
        <v>696.55900000000031</v>
      </c>
      <c r="E28" s="24">
        <v>172.29089999999997</v>
      </c>
      <c r="F28" s="30"/>
      <c r="G28" s="24">
        <f t="shared" si="1"/>
        <v>906.38300776259007</v>
      </c>
      <c r="H28" s="24">
        <v>150.17699816359999</v>
      </c>
      <c r="I28" s="24">
        <v>756.20600959899002</v>
      </c>
      <c r="J28" s="30"/>
      <c r="K28" s="22">
        <f t="shared" si="2"/>
        <v>3438.49</v>
      </c>
      <c r="L28" s="24">
        <v>0.09</v>
      </c>
      <c r="M28" s="22">
        <v>3438.3999999999996</v>
      </c>
    </row>
    <row r="29" spans="1:13">
      <c r="A29" s="28" t="s">
        <v>27</v>
      </c>
      <c r="B29" s="22">
        <f t="shared" si="3"/>
        <v>2520.4222842583404</v>
      </c>
      <c r="C29" s="24">
        <f t="shared" si="0"/>
        <v>636.88490000000013</v>
      </c>
      <c r="D29" s="24">
        <v>470.86090000000013</v>
      </c>
      <c r="E29" s="24">
        <v>166.024</v>
      </c>
      <c r="F29" s="30"/>
      <c r="G29" s="24">
        <f t="shared" si="1"/>
        <v>502.86738425834</v>
      </c>
      <c r="H29" s="24">
        <v>85.002461554139998</v>
      </c>
      <c r="I29" s="24">
        <v>417.86492270420001</v>
      </c>
      <c r="J29" s="30"/>
      <c r="K29" s="22">
        <f t="shared" si="2"/>
        <v>1380.6700000000003</v>
      </c>
      <c r="L29" s="24">
        <v>151.54999999999995</v>
      </c>
      <c r="M29" s="22">
        <v>1229.1200000000003</v>
      </c>
    </row>
    <row r="30" spans="1:13">
      <c r="A30" s="28" t="s">
        <v>28</v>
      </c>
      <c r="B30" s="23">
        <f t="shared" si="3"/>
        <v>939.81723037432016</v>
      </c>
      <c r="C30" s="24">
        <f t="shared" si="0"/>
        <v>138.14599999999999</v>
      </c>
      <c r="D30" s="24">
        <v>138.14599999999999</v>
      </c>
      <c r="E30" s="24">
        <v>0</v>
      </c>
      <c r="F30" s="30"/>
      <c r="G30" s="24">
        <f t="shared" si="1"/>
        <v>285.27123037432</v>
      </c>
      <c r="H30" s="24">
        <v>69.509</v>
      </c>
      <c r="I30" s="24">
        <v>215.76223037431998</v>
      </c>
      <c r="J30" s="30"/>
      <c r="K30" s="24">
        <f t="shared" si="2"/>
        <v>516.4000000000002</v>
      </c>
      <c r="L30" s="24">
        <v>9.33</v>
      </c>
      <c r="M30" s="24">
        <v>507.07000000000016</v>
      </c>
    </row>
    <row r="31" spans="1:13" ht="15.75" thickBot="1">
      <c r="A31" s="31" t="s">
        <v>29</v>
      </c>
      <c r="B31" s="25">
        <f t="shared" si="3"/>
        <v>1919.9309998092697</v>
      </c>
      <c r="C31" s="26">
        <f t="shared" si="0"/>
        <v>314.43200000000007</v>
      </c>
      <c r="D31" s="26">
        <v>221.09500000000006</v>
      </c>
      <c r="E31" s="26">
        <v>93.337000000000003</v>
      </c>
      <c r="F31" s="32"/>
      <c r="G31" s="26">
        <f t="shared" si="1"/>
        <v>225.25899980926999</v>
      </c>
      <c r="H31" s="26">
        <v>0</v>
      </c>
      <c r="I31" s="26">
        <v>225.25899980926999</v>
      </c>
      <c r="J31" s="32"/>
      <c r="K31" s="25">
        <f t="shared" si="2"/>
        <v>1380.2399999999996</v>
      </c>
      <c r="L31" s="26">
        <v>10.339999999999998</v>
      </c>
      <c r="M31" s="25">
        <v>1369.8999999999996</v>
      </c>
    </row>
    <row r="32" spans="1:13">
      <c r="A32" s="27" t="s">
        <v>32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  <row r="33" spans="1:13">
      <c r="A33" s="27" t="s">
        <v>33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</row>
  </sheetData>
  <mergeCells count="7">
    <mergeCell ref="A2:M2"/>
    <mergeCell ref="A5:A6"/>
    <mergeCell ref="B5:B6"/>
    <mergeCell ref="C5:E5"/>
    <mergeCell ref="G5:I5"/>
    <mergeCell ref="K5:M5"/>
    <mergeCell ref="A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33"/>
  <sheetViews>
    <sheetView showGridLines="0" showRowColHeaders="0" workbookViewId="0">
      <selection activeCell="H9" sqref="H9"/>
    </sheetView>
  </sheetViews>
  <sheetFormatPr baseColWidth="10" defaultRowHeight="15"/>
  <cols>
    <col min="1" max="1" width="15.5703125" customWidth="1"/>
    <col min="4" max="4" width="12.140625" customWidth="1"/>
    <col min="5" max="5" width="12.28515625" customWidth="1"/>
    <col min="6" max="6" width="0.85546875" customWidth="1"/>
    <col min="9" max="9" width="12.28515625" customWidth="1"/>
    <col min="10" max="10" width="0.85546875" customWidth="1"/>
    <col min="13" max="13" width="12.42578125" customWidth="1"/>
  </cols>
  <sheetData>
    <row r="2" spans="1:13">
      <c r="A2" s="95" t="s">
        <v>44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>
      <c r="A3" s="87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15.75" thickBot="1">
      <c r="A4" s="89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>
      <c r="A5" s="88" t="s">
        <v>1</v>
      </c>
      <c r="B5" s="90" t="s">
        <v>2</v>
      </c>
      <c r="C5" s="88" t="s">
        <v>3</v>
      </c>
      <c r="D5" s="88"/>
      <c r="E5" s="88"/>
      <c r="F5" s="17"/>
      <c r="G5" s="88" t="s">
        <v>4</v>
      </c>
      <c r="H5" s="88"/>
      <c r="I5" s="88"/>
      <c r="J5" s="17"/>
      <c r="K5" s="88" t="s">
        <v>43</v>
      </c>
      <c r="L5" s="88"/>
      <c r="M5" s="88"/>
    </row>
    <row r="6" spans="1:13" ht="39" thickBot="1">
      <c r="A6" s="89"/>
      <c r="B6" s="91"/>
      <c r="C6" s="18" t="s">
        <v>37</v>
      </c>
      <c r="D6" s="18" t="s">
        <v>35</v>
      </c>
      <c r="E6" s="18" t="s">
        <v>36</v>
      </c>
      <c r="F6" s="19"/>
      <c r="G6" s="18" t="s">
        <v>5</v>
      </c>
      <c r="H6" s="18" t="s">
        <v>6</v>
      </c>
      <c r="I6" s="18" t="s">
        <v>36</v>
      </c>
      <c r="J6" s="19"/>
      <c r="K6" s="18" t="s">
        <v>5</v>
      </c>
      <c r="L6" s="18" t="s">
        <v>6</v>
      </c>
      <c r="M6" s="18" t="s">
        <v>36</v>
      </c>
    </row>
    <row r="7" spans="1:13">
      <c r="A7" s="20" t="s">
        <v>30</v>
      </c>
      <c r="B7" s="21">
        <f>SUM(B8:B31)</f>
        <v>165371.87945002882</v>
      </c>
      <c r="C7" s="21">
        <f>SUM(C8:C31)</f>
        <v>26435.990799999996</v>
      </c>
      <c r="D7" s="21">
        <f>SUM(D8:D31)</f>
        <v>18420.092800000006</v>
      </c>
      <c r="E7" s="21">
        <f>SUM(E8:E31)</f>
        <v>8015.8980000000001</v>
      </c>
      <c r="F7" s="21"/>
      <c r="G7" s="21">
        <f>SUM(G8:G31)</f>
        <v>24287.409209060756</v>
      </c>
      <c r="H7" s="21">
        <f>SUM(H8:H31)</f>
        <v>3459.020743818242</v>
      </c>
      <c r="I7" s="21">
        <f>SUM(I8:I31)</f>
        <v>20828.388465242522</v>
      </c>
      <c r="J7" s="21"/>
      <c r="K7" s="21">
        <f>SUM(K8:K31)</f>
        <v>114648.47944096803</v>
      </c>
      <c r="L7" s="21">
        <f>SUM(L8:L31)</f>
        <v>1890.133411337732</v>
      </c>
      <c r="M7" s="21">
        <f>SUM(M8:M31)</f>
        <v>112758.34602963031</v>
      </c>
    </row>
    <row r="8" spans="1:13">
      <c r="A8" s="28" t="s">
        <v>7</v>
      </c>
      <c r="B8" s="22">
        <f>SUM(C8,G8,K8)</f>
        <v>3320.2059238075499</v>
      </c>
      <c r="C8" s="23">
        <f>SUM(D8:E8)</f>
        <v>851.04700000000014</v>
      </c>
      <c r="D8" s="36">
        <v>823.25100000000009</v>
      </c>
      <c r="E8" s="36">
        <v>27.795999999999999</v>
      </c>
      <c r="F8" s="29"/>
      <c r="G8" s="24">
        <f t="shared" ref="G8:G31" si="0">SUM(H8:I8)</f>
        <v>726.84100000000001</v>
      </c>
      <c r="H8" s="36">
        <v>31.281000000000002</v>
      </c>
      <c r="I8" s="36">
        <v>695.56000000000006</v>
      </c>
      <c r="J8" s="29"/>
      <c r="K8" s="22">
        <f t="shared" ref="K8:K31" si="1">SUM(L8:M8)</f>
        <v>1742.3179238075495</v>
      </c>
      <c r="L8" s="36">
        <v>0</v>
      </c>
      <c r="M8" s="36">
        <v>1742.3179238075495</v>
      </c>
    </row>
    <row r="9" spans="1:13">
      <c r="A9" s="28" t="s">
        <v>8</v>
      </c>
      <c r="B9" s="22">
        <f t="shared" ref="B9:B31" si="2">SUM(C9,G9,K9)</f>
        <v>10840.506774828136</v>
      </c>
      <c r="C9" s="22">
        <f t="shared" ref="C9:C31" si="3">SUM(D9:E9)</f>
        <v>1919.3308000000002</v>
      </c>
      <c r="D9" s="36">
        <v>1158.7938000000001</v>
      </c>
      <c r="E9" s="36">
        <v>760.53699999999992</v>
      </c>
      <c r="F9" s="30"/>
      <c r="G9" s="22">
        <f t="shared" si="0"/>
        <v>1218.8009508970592</v>
      </c>
      <c r="H9" s="36">
        <v>482.76159000000001</v>
      </c>
      <c r="I9" s="36">
        <v>736.03936089705928</v>
      </c>
      <c r="J9" s="30"/>
      <c r="K9" s="22">
        <f t="shared" si="1"/>
        <v>7702.3750239310757</v>
      </c>
      <c r="L9" s="36">
        <v>115.68</v>
      </c>
      <c r="M9" s="36">
        <v>7586.6950239310754</v>
      </c>
    </row>
    <row r="10" spans="1:13">
      <c r="A10" s="28" t="s">
        <v>9</v>
      </c>
      <c r="B10" s="22">
        <f t="shared" si="2"/>
        <v>7530.8246299999992</v>
      </c>
      <c r="C10" s="22">
        <f t="shared" si="3"/>
        <v>1157.0910000000001</v>
      </c>
      <c r="D10" s="36">
        <v>680.2170000000001</v>
      </c>
      <c r="E10" s="36">
        <v>476.87400000000008</v>
      </c>
      <c r="F10" s="30"/>
      <c r="G10" s="22">
        <f t="shared" si="0"/>
        <v>1367.1436299999998</v>
      </c>
      <c r="H10" s="36">
        <v>9.3915100000000002</v>
      </c>
      <c r="I10" s="36">
        <v>1357.7521199999999</v>
      </c>
      <c r="J10" s="30"/>
      <c r="K10" s="22">
        <f t="shared" si="1"/>
        <v>5006.5899999999992</v>
      </c>
      <c r="L10" s="36">
        <v>7.27</v>
      </c>
      <c r="M10" s="36">
        <v>4999.3199999999988</v>
      </c>
    </row>
    <row r="11" spans="1:13">
      <c r="A11" s="28" t="s">
        <v>10</v>
      </c>
      <c r="B11" s="22">
        <f t="shared" si="2"/>
        <v>9353.5037556877614</v>
      </c>
      <c r="C11" s="22">
        <f t="shared" si="3"/>
        <v>1498.212</v>
      </c>
      <c r="D11" s="36">
        <v>1180.8589999999999</v>
      </c>
      <c r="E11" s="36">
        <v>317.35299999999995</v>
      </c>
      <c r="F11" s="30"/>
      <c r="G11" s="22">
        <f t="shared" si="0"/>
        <v>1739.1197454217081</v>
      </c>
      <c r="H11" s="36">
        <v>530.997979046208</v>
      </c>
      <c r="I11" s="36">
        <v>1208.1217663755001</v>
      </c>
      <c r="J11" s="30"/>
      <c r="K11" s="22">
        <f t="shared" si="1"/>
        <v>6116.1720102660538</v>
      </c>
      <c r="L11" s="36">
        <v>393.76999993324</v>
      </c>
      <c r="M11" s="36">
        <v>5722.4020103328139</v>
      </c>
    </row>
    <row r="12" spans="1:13">
      <c r="A12" s="28" t="s">
        <v>11</v>
      </c>
      <c r="B12" s="22">
        <f t="shared" si="2"/>
        <v>12315.945188196096</v>
      </c>
      <c r="C12" s="22">
        <f t="shared" si="3"/>
        <v>1720.3319999999999</v>
      </c>
      <c r="D12" s="36">
        <v>1511.914</v>
      </c>
      <c r="E12" s="36">
        <v>208.41800000000001</v>
      </c>
      <c r="F12" s="30"/>
      <c r="G12" s="22">
        <f t="shared" si="0"/>
        <v>1909.0431408035693</v>
      </c>
      <c r="H12" s="36">
        <v>154.26102391294899</v>
      </c>
      <c r="I12" s="36">
        <v>1754.7821168906203</v>
      </c>
      <c r="J12" s="30"/>
      <c r="K12" s="22">
        <f t="shared" si="1"/>
        <v>8686.5700473925262</v>
      </c>
      <c r="L12" s="36">
        <v>18.939999999999998</v>
      </c>
      <c r="M12" s="36">
        <v>8667.6300473925257</v>
      </c>
    </row>
    <row r="13" spans="1:13">
      <c r="A13" s="28" t="s">
        <v>12</v>
      </c>
      <c r="B13" s="22">
        <f t="shared" si="2"/>
        <v>14721.429075516247</v>
      </c>
      <c r="C13" s="22">
        <f t="shared" si="3"/>
        <v>1753.8250000000003</v>
      </c>
      <c r="D13" s="36">
        <v>1282.2410000000004</v>
      </c>
      <c r="E13" s="36">
        <v>471.58399999999995</v>
      </c>
      <c r="F13" s="30"/>
      <c r="G13" s="24">
        <f t="shared" si="0"/>
        <v>855.68516626456017</v>
      </c>
      <c r="H13" s="36">
        <v>31.779000404580003</v>
      </c>
      <c r="I13" s="36">
        <v>823.90616585998021</v>
      </c>
      <c r="J13" s="30"/>
      <c r="K13" s="22">
        <f t="shared" si="1"/>
        <v>12111.918909251688</v>
      </c>
      <c r="L13" s="36">
        <v>41.009999999999984</v>
      </c>
      <c r="M13" s="36">
        <v>12070.908909251688</v>
      </c>
    </row>
    <row r="14" spans="1:13">
      <c r="A14" s="28" t="s">
        <v>38</v>
      </c>
      <c r="B14" s="22">
        <f t="shared" si="2"/>
        <v>15386.360127581662</v>
      </c>
      <c r="C14" s="22">
        <f t="shared" si="3"/>
        <v>1819.212</v>
      </c>
      <c r="D14" s="36">
        <v>1191.1209999999999</v>
      </c>
      <c r="E14" s="36">
        <v>628.09100000000012</v>
      </c>
      <c r="F14" s="30"/>
      <c r="G14" s="22">
        <f t="shared" si="0"/>
        <v>2650.9391604729808</v>
      </c>
      <c r="H14" s="36">
        <v>564.09331958800999</v>
      </c>
      <c r="I14" s="36">
        <v>2086.8458408849706</v>
      </c>
      <c r="J14" s="30"/>
      <c r="K14" s="22">
        <f t="shared" si="1"/>
        <v>10916.208967108681</v>
      </c>
      <c r="L14" s="36">
        <v>120.48999999999998</v>
      </c>
      <c r="M14" s="36">
        <v>10795.718967108682</v>
      </c>
    </row>
    <row r="15" spans="1:13">
      <c r="A15" s="28" t="s">
        <v>14</v>
      </c>
      <c r="B15" s="22">
        <f t="shared" si="2"/>
        <v>8069.9976843945205</v>
      </c>
      <c r="C15" s="22">
        <f t="shared" si="3"/>
        <v>1404.3389999999999</v>
      </c>
      <c r="D15" s="36">
        <v>851.875</v>
      </c>
      <c r="E15" s="36">
        <v>552.46400000000006</v>
      </c>
      <c r="F15" s="30"/>
      <c r="G15" s="22">
        <f t="shared" si="0"/>
        <v>1408.2661399999997</v>
      </c>
      <c r="H15" s="36">
        <v>21.2971</v>
      </c>
      <c r="I15" s="36">
        <v>1386.9690399999997</v>
      </c>
      <c r="J15" s="30"/>
      <c r="K15" s="22">
        <f t="shared" si="1"/>
        <v>5257.3925443945209</v>
      </c>
      <c r="L15" s="36">
        <v>0.66</v>
      </c>
      <c r="M15" s="36">
        <v>5256.732544394521</v>
      </c>
    </row>
    <row r="16" spans="1:13">
      <c r="A16" s="28" t="s">
        <v>15</v>
      </c>
      <c r="B16" s="22">
        <f t="shared" si="2"/>
        <v>7595.0117194497079</v>
      </c>
      <c r="C16" s="22">
        <f t="shared" si="3"/>
        <v>1284.3619999999999</v>
      </c>
      <c r="D16" s="36">
        <v>552.11999999999989</v>
      </c>
      <c r="E16" s="36">
        <v>732.24199999999996</v>
      </c>
      <c r="F16" s="30"/>
      <c r="G16" s="24">
        <f t="shared" si="0"/>
        <v>711.72971944970993</v>
      </c>
      <c r="H16" s="36">
        <v>15.984176000000001</v>
      </c>
      <c r="I16" s="36">
        <v>695.74554344970988</v>
      </c>
      <c r="J16" s="30"/>
      <c r="K16" s="22">
        <f t="shared" si="1"/>
        <v>5598.9199999999983</v>
      </c>
      <c r="L16" s="36">
        <v>4.2</v>
      </c>
      <c r="M16" s="36">
        <v>5594.7199999999984</v>
      </c>
    </row>
    <row r="17" spans="1:13">
      <c r="A17" s="28" t="s">
        <v>16</v>
      </c>
      <c r="B17" s="22">
        <f t="shared" si="2"/>
        <v>3493.9312519815503</v>
      </c>
      <c r="C17" s="24">
        <f t="shared" si="3"/>
        <v>697.77599999999984</v>
      </c>
      <c r="D17" s="36">
        <v>629.1099999999999</v>
      </c>
      <c r="E17" s="36">
        <v>68.665999999999997</v>
      </c>
      <c r="F17" s="30"/>
      <c r="G17" s="24">
        <f t="shared" si="0"/>
        <v>743.91369922210015</v>
      </c>
      <c r="H17" s="36">
        <v>48.940999999999995</v>
      </c>
      <c r="I17" s="36">
        <v>694.97269922210012</v>
      </c>
      <c r="J17" s="30"/>
      <c r="K17" s="22">
        <f t="shared" si="1"/>
        <v>2052.2415527594503</v>
      </c>
      <c r="L17" s="36">
        <v>82.019999999999982</v>
      </c>
      <c r="M17" s="36">
        <v>1970.2215527594503</v>
      </c>
    </row>
    <row r="18" spans="1:13">
      <c r="A18" s="28" t="s">
        <v>17</v>
      </c>
      <c r="B18" s="22">
        <f t="shared" si="2"/>
        <v>11892.348697335012</v>
      </c>
      <c r="C18" s="22">
        <f t="shared" si="3"/>
        <v>1536.0000000000005</v>
      </c>
      <c r="D18" s="36">
        <v>933.4250000000003</v>
      </c>
      <c r="E18" s="36">
        <v>602.57500000000005</v>
      </c>
      <c r="F18" s="30"/>
      <c r="G18" s="24">
        <f t="shared" si="0"/>
        <v>833.84869733500011</v>
      </c>
      <c r="H18" s="36">
        <v>67.679109999999994</v>
      </c>
      <c r="I18" s="36">
        <v>766.16958733500007</v>
      </c>
      <c r="J18" s="30"/>
      <c r="K18" s="22">
        <f t="shared" si="1"/>
        <v>9522.5000000000109</v>
      </c>
      <c r="L18" s="36">
        <v>218.29999999999998</v>
      </c>
      <c r="M18" s="36">
        <v>9304.2000000000116</v>
      </c>
    </row>
    <row r="19" spans="1:13">
      <c r="A19" s="28" t="s">
        <v>31</v>
      </c>
      <c r="B19" s="22">
        <f t="shared" si="2"/>
        <v>8742.6868741192466</v>
      </c>
      <c r="C19" s="22">
        <f t="shared" si="3"/>
        <v>1298.7859999999998</v>
      </c>
      <c r="D19" s="36">
        <v>642.29599999999982</v>
      </c>
      <c r="E19" s="36">
        <v>656.49</v>
      </c>
      <c r="F19" s="30"/>
      <c r="G19" s="22">
        <f t="shared" si="0"/>
        <v>1766.4111142665661</v>
      </c>
      <c r="H19" s="36">
        <v>92.015232999999995</v>
      </c>
      <c r="I19" s="36">
        <v>1674.395881266566</v>
      </c>
      <c r="J19" s="30"/>
      <c r="K19" s="22">
        <f t="shared" si="1"/>
        <v>5677.4897598526804</v>
      </c>
      <c r="L19" s="36">
        <v>155.51000000000005</v>
      </c>
      <c r="M19" s="36">
        <v>5521.9797598526802</v>
      </c>
    </row>
    <row r="20" spans="1:13">
      <c r="A20" s="28" t="s">
        <v>18</v>
      </c>
      <c r="B20" s="22">
        <f t="shared" si="2"/>
        <v>3186.8360002139607</v>
      </c>
      <c r="C20" s="24">
        <f t="shared" si="3"/>
        <v>469.04900000000004</v>
      </c>
      <c r="D20" s="36">
        <v>450.82100000000003</v>
      </c>
      <c r="E20" s="36">
        <v>18.228000000000002</v>
      </c>
      <c r="F20" s="30"/>
      <c r="G20" s="24">
        <f t="shared" si="0"/>
        <v>663.05700021396012</v>
      </c>
      <c r="H20" s="36">
        <v>213.75100000000006</v>
      </c>
      <c r="I20" s="36">
        <v>449.30600021396003</v>
      </c>
      <c r="J20" s="30"/>
      <c r="K20" s="22">
        <f t="shared" si="1"/>
        <v>2054.7300000000005</v>
      </c>
      <c r="L20" s="36">
        <v>27.549999999999997</v>
      </c>
      <c r="M20" s="36">
        <v>2027.1800000000003</v>
      </c>
    </row>
    <row r="21" spans="1:13">
      <c r="A21" s="28" t="s">
        <v>19</v>
      </c>
      <c r="B21" s="22">
        <f t="shared" si="2"/>
        <v>7522.526161277674</v>
      </c>
      <c r="C21" s="22">
        <f t="shared" si="3"/>
        <v>1751.3409999999999</v>
      </c>
      <c r="D21" s="36">
        <v>1170.2519999999997</v>
      </c>
      <c r="E21" s="36">
        <v>581.08900000000006</v>
      </c>
      <c r="F21" s="30"/>
      <c r="G21" s="22">
        <f t="shared" si="0"/>
        <v>1504.5101908213483</v>
      </c>
      <c r="H21" s="36">
        <v>165.52225082134802</v>
      </c>
      <c r="I21" s="36">
        <v>1338.9879400000002</v>
      </c>
      <c r="J21" s="30"/>
      <c r="K21" s="22">
        <f t="shared" si="1"/>
        <v>4266.6749704563263</v>
      </c>
      <c r="L21" s="36">
        <v>173.91</v>
      </c>
      <c r="M21" s="36">
        <v>4092.7649704563264</v>
      </c>
    </row>
    <row r="22" spans="1:13">
      <c r="A22" s="28" t="s">
        <v>20</v>
      </c>
      <c r="B22" s="23">
        <f t="shared" si="2"/>
        <v>832.27622999999994</v>
      </c>
      <c r="C22" s="24">
        <f t="shared" si="3"/>
        <v>129.95600000000002</v>
      </c>
      <c r="D22" s="36">
        <v>49.81</v>
      </c>
      <c r="E22" s="36">
        <v>80.146000000000001</v>
      </c>
      <c r="F22" s="30"/>
      <c r="G22" s="24">
        <f t="shared" si="0"/>
        <v>283.27022999999997</v>
      </c>
      <c r="H22" s="36">
        <v>102.41299999999998</v>
      </c>
      <c r="I22" s="36">
        <v>180.85722999999999</v>
      </c>
      <c r="J22" s="30"/>
      <c r="K22" s="24">
        <f t="shared" si="1"/>
        <v>419.05</v>
      </c>
      <c r="L22" s="36">
        <v>19.079999999999998</v>
      </c>
      <c r="M22" s="36">
        <v>399.97</v>
      </c>
    </row>
    <row r="23" spans="1:13">
      <c r="A23" s="28" t="s">
        <v>21</v>
      </c>
      <c r="B23" s="22">
        <f t="shared" si="2"/>
        <v>1986.9160490383006</v>
      </c>
      <c r="C23" s="24">
        <f t="shared" si="3"/>
        <v>399.27600000000001</v>
      </c>
      <c r="D23" s="36">
        <v>399.27600000000001</v>
      </c>
      <c r="E23" s="36">
        <v>0</v>
      </c>
      <c r="F23" s="30"/>
      <c r="G23" s="24">
        <f t="shared" si="0"/>
        <v>203.14000000000001</v>
      </c>
      <c r="H23" s="36">
        <v>3.673</v>
      </c>
      <c r="I23" s="36">
        <v>199.46700000000001</v>
      </c>
      <c r="J23" s="30"/>
      <c r="K23" s="22">
        <f t="shared" si="1"/>
        <v>1384.5000490383004</v>
      </c>
      <c r="L23" s="36">
        <v>5.07</v>
      </c>
      <c r="M23" s="36">
        <v>1379.4300490383005</v>
      </c>
    </row>
    <row r="24" spans="1:13">
      <c r="A24" s="28" t="s">
        <v>22</v>
      </c>
      <c r="B24" s="22">
        <f t="shared" si="2"/>
        <v>2640.0170964138115</v>
      </c>
      <c r="C24" s="24">
        <f t="shared" si="3"/>
        <v>469.24500000000006</v>
      </c>
      <c r="D24" s="36">
        <v>469.24500000000006</v>
      </c>
      <c r="E24" s="36">
        <v>0</v>
      </c>
      <c r="F24" s="30"/>
      <c r="G24" s="24">
        <f t="shared" si="0"/>
        <v>908.93209641381122</v>
      </c>
      <c r="H24" s="36">
        <v>78.433623245210995</v>
      </c>
      <c r="I24" s="36">
        <v>830.49847316860019</v>
      </c>
      <c r="J24" s="30"/>
      <c r="K24" s="22">
        <f t="shared" si="1"/>
        <v>1261.8399999999999</v>
      </c>
      <c r="L24" s="36">
        <v>98.219999999999985</v>
      </c>
      <c r="M24" s="36">
        <v>1163.6199999999999</v>
      </c>
    </row>
    <row r="25" spans="1:13">
      <c r="A25" s="28" t="s">
        <v>23</v>
      </c>
      <c r="B25" s="22">
        <f t="shared" si="2"/>
        <v>3312.6351287044899</v>
      </c>
      <c r="C25" s="24">
        <f t="shared" si="3"/>
        <v>594.01900000000001</v>
      </c>
      <c r="D25" s="36">
        <v>273.11899999999997</v>
      </c>
      <c r="E25" s="36">
        <v>320.89999999999998</v>
      </c>
      <c r="F25" s="30"/>
      <c r="G25" s="24">
        <f t="shared" si="0"/>
        <v>607.57549150335012</v>
      </c>
      <c r="H25" s="36">
        <v>34.434956</v>
      </c>
      <c r="I25" s="36">
        <v>573.14053550335007</v>
      </c>
      <c r="J25" s="30"/>
      <c r="K25" s="22">
        <f t="shared" si="1"/>
        <v>2111.0406372011398</v>
      </c>
      <c r="L25" s="36">
        <v>0</v>
      </c>
      <c r="M25" s="36">
        <v>2111.0406372011398</v>
      </c>
    </row>
    <row r="26" spans="1:13">
      <c r="A26" s="28" t="s">
        <v>24</v>
      </c>
      <c r="B26" s="22">
        <f t="shared" si="2"/>
        <v>8951.3479736683803</v>
      </c>
      <c r="C26" s="22">
        <f t="shared" si="3"/>
        <v>1707.7820000000002</v>
      </c>
      <c r="D26" s="36">
        <v>1220.2220000000002</v>
      </c>
      <c r="E26" s="36">
        <v>487.56</v>
      </c>
      <c r="F26" s="30"/>
      <c r="G26" s="24">
        <f t="shared" si="0"/>
        <v>553.44000233989607</v>
      </c>
      <c r="H26" s="36">
        <v>142.78900208219599</v>
      </c>
      <c r="I26" s="36">
        <v>410.65100025770005</v>
      </c>
      <c r="J26" s="30"/>
      <c r="K26" s="22">
        <f t="shared" si="1"/>
        <v>6690.1259713284844</v>
      </c>
      <c r="L26" s="36">
        <v>170.89999999999992</v>
      </c>
      <c r="M26" s="36">
        <v>6519.2259713284848</v>
      </c>
    </row>
    <row r="27" spans="1:13">
      <c r="A27" s="28" t="s">
        <v>25</v>
      </c>
      <c r="B27" s="22">
        <f t="shared" si="2"/>
        <v>13077.148485610167</v>
      </c>
      <c r="C27" s="22">
        <f t="shared" si="3"/>
        <v>2016.9759999999999</v>
      </c>
      <c r="D27" s="36">
        <v>1395.9379999999999</v>
      </c>
      <c r="E27" s="36">
        <v>621.03800000000001</v>
      </c>
      <c r="F27" s="30"/>
      <c r="G27" s="22">
        <f t="shared" si="0"/>
        <v>1711.96141143062</v>
      </c>
      <c r="H27" s="36">
        <v>362.83341000000036</v>
      </c>
      <c r="I27" s="36">
        <v>1349.1280014306196</v>
      </c>
      <c r="J27" s="30"/>
      <c r="K27" s="22">
        <f t="shared" si="1"/>
        <v>9348.2110741795477</v>
      </c>
      <c r="L27" s="36">
        <v>66.24341140449242</v>
      </c>
      <c r="M27" s="36">
        <v>9281.9676627750559</v>
      </c>
    </row>
    <row r="28" spans="1:13">
      <c r="A28" s="28" t="s">
        <v>26</v>
      </c>
      <c r="B28" s="22">
        <f t="shared" si="2"/>
        <v>5213.7220077625898</v>
      </c>
      <c r="C28" s="24">
        <f t="shared" si="3"/>
        <v>868.84899999999993</v>
      </c>
      <c r="D28" s="36">
        <v>724.0859999999999</v>
      </c>
      <c r="E28" s="36">
        <v>144.76300000000001</v>
      </c>
      <c r="F28" s="30"/>
      <c r="G28" s="24">
        <f t="shared" si="0"/>
        <v>906.38300776259007</v>
      </c>
      <c r="H28" s="36">
        <v>150.17699816359999</v>
      </c>
      <c r="I28" s="36">
        <v>756.20600959899002</v>
      </c>
      <c r="J28" s="30"/>
      <c r="K28" s="22">
        <f t="shared" si="1"/>
        <v>3438.49</v>
      </c>
      <c r="L28" s="36">
        <v>0.09</v>
      </c>
      <c r="M28" s="36">
        <v>3438.3999999999996</v>
      </c>
    </row>
    <row r="29" spans="1:13">
      <c r="A29" s="28" t="s">
        <v>27</v>
      </c>
      <c r="B29" s="22">
        <f t="shared" si="2"/>
        <v>2520.0643842583404</v>
      </c>
      <c r="C29" s="24">
        <f t="shared" si="3"/>
        <v>636.60700000000008</v>
      </c>
      <c r="D29" s="36">
        <v>470.86000000000007</v>
      </c>
      <c r="E29" s="36">
        <v>165.74700000000001</v>
      </c>
      <c r="F29" s="30"/>
      <c r="G29" s="24">
        <f t="shared" si="0"/>
        <v>502.86738425834</v>
      </c>
      <c r="H29" s="36">
        <v>85.002461554139998</v>
      </c>
      <c r="I29" s="36">
        <v>417.86492270420001</v>
      </c>
      <c r="J29" s="30"/>
      <c r="K29" s="22">
        <f t="shared" si="1"/>
        <v>1380.5900000000001</v>
      </c>
      <c r="L29" s="36">
        <v>151.54999999999995</v>
      </c>
      <c r="M29" s="36">
        <v>1229.0400000000002</v>
      </c>
    </row>
    <row r="30" spans="1:13">
      <c r="A30" s="28" t="s">
        <v>28</v>
      </c>
      <c r="B30" s="23">
        <f t="shared" si="2"/>
        <v>939.73723037432012</v>
      </c>
      <c r="C30" s="24">
        <f t="shared" si="3"/>
        <v>138.14599999999999</v>
      </c>
      <c r="D30" s="36">
        <v>138.14599999999999</v>
      </c>
      <c r="E30" s="36">
        <v>0</v>
      </c>
      <c r="F30" s="30"/>
      <c r="G30" s="24">
        <f t="shared" si="0"/>
        <v>285.27123037432</v>
      </c>
      <c r="H30" s="36">
        <v>69.509</v>
      </c>
      <c r="I30" s="36">
        <v>215.76223037431998</v>
      </c>
      <c r="J30" s="30"/>
      <c r="K30" s="24">
        <f t="shared" si="1"/>
        <v>516.32000000000016</v>
      </c>
      <c r="L30" s="36">
        <v>9.33</v>
      </c>
      <c r="M30" s="36">
        <v>506.99000000000018</v>
      </c>
    </row>
    <row r="31" spans="1:13" ht="15.75" thickBot="1">
      <c r="A31" s="31" t="s">
        <v>29</v>
      </c>
      <c r="B31" s="25">
        <f t="shared" si="2"/>
        <v>1925.9009998092697</v>
      </c>
      <c r="C31" s="26">
        <f t="shared" si="3"/>
        <v>314.43200000000007</v>
      </c>
      <c r="D31" s="37">
        <v>221.09500000000006</v>
      </c>
      <c r="E31" s="37">
        <v>93.337000000000003</v>
      </c>
      <c r="F31" s="32"/>
      <c r="G31" s="26">
        <f t="shared" si="0"/>
        <v>225.25899980926999</v>
      </c>
      <c r="H31" s="37">
        <v>0</v>
      </c>
      <c r="I31" s="37">
        <v>225.25899980926999</v>
      </c>
      <c r="J31" s="32"/>
      <c r="K31" s="25">
        <f t="shared" si="1"/>
        <v>1386.2099999999996</v>
      </c>
      <c r="L31" s="37">
        <v>10.339999999999998</v>
      </c>
      <c r="M31" s="37">
        <v>1375.8699999999997</v>
      </c>
    </row>
    <row r="32" spans="1:13" ht="25.5" customHeight="1">
      <c r="A32" s="92" t="s">
        <v>46</v>
      </c>
      <c r="B32" s="92"/>
      <c r="C32" s="92"/>
      <c r="D32" s="92"/>
      <c r="E32" s="92"/>
      <c r="F32" s="92"/>
      <c r="G32" s="92"/>
      <c r="H32" s="92"/>
      <c r="I32" s="92"/>
      <c r="J32" s="92"/>
      <c r="K32" s="33"/>
      <c r="L32" s="33"/>
      <c r="M32" s="34"/>
    </row>
    <row r="33" spans="1:13">
      <c r="A33" s="38" t="s">
        <v>45</v>
      </c>
      <c r="B33" s="38"/>
      <c r="C33" s="38"/>
      <c r="D33" s="38"/>
      <c r="E33" s="38"/>
      <c r="F33" s="38"/>
      <c r="G33" s="38"/>
      <c r="H33" s="38"/>
      <c r="I33" s="38"/>
      <c r="J33" s="38"/>
      <c r="K33" s="33"/>
      <c r="L33" s="33"/>
      <c r="M33" s="33"/>
    </row>
  </sheetData>
  <mergeCells count="9">
    <mergeCell ref="A32:J32"/>
    <mergeCell ref="A4:M4"/>
    <mergeCell ref="A3:M3"/>
    <mergeCell ref="A2:M2"/>
    <mergeCell ref="A5:A6"/>
    <mergeCell ref="B5:B6"/>
    <mergeCell ref="C5:E5"/>
    <mergeCell ref="G5:I5"/>
    <mergeCell ref="K5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33"/>
  <sheetViews>
    <sheetView showGridLines="0" showRowColHeaders="0" workbookViewId="0">
      <selection activeCell="A16" sqref="A16"/>
    </sheetView>
  </sheetViews>
  <sheetFormatPr baseColWidth="10" defaultRowHeight="15"/>
  <cols>
    <col min="1" max="1" width="14.85546875" customWidth="1"/>
    <col min="4" max="5" width="12.140625" customWidth="1"/>
    <col min="6" max="6" width="1" customWidth="1"/>
    <col min="9" max="9" width="12.28515625" customWidth="1"/>
    <col min="10" max="10" width="1.140625" customWidth="1"/>
    <col min="13" max="13" width="12.28515625" customWidth="1"/>
  </cols>
  <sheetData>
    <row r="2" spans="1:13">
      <c r="A2" s="95" t="s">
        <v>48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>
      <c r="A3" s="87" t="s">
        <v>47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3" ht="15.75" thickBot="1">
      <c r="A4" s="89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>
      <c r="A5" s="88" t="s">
        <v>1</v>
      </c>
      <c r="B5" s="90" t="s">
        <v>2</v>
      </c>
      <c r="C5" s="88" t="s">
        <v>3</v>
      </c>
      <c r="D5" s="88"/>
      <c r="E5" s="88"/>
      <c r="F5" s="17"/>
      <c r="G5" s="88" t="s">
        <v>4</v>
      </c>
      <c r="H5" s="88"/>
      <c r="I5" s="88"/>
      <c r="J5" s="17"/>
      <c r="K5" s="88" t="s">
        <v>43</v>
      </c>
      <c r="L5" s="88"/>
      <c r="M5" s="88"/>
    </row>
    <row r="6" spans="1:13" ht="39" thickBot="1">
      <c r="A6" s="89"/>
      <c r="B6" s="91"/>
      <c r="C6" s="18" t="s">
        <v>37</v>
      </c>
      <c r="D6" s="18" t="s">
        <v>35</v>
      </c>
      <c r="E6" s="18" t="s">
        <v>36</v>
      </c>
      <c r="F6" s="19"/>
      <c r="G6" s="18" t="s">
        <v>5</v>
      </c>
      <c r="H6" s="18" t="s">
        <v>6</v>
      </c>
      <c r="I6" s="18" t="s">
        <v>36</v>
      </c>
      <c r="J6" s="19"/>
      <c r="K6" s="18" t="s">
        <v>5</v>
      </c>
      <c r="L6" s="18" t="s">
        <v>6</v>
      </c>
      <c r="M6" s="18" t="s">
        <v>36</v>
      </c>
    </row>
    <row r="7" spans="1:13">
      <c r="A7" s="20" t="s">
        <v>30</v>
      </c>
      <c r="B7" s="21">
        <f>SUM(B8:B31)</f>
        <v>165904.99498472916</v>
      </c>
      <c r="C7" s="21">
        <f>SUM(C8:C31)</f>
        <v>26683.348999999995</v>
      </c>
      <c r="D7" s="21">
        <f>SUM(D8:D31)</f>
        <v>19682.406999999999</v>
      </c>
      <c r="E7" s="21">
        <f>SUM(E8:E31)</f>
        <v>7000.942</v>
      </c>
      <c r="F7" s="21"/>
      <c r="G7" s="21">
        <f>SUM(G8:G31)</f>
        <v>25303.971987999994</v>
      </c>
      <c r="H7" s="21">
        <f>SUM(H8:H31)</f>
        <v>3695.7473110000005</v>
      </c>
      <c r="I7" s="21">
        <f>SUM(I8:I31)</f>
        <v>21608.224677000002</v>
      </c>
      <c r="J7" s="21"/>
      <c r="K7" s="21">
        <f>SUM(K8:K31)</f>
        <v>113917.67399672917</v>
      </c>
      <c r="L7" s="21">
        <f>SUM(L8:L31)</f>
        <v>1915.1774114044915</v>
      </c>
      <c r="M7" s="21">
        <f>SUM(M8:M31)</f>
        <v>112002.49658532465</v>
      </c>
    </row>
    <row r="8" spans="1:13">
      <c r="A8" s="28" t="s">
        <v>7</v>
      </c>
      <c r="B8" s="22">
        <f>SUM(C8,G8,K8)</f>
        <v>3315.7502138075497</v>
      </c>
      <c r="C8" s="23">
        <f>SUM(D8:E8)</f>
        <v>846.20100000000025</v>
      </c>
      <c r="D8" s="23">
        <v>846.20100000000025</v>
      </c>
      <c r="E8" s="24">
        <v>0</v>
      </c>
      <c r="F8" s="29"/>
      <c r="G8" s="24">
        <f t="shared" ref="G8:G31" si="0">SUM(H8:I8)</f>
        <v>730.60028999999986</v>
      </c>
      <c r="H8" s="24">
        <v>31.281000000000002</v>
      </c>
      <c r="I8" s="24">
        <v>699.31928999999991</v>
      </c>
      <c r="J8" s="29"/>
      <c r="K8" s="22">
        <f t="shared" ref="K8:K31" si="1">SUM(L8:M8)</f>
        <v>1738.9489238075494</v>
      </c>
      <c r="L8" s="24">
        <v>0</v>
      </c>
      <c r="M8" s="22">
        <v>1738.9489238075494</v>
      </c>
    </row>
    <row r="9" spans="1:13">
      <c r="A9" s="28" t="s">
        <v>8</v>
      </c>
      <c r="B9" s="22">
        <f t="shared" ref="B9:B31" si="2">SUM(C9,G9,K9)</f>
        <v>10821.854097931078</v>
      </c>
      <c r="C9" s="22">
        <f t="shared" ref="C9:C31" si="3">SUM(D9:E9)</f>
        <v>1894.6060000000002</v>
      </c>
      <c r="D9" s="22">
        <v>1224.8460000000002</v>
      </c>
      <c r="E9" s="24">
        <v>669.75999999999988</v>
      </c>
      <c r="F9" s="30"/>
      <c r="G9" s="22">
        <f t="shared" si="0"/>
        <v>1218.6000740000002</v>
      </c>
      <c r="H9" s="24">
        <v>482.76159100000001</v>
      </c>
      <c r="I9" s="24">
        <v>735.83848300000011</v>
      </c>
      <c r="J9" s="30"/>
      <c r="K9" s="22">
        <f t="shared" si="1"/>
        <v>7708.6480239310768</v>
      </c>
      <c r="L9" s="24">
        <v>115.67</v>
      </c>
      <c r="M9" s="22">
        <v>7592.9780239310767</v>
      </c>
    </row>
    <row r="10" spans="1:13">
      <c r="A10" s="28" t="s">
        <v>9</v>
      </c>
      <c r="B10" s="22">
        <f t="shared" si="2"/>
        <v>7498.4835461935982</v>
      </c>
      <c r="C10" s="22">
        <f t="shared" si="3"/>
        <v>1157.0910000000001</v>
      </c>
      <c r="D10" s="24">
        <v>700.2170000000001</v>
      </c>
      <c r="E10" s="24">
        <v>456.87400000000002</v>
      </c>
      <c r="F10" s="30"/>
      <c r="G10" s="22">
        <f t="shared" si="0"/>
        <v>1321.8821529999998</v>
      </c>
      <c r="H10" s="24">
        <v>9.3915100000000002</v>
      </c>
      <c r="I10" s="22">
        <v>1312.4906429999999</v>
      </c>
      <c r="J10" s="30"/>
      <c r="K10" s="22">
        <f t="shared" si="1"/>
        <v>5019.5103931935982</v>
      </c>
      <c r="L10" s="24">
        <v>7.27</v>
      </c>
      <c r="M10" s="22">
        <v>5012.2403931935978</v>
      </c>
    </row>
    <row r="11" spans="1:13">
      <c r="A11" s="28" t="s">
        <v>10</v>
      </c>
      <c r="B11" s="22">
        <f t="shared" si="2"/>
        <v>9413.4915666110137</v>
      </c>
      <c r="C11" s="22">
        <f t="shared" si="3"/>
        <v>1498.2119999999995</v>
      </c>
      <c r="D11" s="22">
        <v>1216.7339999999995</v>
      </c>
      <c r="E11" s="24">
        <v>281.47799999999995</v>
      </c>
      <c r="F11" s="30"/>
      <c r="G11" s="22">
        <f t="shared" si="0"/>
        <v>1747.488953</v>
      </c>
      <c r="H11" s="24">
        <v>576.01300100000003</v>
      </c>
      <c r="I11" s="22">
        <v>1171.475952</v>
      </c>
      <c r="J11" s="30"/>
      <c r="K11" s="22">
        <f t="shared" si="1"/>
        <v>6167.7906136110141</v>
      </c>
      <c r="L11" s="24">
        <v>402.28399999999999</v>
      </c>
      <c r="M11" s="22">
        <v>5765.5066136110145</v>
      </c>
    </row>
    <row r="12" spans="1:13">
      <c r="A12" s="28" t="s">
        <v>11</v>
      </c>
      <c r="B12" s="22">
        <f t="shared" si="2"/>
        <v>12353.763449392527</v>
      </c>
      <c r="C12" s="22">
        <f t="shared" si="3"/>
        <v>1802.4799999999998</v>
      </c>
      <c r="D12" s="22">
        <v>1641.6329999999998</v>
      </c>
      <c r="E12" s="24">
        <v>160.84700000000004</v>
      </c>
      <c r="F12" s="30"/>
      <c r="G12" s="22">
        <f t="shared" si="0"/>
        <v>1853.7676019999999</v>
      </c>
      <c r="H12" s="24">
        <v>264.79503000000005</v>
      </c>
      <c r="I12" s="22">
        <v>1588.9725719999999</v>
      </c>
      <c r="J12" s="30"/>
      <c r="K12" s="22">
        <f t="shared" si="1"/>
        <v>8697.5158473925276</v>
      </c>
      <c r="L12" s="24">
        <v>18.939999999999998</v>
      </c>
      <c r="M12" s="22">
        <v>8678.5758473925271</v>
      </c>
    </row>
    <row r="13" spans="1:13">
      <c r="A13" s="28" t="s">
        <v>12</v>
      </c>
      <c r="B13" s="22">
        <f t="shared" si="2"/>
        <v>14580.564647458978</v>
      </c>
      <c r="C13" s="22">
        <f t="shared" si="3"/>
        <v>1740.4869999999996</v>
      </c>
      <c r="D13" s="22">
        <v>1404.8979999999997</v>
      </c>
      <c r="E13" s="24">
        <v>335.58900000000006</v>
      </c>
      <c r="F13" s="30"/>
      <c r="G13" s="24">
        <f t="shared" si="0"/>
        <v>733.96858100000009</v>
      </c>
      <c r="H13" s="24">
        <v>31.779001000000001</v>
      </c>
      <c r="I13" s="24">
        <v>702.18958000000009</v>
      </c>
      <c r="J13" s="30"/>
      <c r="K13" s="22">
        <f t="shared" si="1"/>
        <v>12106.109066458977</v>
      </c>
      <c r="L13" s="24">
        <v>41.009999999999984</v>
      </c>
      <c r="M13" s="22">
        <v>12065.099066458977</v>
      </c>
    </row>
    <row r="14" spans="1:13">
      <c r="A14" s="28" t="s">
        <v>38</v>
      </c>
      <c r="B14" s="22">
        <f t="shared" si="2"/>
        <v>15509.027925461234</v>
      </c>
      <c r="C14" s="22">
        <f t="shared" si="3"/>
        <v>1895.9579999999994</v>
      </c>
      <c r="D14" s="22">
        <v>1444.6799999999994</v>
      </c>
      <c r="E14" s="24">
        <v>451.27800000000008</v>
      </c>
      <c r="F14" s="30"/>
      <c r="G14" s="22">
        <f t="shared" si="0"/>
        <v>2908.5591880000002</v>
      </c>
      <c r="H14" s="24">
        <v>565.32980699999996</v>
      </c>
      <c r="I14" s="22">
        <v>2343.2293810000001</v>
      </c>
      <c r="J14" s="30"/>
      <c r="K14" s="22">
        <f t="shared" si="1"/>
        <v>10704.510737461234</v>
      </c>
      <c r="L14" s="24">
        <v>124.66299999999994</v>
      </c>
      <c r="M14" s="22">
        <v>10579.847737461234</v>
      </c>
    </row>
    <row r="15" spans="1:13">
      <c r="A15" s="28" t="s">
        <v>14</v>
      </c>
      <c r="B15" s="22">
        <f t="shared" si="2"/>
        <v>8242.214461394522</v>
      </c>
      <c r="C15" s="22">
        <f t="shared" si="3"/>
        <v>1403.6130000000001</v>
      </c>
      <c r="D15" s="24">
        <v>988.61500000000001</v>
      </c>
      <c r="E15" s="24">
        <v>414.99800000000005</v>
      </c>
      <c r="F15" s="30"/>
      <c r="G15" s="22">
        <f t="shared" si="0"/>
        <v>2015.1809170000004</v>
      </c>
      <c r="H15" s="24">
        <v>21.2971</v>
      </c>
      <c r="I15" s="22">
        <v>1993.8838170000004</v>
      </c>
      <c r="J15" s="30"/>
      <c r="K15" s="22">
        <f t="shared" si="1"/>
        <v>4823.4205443945211</v>
      </c>
      <c r="L15" s="24">
        <v>0.66</v>
      </c>
      <c r="M15" s="22">
        <v>4822.7605443945213</v>
      </c>
    </row>
    <row r="16" spans="1:13">
      <c r="A16" s="28" t="s">
        <v>15</v>
      </c>
      <c r="B16" s="22">
        <f t="shared" si="2"/>
        <v>7725.827718999999</v>
      </c>
      <c r="C16" s="22">
        <f t="shared" si="3"/>
        <v>1292.7559999999999</v>
      </c>
      <c r="D16" s="24">
        <v>551.91</v>
      </c>
      <c r="E16" s="24">
        <v>740.846</v>
      </c>
      <c r="F16" s="30"/>
      <c r="G16" s="24">
        <f t="shared" si="0"/>
        <v>772.43971899999997</v>
      </c>
      <c r="H16" s="24">
        <v>16.684176000000001</v>
      </c>
      <c r="I16" s="24">
        <v>755.75554299999999</v>
      </c>
      <c r="J16" s="30"/>
      <c r="K16" s="22">
        <f t="shared" si="1"/>
        <v>5660.6319999999987</v>
      </c>
      <c r="L16" s="24">
        <v>4.2</v>
      </c>
      <c r="M16" s="22">
        <v>5656.4319999999989</v>
      </c>
    </row>
    <row r="17" spans="1:13">
      <c r="A17" s="28" t="s">
        <v>16</v>
      </c>
      <c r="B17" s="22">
        <f t="shared" si="2"/>
        <v>3483.2211087594505</v>
      </c>
      <c r="C17" s="24">
        <f t="shared" si="3"/>
        <v>697.476</v>
      </c>
      <c r="D17" s="24">
        <v>680.31899999999996</v>
      </c>
      <c r="E17" s="24">
        <v>17.157</v>
      </c>
      <c r="F17" s="30"/>
      <c r="G17" s="24">
        <f t="shared" si="0"/>
        <v>743.06355600000006</v>
      </c>
      <c r="H17" s="24">
        <v>48.940999999999995</v>
      </c>
      <c r="I17" s="24">
        <v>694.12255600000003</v>
      </c>
      <c r="J17" s="30"/>
      <c r="K17" s="22">
        <f t="shared" si="1"/>
        <v>2042.6815527594504</v>
      </c>
      <c r="L17" s="24">
        <v>82.019999999999982</v>
      </c>
      <c r="M17" s="22">
        <v>1960.6615527594504</v>
      </c>
    </row>
    <row r="18" spans="1:13">
      <c r="A18" s="28" t="s">
        <v>17</v>
      </c>
      <c r="B18" s="22">
        <f t="shared" si="2"/>
        <v>11922.453658913637</v>
      </c>
      <c r="C18" s="22">
        <f t="shared" si="3"/>
        <v>1677.105</v>
      </c>
      <c r="D18" s="24">
        <v>970.62600000000009</v>
      </c>
      <c r="E18" s="24">
        <v>706.47900000000004</v>
      </c>
      <c r="F18" s="30"/>
      <c r="G18" s="24">
        <f t="shared" si="0"/>
        <v>833.70869700000026</v>
      </c>
      <c r="H18" s="24">
        <v>67.679109999999966</v>
      </c>
      <c r="I18" s="24">
        <v>766.02958700000033</v>
      </c>
      <c r="J18" s="30"/>
      <c r="K18" s="22">
        <f t="shared" si="1"/>
        <v>9411.6399619136373</v>
      </c>
      <c r="L18" s="24">
        <v>219.42199999999994</v>
      </c>
      <c r="M18" s="22">
        <v>9192.2179619136368</v>
      </c>
    </row>
    <row r="19" spans="1:13">
      <c r="A19" s="28" t="s">
        <v>31</v>
      </c>
      <c r="B19" s="22">
        <f t="shared" si="2"/>
        <v>8754.8380662428463</v>
      </c>
      <c r="C19" s="22">
        <f t="shared" si="3"/>
        <v>1263.2139999999999</v>
      </c>
      <c r="D19" s="24">
        <v>643.43799999999999</v>
      </c>
      <c r="E19" s="24">
        <v>619.77599999999984</v>
      </c>
      <c r="F19" s="30"/>
      <c r="G19" s="22">
        <f t="shared" si="0"/>
        <v>1824.8276960000003</v>
      </c>
      <c r="H19" s="24">
        <v>92.015232999999995</v>
      </c>
      <c r="I19" s="22">
        <v>1732.8124630000002</v>
      </c>
      <c r="J19" s="30"/>
      <c r="K19" s="22">
        <f t="shared" si="1"/>
        <v>5666.7963702428469</v>
      </c>
      <c r="L19" s="24">
        <v>155.39100000000005</v>
      </c>
      <c r="M19" s="22">
        <v>5511.4053702428473</v>
      </c>
    </row>
    <row r="20" spans="1:13">
      <c r="A20" s="28" t="s">
        <v>18</v>
      </c>
      <c r="B20" s="22">
        <f t="shared" si="2"/>
        <v>3188.7110010000001</v>
      </c>
      <c r="C20" s="24">
        <f t="shared" si="3"/>
        <v>469.04900000000004</v>
      </c>
      <c r="D20" s="24">
        <v>450.82100000000003</v>
      </c>
      <c r="E20" s="24">
        <v>18.228000000000002</v>
      </c>
      <c r="F20" s="30"/>
      <c r="G20" s="24">
        <f t="shared" si="0"/>
        <v>663.05700100000001</v>
      </c>
      <c r="H20" s="24">
        <v>213.75100000000006</v>
      </c>
      <c r="I20" s="24">
        <v>449.30600099999998</v>
      </c>
      <c r="J20" s="30"/>
      <c r="K20" s="22">
        <f t="shared" si="1"/>
        <v>2056.605</v>
      </c>
      <c r="L20" s="24">
        <v>27.549999999999997</v>
      </c>
      <c r="M20" s="22">
        <v>2029.0549999999998</v>
      </c>
    </row>
    <row r="21" spans="1:13">
      <c r="A21" s="28" t="s">
        <v>19</v>
      </c>
      <c r="B21" s="22">
        <f t="shared" si="2"/>
        <v>7577.4570403862863</v>
      </c>
      <c r="C21" s="22">
        <f t="shared" si="3"/>
        <v>1726.4679999999998</v>
      </c>
      <c r="D21" s="22">
        <v>1239.4279999999999</v>
      </c>
      <c r="E21" s="24">
        <v>487.03999999999985</v>
      </c>
      <c r="F21" s="30"/>
      <c r="G21" s="22">
        <f t="shared" si="0"/>
        <v>1584.1970040000003</v>
      </c>
      <c r="H21" s="24">
        <v>165.56425100000004</v>
      </c>
      <c r="I21" s="22">
        <v>1418.6327530000003</v>
      </c>
      <c r="J21" s="30"/>
      <c r="K21" s="22">
        <f t="shared" si="1"/>
        <v>4266.7920363862859</v>
      </c>
      <c r="L21" s="24">
        <v>171.99399999999997</v>
      </c>
      <c r="M21" s="22">
        <v>4094.7980363862862</v>
      </c>
    </row>
    <row r="22" spans="1:13">
      <c r="A22" s="28" t="s">
        <v>20</v>
      </c>
      <c r="B22" s="23">
        <f t="shared" si="2"/>
        <v>847.65744681364504</v>
      </c>
      <c r="C22" s="24">
        <f t="shared" si="3"/>
        <v>124.92700000000002</v>
      </c>
      <c r="D22" s="24">
        <v>93.580000000000013</v>
      </c>
      <c r="E22" s="24">
        <v>31.347000000000001</v>
      </c>
      <c r="F22" s="30"/>
      <c r="G22" s="24">
        <f t="shared" si="0"/>
        <v>283.27022999999997</v>
      </c>
      <c r="H22" s="24">
        <v>102.41299999999998</v>
      </c>
      <c r="I22" s="24">
        <v>180.85722999999999</v>
      </c>
      <c r="J22" s="30"/>
      <c r="K22" s="24">
        <f t="shared" si="1"/>
        <v>439.46021681364499</v>
      </c>
      <c r="L22" s="24">
        <v>19.079999999999998</v>
      </c>
      <c r="M22" s="24">
        <v>420.38021681364501</v>
      </c>
    </row>
    <row r="23" spans="1:13">
      <c r="A23" s="28" t="s">
        <v>21</v>
      </c>
      <c r="B23" s="22">
        <f t="shared" si="2"/>
        <v>1985.9360490383006</v>
      </c>
      <c r="C23" s="24">
        <f t="shared" si="3"/>
        <v>399.27600000000001</v>
      </c>
      <c r="D23" s="24">
        <v>399.27600000000001</v>
      </c>
      <c r="E23" s="24">
        <v>0</v>
      </c>
      <c r="F23" s="30"/>
      <c r="G23" s="24">
        <f t="shared" si="0"/>
        <v>203.14000000000001</v>
      </c>
      <c r="H23" s="24">
        <v>3.673</v>
      </c>
      <c r="I23" s="24">
        <v>199.46700000000001</v>
      </c>
      <c r="J23" s="30"/>
      <c r="K23" s="22">
        <f t="shared" si="1"/>
        <v>1383.5200490383004</v>
      </c>
      <c r="L23" s="24">
        <v>5.07</v>
      </c>
      <c r="M23" s="22">
        <v>1378.4500490383004</v>
      </c>
    </row>
    <row r="24" spans="1:13">
      <c r="A24" s="28" t="s">
        <v>22</v>
      </c>
      <c r="B24" s="22">
        <f t="shared" si="2"/>
        <v>2647.0240960000001</v>
      </c>
      <c r="C24" s="24">
        <f t="shared" si="3"/>
        <v>469.245</v>
      </c>
      <c r="D24" s="24">
        <v>469.245</v>
      </c>
      <c r="E24" s="24">
        <v>0</v>
      </c>
      <c r="F24" s="30"/>
      <c r="G24" s="24">
        <f t="shared" si="0"/>
        <v>908.93209599999989</v>
      </c>
      <c r="H24" s="24">
        <v>91.376569000000018</v>
      </c>
      <c r="I24" s="24">
        <v>817.55552699999987</v>
      </c>
      <c r="J24" s="30"/>
      <c r="K24" s="22">
        <f t="shared" si="1"/>
        <v>1268.847</v>
      </c>
      <c r="L24" s="24">
        <v>99.75</v>
      </c>
      <c r="M24" s="22">
        <v>1169.097</v>
      </c>
    </row>
    <row r="25" spans="1:13">
      <c r="A25" s="28" t="s">
        <v>23</v>
      </c>
      <c r="B25" s="22">
        <f t="shared" si="2"/>
        <v>3295.5288531646397</v>
      </c>
      <c r="C25" s="24">
        <f t="shared" si="3"/>
        <v>600.48799999999994</v>
      </c>
      <c r="D25" s="24">
        <v>279.50799999999992</v>
      </c>
      <c r="E25" s="24">
        <v>320.98</v>
      </c>
      <c r="F25" s="30"/>
      <c r="G25" s="24">
        <f t="shared" si="0"/>
        <v>607.57549100000006</v>
      </c>
      <c r="H25" s="24">
        <v>34.434956</v>
      </c>
      <c r="I25" s="24">
        <v>573.14053500000011</v>
      </c>
      <c r="J25" s="30"/>
      <c r="K25" s="22">
        <f t="shared" si="1"/>
        <v>2087.4653621646398</v>
      </c>
      <c r="L25" s="24">
        <v>0</v>
      </c>
      <c r="M25" s="22">
        <v>2087.4653621646398</v>
      </c>
    </row>
    <row r="26" spans="1:13">
      <c r="A26" s="28" t="s">
        <v>24</v>
      </c>
      <c r="B26" s="22">
        <f t="shared" si="2"/>
        <v>8942.0049683284815</v>
      </c>
      <c r="C26" s="22">
        <f t="shared" si="3"/>
        <v>1739.7399999999989</v>
      </c>
      <c r="D26" s="22">
        <v>1403.157999999999</v>
      </c>
      <c r="E26" s="24">
        <v>336.58199999999999</v>
      </c>
      <c r="F26" s="30"/>
      <c r="G26" s="24">
        <f t="shared" si="0"/>
        <v>584.09500200000002</v>
      </c>
      <c r="H26" s="24">
        <v>167.478002</v>
      </c>
      <c r="I26" s="24">
        <v>416.61699999999996</v>
      </c>
      <c r="J26" s="30"/>
      <c r="K26" s="22">
        <f t="shared" si="1"/>
        <v>6618.1699663284835</v>
      </c>
      <c r="L26" s="24">
        <v>171.14999999999992</v>
      </c>
      <c r="M26" s="22">
        <v>6447.0199663284839</v>
      </c>
    </row>
    <row r="27" spans="1:13">
      <c r="A27" s="28" t="s">
        <v>25</v>
      </c>
      <c r="B27" s="22">
        <f t="shared" si="2"/>
        <v>13144.162241831364</v>
      </c>
      <c r="C27" s="22">
        <f t="shared" si="3"/>
        <v>2014.2030000000002</v>
      </c>
      <c r="D27" s="22">
        <v>1479.0870000000002</v>
      </c>
      <c r="E27" s="24">
        <v>535.11599999999999</v>
      </c>
      <c r="F27" s="30"/>
      <c r="G27" s="22">
        <f t="shared" si="0"/>
        <v>1803.8899109999993</v>
      </c>
      <c r="H27" s="24">
        <v>393.20751499999989</v>
      </c>
      <c r="I27" s="22">
        <v>1410.6823959999995</v>
      </c>
      <c r="J27" s="30"/>
      <c r="K27" s="22">
        <f t="shared" si="1"/>
        <v>9326.0693308313639</v>
      </c>
      <c r="L27" s="24">
        <v>66.24341140449242</v>
      </c>
      <c r="M27" s="22">
        <v>9259.8259194268721</v>
      </c>
    </row>
    <row r="28" spans="1:13">
      <c r="A28" s="28" t="s">
        <v>26</v>
      </c>
      <c r="B28" s="22">
        <f t="shared" si="2"/>
        <v>5276.9055109999999</v>
      </c>
      <c r="C28" s="24">
        <f t="shared" si="3"/>
        <v>868.84900000000005</v>
      </c>
      <c r="D28" s="24">
        <v>724.08600000000001</v>
      </c>
      <c r="E28" s="24">
        <v>144.76300000000001</v>
      </c>
      <c r="F28" s="30"/>
      <c r="G28" s="24">
        <f t="shared" si="0"/>
        <v>969.52421099999981</v>
      </c>
      <c r="H28" s="24">
        <v>161.36999799999998</v>
      </c>
      <c r="I28" s="24">
        <v>808.1542129999998</v>
      </c>
      <c r="J28" s="30"/>
      <c r="K28" s="22">
        <f t="shared" si="1"/>
        <v>3438.5322999999999</v>
      </c>
      <c r="L28" s="24">
        <v>0.09</v>
      </c>
      <c r="M28" s="22">
        <v>3438.4422999999997</v>
      </c>
    </row>
    <row r="29" spans="1:13">
      <c r="A29" s="28" t="s">
        <v>27</v>
      </c>
      <c r="B29" s="22">
        <f t="shared" si="2"/>
        <v>2518.4003840000005</v>
      </c>
      <c r="C29" s="24">
        <f t="shared" si="3"/>
        <v>636.6070000000002</v>
      </c>
      <c r="D29" s="24">
        <v>470.86000000000013</v>
      </c>
      <c r="E29" s="24">
        <v>165.74700000000001</v>
      </c>
      <c r="F29" s="30"/>
      <c r="G29" s="24">
        <f t="shared" si="0"/>
        <v>489.70338399999997</v>
      </c>
      <c r="H29" s="24">
        <v>85.002460999999997</v>
      </c>
      <c r="I29" s="24">
        <v>404.70092299999999</v>
      </c>
      <c r="J29" s="30"/>
      <c r="K29" s="22">
        <f t="shared" si="1"/>
        <v>1392.0900000000004</v>
      </c>
      <c r="L29" s="24">
        <v>163.04999999999993</v>
      </c>
      <c r="M29" s="22">
        <v>1229.0400000000004</v>
      </c>
    </row>
    <row r="30" spans="1:13">
      <c r="A30" s="28" t="s">
        <v>28</v>
      </c>
      <c r="B30" s="23">
        <f t="shared" si="2"/>
        <v>939.53893200000016</v>
      </c>
      <c r="C30" s="24">
        <f t="shared" si="3"/>
        <v>138.14599999999999</v>
      </c>
      <c r="D30" s="24">
        <v>138.14599999999999</v>
      </c>
      <c r="E30" s="24">
        <v>0</v>
      </c>
      <c r="F30" s="30"/>
      <c r="G30" s="24">
        <f t="shared" si="0"/>
        <v>285.27123200000005</v>
      </c>
      <c r="H30" s="24">
        <v>69.509000000000015</v>
      </c>
      <c r="I30" s="24">
        <v>215.76223200000001</v>
      </c>
      <c r="J30" s="30"/>
      <c r="K30" s="24">
        <f t="shared" si="1"/>
        <v>516.12170000000015</v>
      </c>
      <c r="L30" s="24">
        <v>9.33</v>
      </c>
      <c r="M30" s="24">
        <v>506.79170000000011</v>
      </c>
    </row>
    <row r="31" spans="1:13" ht="15.75" thickBot="1">
      <c r="A31" s="31" t="s">
        <v>29</v>
      </c>
      <c r="B31" s="25">
        <f t="shared" si="2"/>
        <v>1920.1779999999992</v>
      </c>
      <c r="C31" s="26">
        <f t="shared" si="3"/>
        <v>327.15200000000004</v>
      </c>
      <c r="D31" s="26">
        <v>221.095</v>
      </c>
      <c r="E31" s="26">
        <v>106.05700000000002</v>
      </c>
      <c r="F31" s="32"/>
      <c r="G31" s="26">
        <f t="shared" si="0"/>
        <v>217.22900000000001</v>
      </c>
      <c r="H31" s="26">
        <v>0</v>
      </c>
      <c r="I31" s="26">
        <v>217.22900000000001</v>
      </c>
      <c r="J31" s="32"/>
      <c r="K31" s="25">
        <f t="shared" si="1"/>
        <v>1375.7969999999991</v>
      </c>
      <c r="L31" s="26">
        <v>10.339999999999998</v>
      </c>
      <c r="M31" s="25">
        <v>1365.4569999999992</v>
      </c>
    </row>
    <row r="32" spans="1:13" ht="20.25" customHeight="1">
      <c r="A32" s="96" t="s">
        <v>46</v>
      </c>
      <c r="B32" s="96"/>
      <c r="C32" s="96"/>
      <c r="D32" s="96"/>
      <c r="E32" s="96"/>
      <c r="F32" s="96"/>
      <c r="G32" s="96"/>
      <c r="H32" s="96"/>
      <c r="I32" s="96"/>
      <c r="J32" s="96"/>
      <c r="K32" s="33"/>
      <c r="L32" s="33"/>
      <c r="M32" s="34"/>
    </row>
    <row r="33" spans="1:13">
      <c r="A33" s="38" t="s">
        <v>45</v>
      </c>
      <c r="B33" s="38"/>
      <c r="C33" s="38"/>
      <c r="D33" s="38"/>
      <c r="E33" s="38"/>
      <c r="F33" s="38"/>
      <c r="G33" s="38"/>
      <c r="H33" s="38"/>
      <c r="I33" s="38"/>
      <c r="J33" s="38"/>
      <c r="K33" s="33"/>
      <c r="L33" s="33"/>
      <c r="M33" s="33"/>
    </row>
  </sheetData>
  <mergeCells count="9">
    <mergeCell ref="A32:J32"/>
    <mergeCell ref="A2:M2"/>
    <mergeCell ref="A3:M3"/>
    <mergeCell ref="A4:M4"/>
    <mergeCell ref="A5:A6"/>
    <mergeCell ref="B5:B6"/>
    <mergeCell ref="C5:E5"/>
    <mergeCell ref="G5:I5"/>
    <mergeCell ref="K5:M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4"/>
  <sheetViews>
    <sheetView zoomScale="90" zoomScaleNormal="90" workbookViewId="0">
      <selection activeCell="I37" sqref="I37"/>
    </sheetView>
  </sheetViews>
  <sheetFormatPr baseColWidth="10" defaultRowHeight="14.25"/>
  <cols>
    <col min="1" max="1" width="19" style="51" customWidth="1"/>
    <col min="2" max="2" width="11.85546875" style="51" bestFit="1" customWidth="1"/>
    <col min="3" max="3" width="4.42578125" style="51" customWidth="1"/>
    <col min="4" max="4" width="11.5703125" style="51" bestFit="1" customWidth="1"/>
    <col min="5" max="5" width="12.85546875" style="51" bestFit="1" customWidth="1"/>
    <col min="6" max="6" width="13.85546875" style="51" bestFit="1" customWidth="1"/>
    <col min="7" max="7" width="2.7109375" style="51" customWidth="1"/>
    <col min="8" max="9" width="11.5703125" style="51" bestFit="1" customWidth="1"/>
    <col min="10" max="10" width="13.7109375" style="51" bestFit="1" customWidth="1"/>
    <col min="11" max="11" width="2.7109375" style="51" customWidth="1"/>
    <col min="12" max="12" width="11.85546875" style="51" bestFit="1" customWidth="1"/>
    <col min="13" max="13" width="12.42578125" style="51" bestFit="1" customWidth="1"/>
    <col min="14" max="14" width="13.7109375" style="51" bestFit="1" customWidth="1"/>
    <col min="15" max="16384" width="11.42578125" style="51"/>
  </cols>
  <sheetData>
    <row r="1" spans="1:14" ht="16.5">
      <c r="A1" s="97" t="s">
        <v>75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4" spans="1:14" ht="15" thickBot="1">
      <c r="G4" s="51" t="s">
        <v>76</v>
      </c>
    </row>
    <row r="5" spans="1:14">
      <c r="A5" s="98" t="s">
        <v>1</v>
      </c>
      <c r="B5" s="100" t="s">
        <v>2</v>
      </c>
      <c r="C5" s="52"/>
      <c r="D5" s="98" t="s">
        <v>3</v>
      </c>
      <c r="E5" s="98"/>
      <c r="F5" s="98"/>
      <c r="G5" s="53"/>
      <c r="H5" s="98" t="s">
        <v>4</v>
      </c>
      <c r="I5" s="98"/>
      <c r="J5" s="98"/>
      <c r="K5" s="53"/>
      <c r="L5" s="98" t="s">
        <v>41</v>
      </c>
      <c r="M5" s="98"/>
      <c r="N5" s="98"/>
    </row>
    <row r="6" spans="1:14" ht="43.5" thickBot="1">
      <c r="A6" s="99"/>
      <c r="B6" s="101"/>
      <c r="C6" s="54"/>
      <c r="D6" s="55" t="s">
        <v>37</v>
      </c>
      <c r="E6" s="55" t="s">
        <v>35</v>
      </c>
      <c r="F6" s="55" t="s">
        <v>36</v>
      </c>
      <c r="G6" s="54"/>
      <c r="H6" s="55" t="s">
        <v>5</v>
      </c>
      <c r="I6" s="55" t="s">
        <v>6</v>
      </c>
      <c r="J6" s="55" t="s">
        <v>36</v>
      </c>
      <c r="K6" s="54"/>
      <c r="L6" s="55" t="s">
        <v>5</v>
      </c>
      <c r="M6" s="55" t="s">
        <v>6</v>
      </c>
      <c r="N6" s="55" t="s">
        <v>36</v>
      </c>
    </row>
    <row r="7" spans="1:14">
      <c r="A7" s="56" t="s">
        <v>30</v>
      </c>
      <c r="B7" s="57">
        <f>SUM(B8:B32)</f>
        <v>166765.06004550017</v>
      </c>
      <c r="C7" s="57"/>
      <c r="D7" s="57">
        <v>26791.866999999998</v>
      </c>
      <c r="E7" s="57">
        <v>20367.505999999994</v>
      </c>
      <c r="F7" s="57">
        <v>6424.3609999999999</v>
      </c>
      <c r="G7" s="57"/>
      <c r="H7" s="57">
        <v>27480.98638879514</v>
      </c>
      <c r="I7" s="57">
        <v>3714.0724655602135</v>
      </c>
      <c r="J7" s="57">
        <v>23766.91392323493</v>
      </c>
      <c r="K7" s="57"/>
      <c r="L7" s="57">
        <v>112492.20665670501</v>
      </c>
      <c r="M7" s="57">
        <v>1883.9274114044917</v>
      </c>
      <c r="N7" s="57">
        <v>110608.27924530052</v>
      </c>
    </row>
    <row r="8" spans="1:14">
      <c r="A8" s="58" t="s">
        <v>73</v>
      </c>
      <c r="B8" s="48">
        <v>3337.4126977585383</v>
      </c>
      <c r="C8" s="48"/>
      <c r="D8" s="48">
        <v>851.92400000000021</v>
      </c>
      <c r="E8" s="48">
        <v>851.92400000000021</v>
      </c>
      <c r="F8" s="48">
        <v>0</v>
      </c>
      <c r="G8" s="49"/>
      <c r="H8" s="48">
        <f>SUM(I8:J8)</f>
        <v>746.539773950989</v>
      </c>
      <c r="I8" s="48">
        <v>31.273</v>
      </c>
      <c r="J8" s="48">
        <v>715.26677395098898</v>
      </c>
      <c r="K8" s="49"/>
      <c r="L8" s="48">
        <f>SUM(M8:N8)</f>
        <v>1738.9489238075494</v>
      </c>
      <c r="M8" s="48">
        <v>0</v>
      </c>
      <c r="N8" s="48">
        <v>1738.9489238075494</v>
      </c>
    </row>
    <row r="9" spans="1:14">
      <c r="A9" s="58" t="s">
        <v>72</v>
      </c>
      <c r="B9" s="48">
        <v>10820.76690199228</v>
      </c>
      <c r="C9" s="48"/>
      <c r="D9" s="48">
        <v>1893.569</v>
      </c>
      <c r="E9" s="48">
        <v>1223.8089999999997</v>
      </c>
      <c r="F9" s="48">
        <v>669.7600000000001</v>
      </c>
      <c r="G9" s="49"/>
      <c r="H9" s="48">
        <f t="shared" ref="H9:H32" si="0">SUM(I9:J9)</f>
        <v>1218.600072538459</v>
      </c>
      <c r="I9" s="48">
        <v>482.76159049999995</v>
      </c>
      <c r="J9" s="48">
        <v>735.83848203845912</v>
      </c>
      <c r="K9" s="49"/>
      <c r="L9" s="48">
        <f t="shared" ref="L9:L32" si="1">SUM(M9:N9)</f>
        <v>7708.5978294538218</v>
      </c>
      <c r="M9" s="48">
        <v>115.67</v>
      </c>
      <c r="N9" s="48">
        <v>7592.9278294538217</v>
      </c>
    </row>
    <row r="10" spans="1:14">
      <c r="A10" s="58" t="s">
        <v>71</v>
      </c>
      <c r="B10" s="48">
        <v>7494.5696629771282</v>
      </c>
      <c r="C10" s="48"/>
      <c r="D10" s="48">
        <v>1242.9499999999998</v>
      </c>
      <c r="E10" s="48">
        <v>779.36899999999991</v>
      </c>
      <c r="F10" s="48">
        <v>463.5809999999999</v>
      </c>
      <c r="G10" s="49"/>
      <c r="H10" s="48">
        <f t="shared" si="0"/>
        <v>1298.9135033899797</v>
      </c>
      <c r="I10" s="48">
        <v>9.0710000000000015</v>
      </c>
      <c r="J10" s="48">
        <v>1289.8425033899798</v>
      </c>
      <c r="K10" s="49"/>
      <c r="L10" s="48">
        <f t="shared" si="1"/>
        <v>4952.7061595871482</v>
      </c>
      <c r="M10" s="48">
        <v>7.27</v>
      </c>
      <c r="N10" s="48">
        <v>4945.4361595871478</v>
      </c>
    </row>
    <row r="11" spans="1:14">
      <c r="A11" s="58" t="s">
        <v>70</v>
      </c>
      <c r="B11" s="48">
        <v>9387.7633968387618</v>
      </c>
      <c r="C11" s="48"/>
      <c r="D11" s="48">
        <v>1481.0530000000003</v>
      </c>
      <c r="E11" s="48">
        <v>1199.5750000000005</v>
      </c>
      <c r="F11" s="48">
        <v>281.47799999999995</v>
      </c>
      <c r="G11" s="49"/>
      <c r="H11" s="48">
        <f t="shared" si="0"/>
        <v>1738.919783227748</v>
      </c>
      <c r="I11" s="48">
        <v>571.04092451834799</v>
      </c>
      <c r="J11" s="48">
        <v>1167.8788587094</v>
      </c>
      <c r="K11" s="49"/>
      <c r="L11" s="48">
        <f t="shared" si="1"/>
        <v>6167.7906136110141</v>
      </c>
      <c r="M11" s="48">
        <v>402.28399999999999</v>
      </c>
      <c r="N11" s="48">
        <v>5765.5066136110145</v>
      </c>
    </row>
    <row r="12" spans="1:14">
      <c r="A12" s="58" t="s">
        <v>69</v>
      </c>
      <c r="B12" s="48">
        <v>12353.68514431832</v>
      </c>
      <c r="C12" s="48"/>
      <c r="D12" s="48">
        <v>1802.443</v>
      </c>
      <c r="E12" s="48">
        <v>1641.596</v>
      </c>
      <c r="F12" s="48">
        <v>160.84699999999998</v>
      </c>
      <c r="G12" s="49"/>
      <c r="H12" s="48">
        <f t="shared" si="0"/>
        <v>1853.7263332818397</v>
      </c>
      <c r="I12" s="48">
        <v>264.79503021022003</v>
      </c>
      <c r="J12" s="48">
        <v>1588.9313030716198</v>
      </c>
      <c r="K12" s="49"/>
      <c r="L12" s="48">
        <f t="shared" si="1"/>
        <v>8697.515811036481</v>
      </c>
      <c r="M12" s="48">
        <v>18.939999999999998</v>
      </c>
      <c r="N12" s="48">
        <v>8678.5758110364804</v>
      </c>
    </row>
    <row r="13" spans="1:14">
      <c r="A13" s="58" t="s">
        <v>68</v>
      </c>
      <c r="B13" s="48">
        <v>2613.6273010271593</v>
      </c>
      <c r="C13" s="48"/>
      <c r="D13" s="48">
        <v>1738.9439999999991</v>
      </c>
      <c r="E13" s="48">
        <v>1403.367999999999</v>
      </c>
      <c r="F13" s="48">
        <v>335.57600000000002</v>
      </c>
      <c r="G13" s="49"/>
      <c r="H13" s="48">
        <f t="shared" si="0"/>
        <v>874.68330102716027</v>
      </c>
      <c r="I13" s="48">
        <v>31.779000404580003</v>
      </c>
      <c r="J13" s="48">
        <v>842.90430062258031</v>
      </c>
      <c r="K13" s="49"/>
      <c r="L13" s="48">
        <f t="shared" si="1"/>
        <v>12105.426391592953</v>
      </c>
      <c r="M13" s="48">
        <v>41.009999999999984</v>
      </c>
      <c r="N13" s="48">
        <v>12064.416391592953</v>
      </c>
    </row>
    <row r="14" spans="1:14">
      <c r="A14" s="58" t="s">
        <v>77</v>
      </c>
      <c r="B14" s="48">
        <v>12155.704361592952</v>
      </c>
      <c r="C14" s="48"/>
      <c r="D14" s="48">
        <v>43.38000000000001</v>
      </c>
      <c r="E14" s="48">
        <v>43.38000000000001</v>
      </c>
      <c r="F14" s="48">
        <v>0</v>
      </c>
      <c r="G14" s="49"/>
      <c r="H14" s="48">
        <f t="shared" si="0"/>
        <v>6.8979700000000008</v>
      </c>
      <c r="I14" s="48">
        <v>5.15</v>
      </c>
      <c r="J14" s="48">
        <v>1.74797</v>
      </c>
      <c r="K14" s="49"/>
      <c r="L14" s="48">
        <f t="shared" si="1"/>
        <v>0</v>
      </c>
      <c r="M14" s="51">
        <v>0</v>
      </c>
      <c r="N14" s="51">
        <v>0</v>
      </c>
    </row>
    <row r="15" spans="1:14">
      <c r="A15" s="58" t="s">
        <v>67</v>
      </c>
      <c r="B15" s="48">
        <v>15525.341747963679</v>
      </c>
      <c r="C15" s="48"/>
      <c r="D15" s="48">
        <v>1897.0509999999999</v>
      </c>
      <c r="E15" s="48">
        <v>1533.163</v>
      </c>
      <c r="F15" s="48">
        <v>363.88800000000003</v>
      </c>
      <c r="G15" s="49"/>
      <c r="H15" s="48">
        <f t="shared" si="0"/>
        <v>2919.552247743939</v>
      </c>
      <c r="I15" s="48">
        <v>565.32008554395998</v>
      </c>
      <c r="J15" s="48">
        <v>2354.232162199979</v>
      </c>
      <c r="K15" s="49"/>
      <c r="L15" s="48">
        <f t="shared" si="1"/>
        <v>10708.738500219742</v>
      </c>
      <c r="M15" s="48">
        <v>124.66299999999994</v>
      </c>
      <c r="N15" s="48">
        <v>10584.075500219742</v>
      </c>
    </row>
    <row r="16" spans="1:14">
      <c r="A16" s="58" t="s">
        <v>66</v>
      </c>
      <c r="B16" s="48">
        <v>8232.3214610306823</v>
      </c>
      <c r="C16" s="48"/>
      <c r="D16" s="48">
        <v>1403.6499999999996</v>
      </c>
      <c r="E16" s="48">
        <v>1181.2169999999996</v>
      </c>
      <c r="F16" s="48">
        <v>222.43299999999999</v>
      </c>
      <c r="G16" s="49"/>
      <c r="H16" s="48">
        <f t="shared" si="0"/>
        <v>2002.2609162592303</v>
      </c>
      <c r="I16" s="48">
        <v>21.2944</v>
      </c>
      <c r="J16" s="48">
        <v>1980.9665162592303</v>
      </c>
      <c r="K16" s="49"/>
      <c r="L16" s="48">
        <f t="shared" si="1"/>
        <v>4826.4105447714519</v>
      </c>
      <c r="M16" s="48">
        <v>0.66</v>
      </c>
      <c r="N16" s="48">
        <v>4825.750544771452</v>
      </c>
    </row>
    <row r="17" spans="1:14">
      <c r="A17" s="58" t="s">
        <v>65</v>
      </c>
      <c r="B17" s="48">
        <v>7736.5347192001191</v>
      </c>
      <c r="C17" s="48"/>
      <c r="D17" s="48">
        <v>1318.2529999999999</v>
      </c>
      <c r="E17" s="48">
        <v>551.91</v>
      </c>
      <c r="F17" s="48">
        <v>766.34299999999996</v>
      </c>
      <c r="G17" s="49"/>
      <c r="H17" s="48">
        <f t="shared" si="0"/>
        <v>772.43971920011995</v>
      </c>
      <c r="I17" s="48">
        <v>16.68417617319</v>
      </c>
      <c r="J17" s="48">
        <v>755.7555430269299</v>
      </c>
      <c r="K17" s="49"/>
      <c r="L17" s="48">
        <f t="shared" si="1"/>
        <v>5645.8419999999987</v>
      </c>
      <c r="M17" s="48">
        <v>4.2</v>
      </c>
      <c r="N17" s="48">
        <v>5641.6419999999989</v>
      </c>
    </row>
    <row r="18" spans="1:14">
      <c r="A18" s="58" t="s">
        <v>64</v>
      </c>
      <c r="B18" s="48">
        <v>3483.6211086870503</v>
      </c>
      <c r="C18" s="48"/>
      <c r="D18" s="48">
        <v>697.87600000000009</v>
      </c>
      <c r="E18" s="48">
        <v>680.71900000000005</v>
      </c>
      <c r="F18" s="48">
        <v>17.157</v>
      </c>
      <c r="G18" s="49"/>
      <c r="H18" s="48">
        <f t="shared" si="0"/>
        <v>743.06355592759996</v>
      </c>
      <c r="I18" s="48">
        <v>48.940999999999995</v>
      </c>
      <c r="J18" s="48">
        <v>694.12255592759993</v>
      </c>
      <c r="K18" s="49"/>
      <c r="L18" s="48">
        <f t="shared" si="1"/>
        <v>2042.6815527594504</v>
      </c>
      <c r="M18" s="48">
        <v>82.019999999999982</v>
      </c>
      <c r="N18" s="48">
        <v>1960.6615527594504</v>
      </c>
    </row>
    <row r="19" spans="1:14">
      <c r="A19" s="58" t="s">
        <v>63</v>
      </c>
      <c r="B19" s="48">
        <v>11969.4436514304</v>
      </c>
      <c r="C19" s="48"/>
      <c r="D19" s="48">
        <v>1686.152</v>
      </c>
      <c r="E19" s="48">
        <v>970.62599999999998</v>
      </c>
      <c r="F19" s="48">
        <v>715.52600000000007</v>
      </c>
      <c r="G19" s="49"/>
      <c r="H19" s="48">
        <f t="shared" si="0"/>
        <v>1135.044544034422</v>
      </c>
      <c r="I19" s="48">
        <v>67.679109999999966</v>
      </c>
      <c r="J19" s="48">
        <v>1067.3654340344219</v>
      </c>
      <c r="K19" s="49"/>
      <c r="L19" s="48">
        <f t="shared" si="1"/>
        <v>9148.2471073959769</v>
      </c>
      <c r="M19" s="48">
        <v>219.42199999999997</v>
      </c>
      <c r="N19" s="48">
        <v>8928.8251073959764</v>
      </c>
    </row>
    <row r="20" spans="1:14">
      <c r="A20" s="58" t="s">
        <v>62</v>
      </c>
      <c r="B20" s="48">
        <v>8755.9040672194151</v>
      </c>
      <c r="C20" s="48"/>
      <c r="D20" s="48">
        <v>1264.2800000000002</v>
      </c>
      <c r="E20" s="48">
        <v>644.50400000000002</v>
      </c>
      <c r="F20" s="48">
        <v>619.77600000000007</v>
      </c>
      <c r="G20" s="49"/>
      <c r="H20" s="48">
        <f t="shared" si="0"/>
        <v>1932.1176969765661</v>
      </c>
      <c r="I20" s="48">
        <v>92.015232999999995</v>
      </c>
      <c r="J20" s="48">
        <v>1840.102463976566</v>
      </c>
      <c r="K20" s="49"/>
      <c r="L20" s="48">
        <f t="shared" si="1"/>
        <v>5559.5063702428488</v>
      </c>
      <c r="M20" s="48">
        <v>155.39100000000005</v>
      </c>
      <c r="N20" s="48">
        <v>5404.1153702428492</v>
      </c>
    </row>
    <row r="21" spans="1:14">
      <c r="A21" s="58" t="s">
        <v>61</v>
      </c>
      <c r="B21" s="48">
        <v>3198.0920998465299</v>
      </c>
      <c r="C21" s="48"/>
      <c r="D21" s="48">
        <v>469.04900000000004</v>
      </c>
      <c r="E21" s="48">
        <v>450.82100000000003</v>
      </c>
      <c r="F21" s="48">
        <v>18.228000000000002</v>
      </c>
      <c r="G21" s="49"/>
      <c r="H21" s="48">
        <f t="shared" si="0"/>
        <v>672.43809984653012</v>
      </c>
      <c r="I21" s="48">
        <v>208.61310000000006</v>
      </c>
      <c r="J21" s="48">
        <v>463.82499984653003</v>
      </c>
      <c r="K21" s="49"/>
      <c r="L21" s="48">
        <f t="shared" si="1"/>
        <v>2056.605</v>
      </c>
      <c r="M21" s="48">
        <v>27.549999999999997</v>
      </c>
      <c r="N21" s="48">
        <v>2029.0549999999998</v>
      </c>
    </row>
    <row r="22" spans="1:14">
      <c r="A22" s="58" t="s">
        <v>60</v>
      </c>
      <c r="B22" s="48">
        <v>7528.5960702036336</v>
      </c>
      <c r="C22" s="48"/>
      <c r="D22" s="48">
        <v>1684.5049999999997</v>
      </c>
      <c r="E22" s="48">
        <v>1193.6189999999997</v>
      </c>
      <c r="F22" s="48">
        <v>490.88600000000008</v>
      </c>
      <c r="G22" s="49"/>
      <c r="H22" s="48">
        <f t="shared" si="0"/>
        <v>1577.2990338173486</v>
      </c>
      <c r="I22" s="48">
        <v>160.41425082134799</v>
      </c>
      <c r="J22" s="48">
        <v>1416.8847829960005</v>
      </c>
      <c r="K22" s="49"/>
      <c r="L22" s="48">
        <f t="shared" si="1"/>
        <v>4266.7920363862859</v>
      </c>
      <c r="M22" s="48">
        <v>171.99399999999997</v>
      </c>
      <c r="N22" s="48">
        <v>4094.7980363862862</v>
      </c>
    </row>
    <row r="23" spans="1:14">
      <c r="A23" s="58" t="s">
        <v>59</v>
      </c>
      <c r="B23" s="48">
        <v>844.32944681364506</v>
      </c>
      <c r="C23" s="48"/>
      <c r="D23" s="48">
        <v>124.92700000000002</v>
      </c>
      <c r="E23" s="48">
        <v>93.580000000000013</v>
      </c>
      <c r="F23" s="48">
        <v>31.347000000000001</v>
      </c>
      <c r="G23" s="49"/>
      <c r="H23" s="48">
        <f t="shared" si="0"/>
        <v>279.94223</v>
      </c>
      <c r="I23" s="48">
        <v>102.41299999999998</v>
      </c>
      <c r="J23" s="48">
        <v>177.52922999999998</v>
      </c>
      <c r="K23" s="49"/>
      <c r="L23" s="48">
        <f t="shared" si="1"/>
        <v>439.46021681364499</v>
      </c>
      <c r="M23" s="48">
        <v>19.079999999999998</v>
      </c>
      <c r="N23" s="48">
        <v>420.38021681364501</v>
      </c>
    </row>
    <row r="24" spans="1:14">
      <c r="A24" s="58" t="s">
        <v>58</v>
      </c>
      <c r="B24" s="48">
        <v>1991.6190490383005</v>
      </c>
      <c r="C24" s="48"/>
      <c r="D24" s="48">
        <v>399.27600000000001</v>
      </c>
      <c r="E24" s="48">
        <v>399.27600000000001</v>
      </c>
      <c r="F24" s="48">
        <v>0</v>
      </c>
      <c r="G24" s="49"/>
      <c r="H24" s="48">
        <f t="shared" si="0"/>
        <v>208.82300000000004</v>
      </c>
      <c r="I24" s="48">
        <v>3.673</v>
      </c>
      <c r="J24" s="48">
        <v>205.15000000000003</v>
      </c>
      <c r="K24" s="49"/>
      <c r="L24" s="48">
        <f t="shared" si="1"/>
        <v>1383.5200490383004</v>
      </c>
      <c r="M24" s="48">
        <v>5.07</v>
      </c>
      <c r="N24" s="48">
        <v>1378.4500490383004</v>
      </c>
    </row>
    <row r="25" spans="1:14">
      <c r="A25" s="58" t="s">
        <v>57</v>
      </c>
      <c r="B25" s="48">
        <v>2647.0240960970114</v>
      </c>
      <c r="C25" s="48"/>
      <c r="D25" s="48">
        <v>469.24500000000023</v>
      </c>
      <c r="E25" s="48">
        <v>469.24500000000023</v>
      </c>
      <c r="F25" s="48">
        <v>0</v>
      </c>
      <c r="G25" s="49"/>
      <c r="H25" s="48">
        <f t="shared" si="0"/>
        <v>908.93209609701125</v>
      </c>
      <c r="I25" s="48">
        <v>91.376569245210987</v>
      </c>
      <c r="J25" s="48">
        <v>817.55552685180021</v>
      </c>
      <c r="K25" s="49"/>
      <c r="L25" s="48">
        <f t="shared" si="1"/>
        <v>1268.8469999999998</v>
      </c>
      <c r="M25" s="48">
        <v>99.75</v>
      </c>
      <c r="N25" s="48">
        <v>1169.0969999999998</v>
      </c>
    </row>
    <row r="26" spans="1:14">
      <c r="A26" s="58" t="s">
        <v>56</v>
      </c>
      <c r="B26" s="48">
        <v>3286.1878536679906</v>
      </c>
      <c r="C26" s="48"/>
      <c r="D26" s="48">
        <v>591.14699999999993</v>
      </c>
      <c r="E26" s="48">
        <v>279.50799999999998</v>
      </c>
      <c r="F26" s="48">
        <v>311.63900000000001</v>
      </c>
      <c r="G26" s="49"/>
      <c r="H26" s="48">
        <f t="shared" si="0"/>
        <v>607.57549150335012</v>
      </c>
      <c r="I26" s="48">
        <v>34.434956</v>
      </c>
      <c r="J26" s="48">
        <v>573.14053550335007</v>
      </c>
      <c r="K26" s="49"/>
      <c r="L26" s="48">
        <f t="shared" si="1"/>
        <v>2087.4653621646403</v>
      </c>
      <c r="M26" s="48">
        <v>0</v>
      </c>
      <c r="N26" s="48">
        <v>2087.4653621646403</v>
      </c>
    </row>
    <row r="27" spans="1:14">
      <c r="A27" s="58" t="s">
        <v>55</v>
      </c>
      <c r="B27" s="48">
        <v>8948.430968668381</v>
      </c>
      <c r="C27" s="48"/>
      <c r="D27" s="48">
        <v>1740.5379999999996</v>
      </c>
      <c r="E27" s="48">
        <v>1468.4569999999994</v>
      </c>
      <c r="F27" s="48">
        <v>272.08100000000002</v>
      </c>
      <c r="G27" s="49"/>
      <c r="H27" s="48">
        <f t="shared" si="0"/>
        <v>589.72300233989597</v>
      </c>
      <c r="I27" s="48">
        <v>167.47800208219599</v>
      </c>
      <c r="J27" s="48">
        <v>422.24500025769999</v>
      </c>
      <c r="K27" s="49"/>
      <c r="L27" s="48">
        <f t="shared" si="1"/>
        <v>6618.1699663284844</v>
      </c>
      <c r="M27" s="48">
        <v>171.14999999999992</v>
      </c>
      <c r="N27" s="48">
        <v>6447.0199663284848</v>
      </c>
    </row>
    <row r="28" spans="1:14">
      <c r="A28" s="58" t="s">
        <v>54</v>
      </c>
      <c r="B28" s="48">
        <v>13211.446121991328</v>
      </c>
      <c r="C28" s="48"/>
      <c r="D28" s="48">
        <v>2017.068</v>
      </c>
      <c r="E28" s="48">
        <v>1676.01</v>
      </c>
      <c r="F28" s="48">
        <v>341.05799999999999</v>
      </c>
      <c r="G28" s="49"/>
      <c r="H28" s="48">
        <f t="shared" si="0"/>
        <v>2367.999216263855</v>
      </c>
      <c r="I28" s="48">
        <v>416.43751499500019</v>
      </c>
      <c r="J28" s="48">
        <v>1951.5617012688547</v>
      </c>
      <c r="K28" s="49"/>
      <c r="L28" s="48">
        <f t="shared" si="1"/>
        <v>8826.3789057274753</v>
      </c>
      <c r="M28" s="48">
        <v>43.013411404492437</v>
      </c>
      <c r="N28" s="48">
        <v>8783.3654943229831</v>
      </c>
    </row>
    <row r="29" spans="1:14">
      <c r="A29" s="58" t="s">
        <v>53</v>
      </c>
      <c r="B29" s="48">
        <v>5277.857509580791</v>
      </c>
      <c r="C29" s="48"/>
      <c r="D29" s="48">
        <v>873.20900000000029</v>
      </c>
      <c r="E29" s="48">
        <v>728.44600000000025</v>
      </c>
      <c r="F29" s="48">
        <v>144.76300000000001</v>
      </c>
      <c r="G29" s="49"/>
      <c r="H29" s="48">
        <f t="shared" si="0"/>
        <v>966.11620958078993</v>
      </c>
      <c r="I29" s="48">
        <v>161.3699981636</v>
      </c>
      <c r="J29" s="48">
        <v>804.7462114171899</v>
      </c>
      <c r="K29" s="49"/>
      <c r="L29" s="48">
        <f t="shared" si="1"/>
        <v>3438.5323000000008</v>
      </c>
      <c r="M29" s="48">
        <v>0.09</v>
      </c>
      <c r="N29" s="48">
        <v>3438.4423000000006</v>
      </c>
    </row>
    <row r="30" spans="1:14">
      <c r="A30" s="58" t="s">
        <v>52</v>
      </c>
      <c r="B30" s="48">
        <v>2517.5453845579405</v>
      </c>
      <c r="C30" s="48"/>
      <c r="D30" s="48">
        <v>635.75199999999995</v>
      </c>
      <c r="E30" s="48">
        <v>543.298</v>
      </c>
      <c r="F30" s="48">
        <v>92.454000000000008</v>
      </c>
      <c r="G30" s="49"/>
      <c r="H30" s="48">
        <f t="shared" si="0"/>
        <v>489.70338455794001</v>
      </c>
      <c r="I30" s="48">
        <v>85.002461554139998</v>
      </c>
      <c r="J30" s="48">
        <v>404.70092300380003</v>
      </c>
      <c r="K30" s="49"/>
      <c r="L30" s="48">
        <f t="shared" si="1"/>
        <v>1392.0900000000004</v>
      </c>
      <c r="M30" s="48">
        <v>163.04999999999993</v>
      </c>
      <c r="N30" s="48">
        <v>1229.0400000000004</v>
      </c>
    </row>
    <row r="31" spans="1:14">
      <c r="A31" s="58" t="s">
        <v>51</v>
      </c>
      <c r="B31" s="48">
        <v>939.86693037502016</v>
      </c>
      <c r="C31" s="48"/>
      <c r="D31" s="48">
        <v>138.47399999999996</v>
      </c>
      <c r="E31" s="48">
        <v>138.47399999999996</v>
      </c>
      <c r="F31" s="48">
        <v>0</v>
      </c>
      <c r="G31" s="49"/>
      <c r="H31" s="48">
        <f t="shared" si="0"/>
        <v>285.27123037502002</v>
      </c>
      <c r="I31" s="48">
        <v>69.509000000000015</v>
      </c>
      <c r="J31" s="48">
        <v>215.76223037502001</v>
      </c>
      <c r="K31" s="49"/>
      <c r="L31" s="48">
        <f t="shared" si="1"/>
        <v>516.12170000000015</v>
      </c>
      <c r="M31" s="48">
        <v>9.33</v>
      </c>
      <c r="N31" s="48">
        <v>506.79170000000016</v>
      </c>
    </row>
    <row r="32" spans="1:14" ht="15" thickBot="1">
      <c r="A32" s="61" t="s">
        <v>50</v>
      </c>
      <c r="B32" s="50">
        <v>2507.3682926230999</v>
      </c>
      <c r="C32" s="50"/>
      <c r="D32" s="50">
        <v>327.15200000000004</v>
      </c>
      <c r="E32" s="50">
        <v>221.61200000000002</v>
      </c>
      <c r="F32" s="50">
        <v>105.53999999999999</v>
      </c>
      <c r="G32" s="50"/>
      <c r="H32" s="50">
        <f t="shared" si="0"/>
        <v>1284.4039768553498</v>
      </c>
      <c r="I32" s="50">
        <v>5.5460623484199996</v>
      </c>
      <c r="J32" s="50">
        <v>1278.8579145069298</v>
      </c>
      <c r="K32" s="50"/>
      <c r="L32" s="50">
        <f t="shared" si="1"/>
        <v>895.81231576775008</v>
      </c>
      <c r="M32" s="50">
        <v>2.3200000000000003</v>
      </c>
      <c r="N32" s="50">
        <v>893.49231576775003</v>
      </c>
    </row>
    <row r="33" spans="1:14">
      <c r="A33" s="49" t="s">
        <v>89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60"/>
    </row>
    <row r="34" spans="1:14">
      <c r="A34" s="49" t="s">
        <v>79</v>
      </c>
    </row>
  </sheetData>
  <mergeCells count="6">
    <mergeCell ref="A1:N1"/>
    <mergeCell ref="A5:A6"/>
    <mergeCell ref="B5:B6"/>
    <mergeCell ref="D5:F5"/>
    <mergeCell ref="H5:J5"/>
    <mergeCell ref="L5:N5"/>
  </mergeCells>
  <pageMargins left="0.7" right="0.7" top="0.75" bottom="0.75" header="0.3" footer="0.3"/>
  <pageSetup paperSize="9"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81"/>
  <sheetViews>
    <sheetView tabSelected="1" zoomScaleNormal="100" workbookViewId="0">
      <selection activeCell="S12" sqref="S12:V17"/>
    </sheetView>
  </sheetViews>
  <sheetFormatPr baseColWidth="10" defaultRowHeight="14.25"/>
  <cols>
    <col min="1" max="1" width="5.42578125" style="62" customWidth="1"/>
    <col min="2" max="2" width="22.7109375" style="62" customWidth="1"/>
    <col min="3" max="3" width="15.5703125" style="62" customWidth="1"/>
    <col min="4" max="4" width="3.7109375" style="62" customWidth="1"/>
    <col min="5" max="5" width="11.42578125" style="62"/>
    <col min="6" max="6" width="12.42578125" style="62" bestFit="1" customWidth="1"/>
    <col min="7" max="7" width="15.140625" style="62" bestFit="1" customWidth="1"/>
    <col min="8" max="8" width="2" style="62" customWidth="1"/>
    <col min="9" max="9" width="11.42578125" style="62"/>
    <col min="10" max="10" width="10.28515625" style="62" bestFit="1" customWidth="1"/>
    <col min="11" max="11" width="15.140625" style="62" bestFit="1" customWidth="1"/>
    <col min="12" max="12" width="2.42578125" style="62" customWidth="1"/>
    <col min="13" max="13" width="11.42578125" style="62"/>
    <col min="14" max="14" width="10.28515625" style="62" bestFit="1" customWidth="1"/>
    <col min="15" max="15" width="15.140625" style="62" bestFit="1" customWidth="1"/>
    <col min="16" max="20" width="11.42578125" style="62"/>
    <col min="21" max="21" width="13.140625" style="62" bestFit="1" customWidth="1"/>
    <col min="22" max="16384" width="11.42578125" style="62"/>
  </cols>
  <sheetData>
    <row r="1" spans="2:22" ht="30.75" customHeight="1"/>
    <row r="2" spans="2:22" ht="34.5" customHeight="1">
      <c r="B2" s="106" t="s">
        <v>80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</row>
    <row r="3" spans="2:22" ht="24.75" customHeight="1"/>
    <row r="4" spans="2:22" ht="19.5" customHeight="1" thickBot="1">
      <c r="H4" s="62" t="s">
        <v>76</v>
      </c>
    </row>
    <row r="5" spans="2:22" ht="21.75" customHeight="1">
      <c r="B5" s="102" t="s">
        <v>1</v>
      </c>
      <c r="C5" s="104" t="s">
        <v>2</v>
      </c>
      <c r="D5" s="64"/>
      <c r="E5" s="102" t="s">
        <v>3</v>
      </c>
      <c r="F5" s="102"/>
      <c r="G5" s="102"/>
      <c r="H5" s="63"/>
      <c r="I5" s="102" t="s">
        <v>4</v>
      </c>
      <c r="J5" s="102"/>
      <c r="K5" s="102"/>
      <c r="L5" s="63"/>
      <c r="M5" s="102" t="s">
        <v>41</v>
      </c>
      <c r="N5" s="102"/>
      <c r="O5" s="102"/>
    </row>
    <row r="6" spans="2:22" ht="34.5" customHeight="1" thickBot="1">
      <c r="B6" s="103"/>
      <c r="C6" s="105"/>
      <c r="D6" s="65"/>
      <c r="E6" s="66" t="s">
        <v>37</v>
      </c>
      <c r="F6" s="66" t="s">
        <v>35</v>
      </c>
      <c r="G6" s="66" t="s">
        <v>36</v>
      </c>
      <c r="H6" s="65"/>
      <c r="I6" s="66" t="s">
        <v>5</v>
      </c>
      <c r="J6" s="66" t="s">
        <v>6</v>
      </c>
      <c r="K6" s="66" t="s">
        <v>36</v>
      </c>
      <c r="L6" s="65"/>
      <c r="M6" s="66" t="s">
        <v>5</v>
      </c>
      <c r="N6" s="66" t="s">
        <v>6</v>
      </c>
      <c r="O6" s="66" t="s">
        <v>36</v>
      </c>
    </row>
    <row r="7" spans="2:22" ht="20.25" customHeight="1">
      <c r="B7" s="67" t="s">
        <v>30</v>
      </c>
      <c r="C7" s="68">
        <v>166694.76327457919</v>
      </c>
      <c r="D7" s="68"/>
      <c r="E7" s="68">
        <v>26976.742999999995</v>
      </c>
      <c r="F7" s="68">
        <v>21007.084999999999</v>
      </c>
      <c r="G7" s="68">
        <v>5969.6580000000004</v>
      </c>
      <c r="H7" s="68"/>
      <c r="I7" s="68">
        <v>27515.321274579212</v>
      </c>
      <c r="J7" s="68">
        <v>3707.4914655602138</v>
      </c>
      <c r="K7" s="68">
        <v>23807.829809019007</v>
      </c>
      <c r="L7" s="68"/>
      <c r="M7" s="68">
        <v>112202.69900000001</v>
      </c>
      <c r="N7" s="68">
        <v>1880.6919999999993</v>
      </c>
      <c r="O7" s="68">
        <v>110322.00700000003</v>
      </c>
    </row>
    <row r="8" spans="2:22" s="75" customFormat="1" ht="13.5" customHeight="1">
      <c r="B8" s="69" t="s">
        <v>73</v>
      </c>
      <c r="C8" s="70">
        <v>3337.4127739509886</v>
      </c>
      <c r="D8" s="70"/>
      <c r="E8" s="71">
        <v>851.92399999999998</v>
      </c>
      <c r="F8" s="72">
        <v>851.92399999999998</v>
      </c>
      <c r="G8" s="72">
        <v>0</v>
      </c>
      <c r="H8" s="73"/>
      <c r="I8" s="72">
        <v>746.539773950989</v>
      </c>
      <c r="J8" s="72">
        <v>31.273</v>
      </c>
      <c r="K8" s="72">
        <v>715.26677395098898</v>
      </c>
      <c r="L8" s="73"/>
      <c r="M8" s="70">
        <v>1738.9489999999996</v>
      </c>
      <c r="N8" s="72">
        <v>0</v>
      </c>
      <c r="O8" s="70">
        <v>1738.9489999999996</v>
      </c>
      <c r="P8" s="74"/>
    </row>
    <row r="9" spans="2:22" s="112" customFormat="1" ht="13.5" customHeight="1">
      <c r="B9" s="107" t="s">
        <v>81</v>
      </c>
      <c r="C9" s="108">
        <v>10773.415072538453</v>
      </c>
      <c r="D9" s="108"/>
      <c r="E9" s="108">
        <v>1893.374</v>
      </c>
      <c r="F9" s="109">
        <v>1223.614</v>
      </c>
      <c r="G9" s="109">
        <v>669.76</v>
      </c>
      <c r="H9" s="110"/>
      <c r="I9" s="108">
        <v>1218.600072538459</v>
      </c>
      <c r="J9" s="109">
        <v>482.76159049999995</v>
      </c>
      <c r="K9" s="109">
        <v>735.83848203845912</v>
      </c>
      <c r="L9" s="110"/>
      <c r="M9" s="108">
        <v>7661.4409999999953</v>
      </c>
      <c r="N9" s="109">
        <v>112.40999999999998</v>
      </c>
      <c r="O9" s="108">
        <v>7549.0309999999954</v>
      </c>
      <c r="P9" s="111"/>
    </row>
    <row r="10" spans="2:22" s="75" customFormat="1" ht="13.5" customHeight="1">
      <c r="B10" s="69" t="s">
        <v>82</v>
      </c>
      <c r="C10" s="70">
        <v>7489.5555033899791</v>
      </c>
      <c r="D10" s="70"/>
      <c r="E10" s="70">
        <v>1281.0300000000002</v>
      </c>
      <c r="F10" s="72">
        <v>831.80500000000006</v>
      </c>
      <c r="G10" s="72">
        <v>449.22500000000002</v>
      </c>
      <c r="H10" s="76"/>
      <c r="I10" s="70">
        <v>1261.9195033899798</v>
      </c>
      <c r="J10" s="72">
        <v>9.0710000000000015</v>
      </c>
      <c r="K10" s="72">
        <v>1252.8485033899799</v>
      </c>
      <c r="L10" s="76"/>
      <c r="M10" s="70">
        <v>4946.6059999999989</v>
      </c>
      <c r="N10" s="72">
        <v>7.27</v>
      </c>
      <c r="O10" s="70">
        <v>4939.3359999999984</v>
      </c>
      <c r="P10" s="74"/>
    </row>
    <row r="11" spans="2:22" s="75" customFormat="1" ht="13.5" customHeight="1">
      <c r="B11" s="69" t="s">
        <v>70</v>
      </c>
      <c r="C11" s="70">
        <v>9395.4027832277443</v>
      </c>
      <c r="D11" s="70"/>
      <c r="E11" s="70">
        <v>1497.0529999999999</v>
      </c>
      <c r="F11" s="72">
        <v>1215.5749999999998</v>
      </c>
      <c r="G11" s="72">
        <v>281.47800000000007</v>
      </c>
      <c r="H11" s="76"/>
      <c r="I11" s="70">
        <v>1738.919783227748</v>
      </c>
      <c r="J11" s="72">
        <v>571.04092451834799</v>
      </c>
      <c r="K11" s="72">
        <v>1167.8788587094</v>
      </c>
      <c r="L11" s="76"/>
      <c r="M11" s="70">
        <v>6159.4299999999967</v>
      </c>
      <c r="N11" s="72">
        <v>402.28399999999999</v>
      </c>
      <c r="O11" s="70">
        <v>5757.145999999997</v>
      </c>
      <c r="P11" s="74"/>
    </row>
    <row r="12" spans="2:22" s="75" customFormat="1" ht="13.5" customHeight="1">
      <c r="B12" s="69" t="s">
        <v>69</v>
      </c>
      <c r="C12" s="70">
        <v>12340.015333281828</v>
      </c>
      <c r="D12" s="70"/>
      <c r="E12" s="70">
        <v>1801.1029999999998</v>
      </c>
      <c r="F12" s="72">
        <v>1641.1279999999999</v>
      </c>
      <c r="G12" s="72">
        <v>159.97499999999999</v>
      </c>
      <c r="H12" s="76"/>
      <c r="I12" s="70">
        <v>1853.7263332818397</v>
      </c>
      <c r="J12" s="72">
        <v>264.79503021022003</v>
      </c>
      <c r="K12" s="72">
        <v>1588.9313030716198</v>
      </c>
      <c r="L12" s="76"/>
      <c r="M12" s="70">
        <v>8685.1859999999888</v>
      </c>
      <c r="N12" s="72">
        <v>18.939999999999998</v>
      </c>
      <c r="O12" s="70">
        <v>8666.2459999999883</v>
      </c>
      <c r="P12" s="74"/>
      <c r="S12" s="113"/>
      <c r="T12" s="113" t="s">
        <v>35</v>
      </c>
      <c r="U12" s="113" t="s">
        <v>36</v>
      </c>
      <c r="V12" s="113" t="s">
        <v>93</v>
      </c>
    </row>
    <row r="13" spans="2:22" s="75" customFormat="1" ht="13.5" customHeight="1">
      <c r="B13" s="69" t="s">
        <v>68</v>
      </c>
      <c r="C13" s="70">
        <v>14667.61233995877</v>
      </c>
      <c r="D13" s="70"/>
      <c r="E13" s="70">
        <v>1738.944</v>
      </c>
      <c r="F13" s="72">
        <v>1456.8519999999999</v>
      </c>
      <c r="G13" s="72">
        <v>282.09199999999998</v>
      </c>
      <c r="H13" s="76"/>
      <c r="I13" s="72">
        <v>886.41533995876011</v>
      </c>
      <c r="J13" s="72">
        <v>31.779000404580003</v>
      </c>
      <c r="K13" s="72">
        <v>854.63633955418015</v>
      </c>
      <c r="L13" s="76"/>
      <c r="M13" s="70">
        <v>12042.253000000012</v>
      </c>
      <c r="N13" s="72">
        <v>39.749999999999986</v>
      </c>
      <c r="O13" s="70">
        <v>12002.503000000012</v>
      </c>
      <c r="P13" s="74"/>
      <c r="S13" s="113" t="s">
        <v>90</v>
      </c>
      <c r="T13" s="113">
        <v>1223.5999999999999</v>
      </c>
      <c r="U13" s="113">
        <v>669.8</v>
      </c>
      <c r="V13" s="113">
        <f>SUM(T13:U13)</f>
        <v>1893.3999999999999</v>
      </c>
    </row>
    <row r="14" spans="2:22" s="75" customFormat="1" ht="13.5" customHeight="1">
      <c r="B14" s="69" t="s">
        <v>77</v>
      </c>
      <c r="C14" s="70">
        <v>50.277970000000003</v>
      </c>
      <c r="D14" s="70"/>
      <c r="E14" s="70">
        <v>43.38</v>
      </c>
      <c r="F14" s="72">
        <v>43.38</v>
      </c>
      <c r="G14" s="72">
        <v>0</v>
      </c>
      <c r="H14" s="76"/>
      <c r="I14" s="72">
        <v>6.8979700000000008</v>
      </c>
      <c r="J14" s="72">
        <v>5.15</v>
      </c>
      <c r="K14" s="72">
        <v>1.74797</v>
      </c>
      <c r="L14" s="76"/>
      <c r="M14" s="70">
        <v>0</v>
      </c>
      <c r="N14" s="72">
        <v>0</v>
      </c>
      <c r="O14" s="70">
        <v>0</v>
      </c>
      <c r="P14" s="74"/>
      <c r="S14" s="113" t="s">
        <v>91</v>
      </c>
      <c r="T14" s="113">
        <v>482.8</v>
      </c>
      <c r="U14" s="113">
        <v>735.8</v>
      </c>
      <c r="V14" s="113">
        <f t="shared" ref="V14:V15" si="0">SUM(T14:U14)</f>
        <v>1218.5999999999999</v>
      </c>
    </row>
    <row r="15" spans="2:22" s="75" customFormat="1" ht="13.5" customHeight="1">
      <c r="B15" s="69" t="s">
        <v>67</v>
      </c>
      <c r="C15" s="70">
        <v>15545.797826743956</v>
      </c>
      <c r="D15" s="70"/>
      <c r="E15" s="70">
        <v>2057.85</v>
      </c>
      <c r="F15" s="72">
        <v>1623.4659999999999</v>
      </c>
      <c r="G15" s="72">
        <v>434.38400000000001</v>
      </c>
      <c r="H15" s="76"/>
      <c r="I15" s="70">
        <v>2802.5588267439398</v>
      </c>
      <c r="J15" s="72">
        <v>565.32008554395998</v>
      </c>
      <c r="K15" s="72">
        <v>2237.2387411999798</v>
      </c>
      <c r="L15" s="76"/>
      <c r="M15" s="70">
        <v>10685.389000000016</v>
      </c>
      <c r="N15" s="72">
        <v>124.61299999999994</v>
      </c>
      <c r="O15" s="70">
        <v>10560.776000000016</v>
      </c>
      <c r="P15" s="74"/>
      <c r="S15" s="113" t="s">
        <v>92</v>
      </c>
      <c r="T15" s="113">
        <v>112.4</v>
      </c>
      <c r="U15" s="113">
        <v>7549</v>
      </c>
      <c r="V15" s="113">
        <f t="shared" si="0"/>
        <v>7661.4</v>
      </c>
    </row>
    <row r="16" spans="2:22" s="75" customFormat="1" ht="13.5" customHeight="1">
      <c r="B16" s="69" t="s">
        <v>66</v>
      </c>
      <c r="C16" s="70">
        <v>8230.8719162592333</v>
      </c>
      <c r="D16" s="70"/>
      <c r="E16" s="70">
        <v>1403.65</v>
      </c>
      <c r="F16" s="72">
        <v>1181.2170000000001</v>
      </c>
      <c r="G16" s="72">
        <v>222.43299999999999</v>
      </c>
      <c r="H16" s="76"/>
      <c r="I16" s="70">
        <v>2002.2609162592303</v>
      </c>
      <c r="J16" s="72">
        <v>21.2944</v>
      </c>
      <c r="K16" s="72">
        <v>1980.9665162592303</v>
      </c>
      <c r="L16" s="76"/>
      <c r="M16" s="70">
        <v>4824.961000000003</v>
      </c>
      <c r="N16" s="72">
        <v>0.66</v>
      </c>
      <c r="O16" s="70">
        <v>4824.3010000000031</v>
      </c>
      <c r="P16" s="74"/>
      <c r="S16" s="113" t="s">
        <v>93</v>
      </c>
      <c r="T16" s="113">
        <f>SUM(T13:T15)</f>
        <v>1818.8</v>
      </c>
      <c r="U16" s="113">
        <f>SUM(U13:U15)</f>
        <v>8954.6</v>
      </c>
      <c r="V16" s="113">
        <f>SUM(V13:V15)</f>
        <v>10773.4</v>
      </c>
    </row>
    <row r="17" spans="2:22" s="75" customFormat="1" ht="13.5" customHeight="1">
      <c r="B17" s="69" t="s">
        <v>83</v>
      </c>
      <c r="C17" s="70">
        <v>7647.8487192001176</v>
      </c>
      <c r="D17" s="70"/>
      <c r="E17" s="70">
        <v>1242.0039999999999</v>
      </c>
      <c r="F17" s="72">
        <v>625.67200000000003</v>
      </c>
      <c r="G17" s="72">
        <v>616.33199999999999</v>
      </c>
      <c r="H17" s="76"/>
      <c r="I17" s="72">
        <v>772.43971920011995</v>
      </c>
      <c r="J17" s="72">
        <v>16.68417617319</v>
      </c>
      <c r="K17" s="72">
        <v>755.7555430269299</v>
      </c>
      <c r="L17" s="76"/>
      <c r="M17" s="70">
        <v>5633.4049999999979</v>
      </c>
      <c r="N17" s="72">
        <v>4.2</v>
      </c>
      <c r="O17" s="70">
        <v>5629.2049999999981</v>
      </c>
      <c r="P17" s="74"/>
      <c r="S17" s="113" t="s">
        <v>94</v>
      </c>
      <c r="T17" s="114">
        <f>+T16/$V$16</f>
        <v>0.168823212727644</v>
      </c>
      <c r="U17" s="114">
        <f t="shared" ref="U17:V17" si="1">+U16/$V$16</f>
        <v>0.831176787272356</v>
      </c>
      <c r="V17" s="114">
        <f t="shared" si="1"/>
        <v>1</v>
      </c>
    </row>
    <row r="18" spans="2:22" s="75" customFormat="1" ht="13.5" customHeight="1">
      <c r="B18" s="69" t="s">
        <v>64</v>
      </c>
      <c r="C18" s="70">
        <v>3483.6215559276006</v>
      </c>
      <c r="D18" s="70"/>
      <c r="E18" s="72">
        <v>697.87599999999998</v>
      </c>
      <c r="F18" s="72">
        <v>680.71899999999994</v>
      </c>
      <c r="G18" s="72">
        <v>17.157</v>
      </c>
      <c r="H18" s="76"/>
      <c r="I18" s="72">
        <v>743.06355592759996</v>
      </c>
      <c r="J18" s="72">
        <v>48.940999999999995</v>
      </c>
      <c r="K18" s="72">
        <v>694.12255592759993</v>
      </c>
      <c r="L18" s="76"/>
      <c r="M18" s="70">
        <v>2042.6820000000005</v>
      </c>
      <c r="N18" s="72">
        <v>82.019999999999982</v>
      </c>
      <c r="O18" s="70">
        <v>1960.6620000000005</v>
      </c>
      <c r="P18" s="74"/>
    </row>
    <row r="19" spans="2:22" s="75" customFormat="1" ht="13.5" customHeight="1">
      <c r="B19" s="69" t="s">
        <v>84</v>
      </c>
      <c r="C19" s="70">
        <v>12015.18854403443</v>
      </c>
      <c r="D19" s="70"/>
      <c r="E19" s="70">
        <v>1734.377</v>
      </c>
      <c r="F19" s="72">
        <v>972.452</v>
      </c>
      <c r="G19" s="72">
        <v>761.92499999999995</v>
      </c>
      <c r="H19" s="76"/>
      <c r="I19" s="72">
        <v>1135.044544034422</v>
      </c>
      <c r="J19" s="72">
        <v>67.679109999999966</v>
      </c>
      <c r="K19" s="72">
        <v>1067.3654340344219</v>
      </c>
      <c r="L19" s="76"/>
      <c r="M19" s="70">
        <v>9145.7670000000089</v>
      </c>
      <c r="N19" s="72">
        <v>219.42199999999997</v>
      </c>
      <c r="O19" s="70">
        <v>8926.3450000000084</v>
      </c>
      <c r="P19" s="74"/>
    </row>
    <row r="20" spans="2:22" s="75" customFormat="1" ht="13.5" customHeight="1">
      <c r="B20" s="69" t="s">
        <v>62</v>
      </c>
      <c r="C20" s="70">
        <v>8767.3916969765669</v>
      </c>
      <c r="D20" s="70"/>
      <c r="E20" s="70">
        <v>1264.28</v>
      </c>
      <c r="F20" s="72">
        <v>788.89099999999996</v>
      </c>
      <c r="G20" s="72">
        <v>475.38900000000001</v>
      </c>
      <c r="H20" s="76"/>
      <c r="I20" s="70">
        <v>1932.1176969765661</v>
      </c>
      <c r="J20" s="72">
        <v>92.015232999999995</v>
      </c>
      <c r="K20" s="72">
        <v>1840.102463976566</v>
      </c>
      <c r="L20" s="76"/>
      <c r="M20" s="70">
        <v>5570.9940000000015</v>
      </c>
      <c r="N20" s="72">
        <v>155.39100000000005</v>
      </c>
      <c r="O20" s="70">
        <v>5415.6030000000019</v>
      </c>
      <c r="P20" s="74"/>
    </row>
    <row r="21" spans="2:22" s="75" customFormat="1" ht="13.5" customHeight="1">
      <c r="B21" s="69" t="s">
        <v>61</v>
      </c>
      <c r="C21" s="70">
        <v>3198.0920998465299</v>
      </c>
      <c r="D21" s="70"/>
      <c r="E21" s="72">
        <v>469.04899999999998</v>
      </c>
      <c r="F21" s="72">
        <v>450.82099999999997</v>
      </c>
      <c r="G21" s="72">
        <v>18.228000000000002</v>
      </c>
      <c r="H21" s="76"/>
      <c r="I21" s="72">
        <v>672.43809984653012</v>
      </c>
      <c r="J21" s="72">
        <v>208.61310000000006</v>
      </c>
      <c r="K21" s="72">
        <v>463.82499984653003</v>
      </c>
      <c r="L21" s="76"/>
      <c r="M21" s="70">
        <v>2056.605</v>
      </c>
      <c r="N21" s="72">
        <v>27.549999999999997</v>
      </c>
      <c r="O21" s="70">
        <v>2029.0549999999998</v>
      </c>
      <c r="P21" s="74"/>
    </row>
    <row r="22" spans="2:22" s="75" customFormat="1" ht="13.5" customHeight="1">
      <c r="B22" s="69" t="s">
        <v>60</v>
      </c>
      <c r="C22" s="70">
        <v>7522.0570338173475</v>
      </c>
      <c r="D22" s="70"/>
      <c r="E22" s="70">
        <v>1684.1309999999999</v>
      </c>
      <c r="F22" s="72">
        <v>1246.529</v>
      </c>
      <c r="G22" s="72">
        <v>437.60199999999998</v>
      </c>
      <c r="H22" s="76"/>
      <c r="I22" s="70">
        <v>1577.2990338173486</v>
      </c>
      <c r="J22" s="72">
        <v>160.41425082134799</v>
      </c>
      <c r="K22" s="72">
        <v>1416.8847829960005</v>
      </c>
      <c r="L22" s="76"/>
      <c r="M22" s="70">
        <v>4260.6269999999986</v>
      </c>
      <c r="N22" s="72">
        <v>171.99399999999997</v>
      </c>
      <c r="O22" s="70">
        <v>4088.6329999999989</v>
      </c>
      <c r="P22" s="74"/>
    </row>
    <row r="23" spans="2:22" s="75" customFormat="1" ht="13.5" customHeight="1">
      <c r="B23" s="69" t="s">
        <v>59</v>
      </c>
      <c r="C23" s="70">
        <v>885.13400000000001</v>
      </c>
      <c r="D23" s="70"/>
      <c r="E23" s="72">
        <v>124.92700000000002</v>
      </c>
      <c r="F23" s="72">
        <v>93.580000000000013</v>
      </c>
      <c r="G23" s="72">
        <v>31.347000000000001</v>
      </c>
      <c r="H23" s="76"/>
      <c r="I23" s="72">
        <v>320.74699999999996</v>
      </c>
      <c r="J23" s="72">
        <v>97.166999999999987</v>
      </c>
      <c r="K23" s="72">
        <v>223.57999999999998</v>
      </c>
      <c r="L23" s="76"/>
      <c r="M23" s="72">
        <v>439.46000000000004</v>
      </c>
      <c r="N23" s="72">
        <v>19.079999999999998</v>
      </c>
      <c r="O23" s="70">
        <v>420.38000000000005</v>
      </c>
      <c r="P23" s="74"/>
    </row>
    <row r="24" spans="2:22" s="75" customFormat="1" ht="13.5" customHeight="1">
      <c r="B24" s="69" t="s">
        <v>58</v>
      </c>
      <c r="C24" s="70">
        <v>2017.8084980050633</v>
      </c>
      <c r="D24" s="70"/>
      <c r="E24" s="72">
        <v>399.27599999999995</v>
      </c>
      <c r="F24" s="72">
        <v>399.27599999999995</v>
      </c>
      <c r="G24" s="72">
        <v>0</v>
      </c>
      <c r="H24" s="76"/>
      <c r="I24" s="72">
        <v>340.18849800506302</v>
      </c>
      <c r="J24" s="72">
        <v>2.3380000000000001</v>
      </c>
      <c r="K24" s="72">
        <v>337.850498005063</v>
      </c>
      <c r="L24" s="76"/>
      <c r="M24" s="70">
        <v>1278.3440000000003</v>
      </c>
      <c r="N24" s="72">
        <v>6.4050000000000002</v>
      </c>
      <c r="O24" s="70">
        <v>1271.9390000000003</v>
      </c>
      <c r="P24" s="74"/>
    </row>
    <row r="25" spans="2:22" s="75" customFormat="1" ht="13.5" customHeight="1">
      <c r="B25" s="69" t="s">
        <v>57</v>
      </c>
      <c r="C25" s="70">
        <v>2647.0240960970114</v>
      </c>
      <c r="D25" s="70"/>
      <c r="E25" s="72">
        <v>469.24500000000012</v>
      </c>
      <c r="F25" s="72">
        <v>469.24500000000012</v>
      </c>
      <c r="G25" s="72">
        <v>0</v>
      </c>
      <c r="H25" s="76"/>
      <c r="I25" s="72">
        <v>908.93209609701125</v>
      </c>
      <c r="J25" s="72">
        <v>91.376569245210987</v>
      </c>
      <c r="K25" s="72">
        <v>817.55552685180021</v>
      </c>
      <c r="L25" s="76"/>
      <c r="M25" s="70">
        <v>1268.8469999999998</v>
      </c>
      <c r="N25" s="72">
        <v>99.75</v>
      </c>
      <c r="O25" s="70">
        <v>1169.0969999999998</v>
      </c>
      <c r="P25" s="74"/>
    </row>
    <row r="26" spans="2:22" s="75" customFormat="1" ht="13.5" customHeight="1">
      <c r="B26" s="69" t="s">
        <v>56</v>
      </c>
      <c r="C26" s="70">
        <v>3285.6684915033502</v>
      </c>
      <c r="D26" s="70"/>
      <c r="E26" s="72">
        <v>591.14700000000005</v>
      </c>
      <c r="F26" s="72">
        <v>310.54300000000001</v>
      </c>
      <c r="G26" s="72">
        <v>280.60400000000004</v>
      </c>
      <c r="H26" s="76"/>
      <c r="I26" s="72">
        <v>607.57549150335012</v>
      </c>
      <c r="J26" s="72">
        <v>34.434956</v>
      </c>
      <c r="K26" s="72">
        <v>573.14053550335007</v>
      </c>
      <c r="L26" s="76"/>
      <c r="M26" s="70">
        <v>2086.9459999999999</v>
      </c>
      <c r="N26" s="72">
        <v>0</v>
      </c>
      <c r="O26" s="70">
        <v>2086.9459999999999</v>
      </c>
      <c r="P26" s="74"/>
    </row>
    <row r="27" spans="2:22" s="75" customFormat="1" ht="13.5" customHeight="1">
      <c r="B27" s="69" t="s">
        <v>55</v>
      </c>
      <c r="C27" s="70">
        <v>8926.7610023398956</v>
      </c>
      <c r="D27" s="70"/>
      <c r="E27" s="70">
        <v>1740.538</v>
      </c>
      <c r="F27" s="72">
        <v>1516.069</v>
      </c>
      <c r="G27" s="72">
        <v>224.46900000000002</v>
      </c>
      <c r="H27" s="76"/>
      <c r="I27" s="72">
        <v>589.72300233989597</v>
      </c>
      <c r="J27" s="72">
        <v>167.47800208219599</v>
      </c>
      <c r="K27" s="72">
        <v>422.24500025769999</v>
      </c>
      <c r="L27" s="76"/>
      <c r="M27" s="70">
        <v>6596.5</v>
      </c>
      <c r="N27" s="72">
        <v>171.14999999999992</v>
      </c>
      <c r="O27" s="70">
        <v>6425.35</v>
      </c>
      <c r="P27" s="74"/>
    </row>
    <row r="28" spans="2:22" s="75" customFormat="1" ht="13.5" customHeight="1">
      <c r="B28" s="69" t="s">
        <v>54</v>
      </c>
      <c r="C28" s="70">
        <v>13206.967216263854</v>
      </c>
      <c r="D28" s="70"/>
      <c r="E28" s="70">
        <v>2017.068</v>
      </c>
      <c r="F28" s="72">
        <v>1711.377</v>
      </c>
      <c r="G28" s="72">
        <v>305.69099999999997</v>
      </c>
      <c r="H28" s="76"/>
      <c r="I28" s="70">
        <v>2367.9992162638546</v>
      </c>
      <c r="J28" s="72">
        <v>416.43751499500019</v>
      </c>
      <c r="K28" s="72">
        <v>1951.5617012688544</v>
      </c>
      <c r="L28" s="76"/>
      <c r="M28" s="70">
        <v>8821.9</v>
      </c>
      <c r="N28" s="72">
        <v>43.012999999999998</v>
      </c>
      <c r="O28" s="70">
        <v>8778.8869999999988</v>
      </c>
      <c r="P28" s="74"/>
    </row>
    <row r="29" spans="2:22" s="75" customFormat="1" ht="13.5" customHeight="1">
      <c r="B29" s="69" t="s">
        <v>85</v>
      </c>
      <c r="C29" s="70">
        <v>5287.3102095807908</v>
      </c>
      <c r="D29" s="70"/>
      <c r="E29" s="72">
        <v>873.20900000000006</v>
      </c>
      <c r="F29" s="72">
        <v>728.44600000000003</v>
      </c>
      <c r="G29" s="72">
        <v>144.76300000000001</v>
      </c>
      <c r="H29" s="76"/>
      <c r="I29" s="72">
        <v>966.11620958078993</v>
      </c>
      <c r="J29" s="72">
        <v>161.3699981636</v>
      </c>
      <c r="K29" s="72">
        <v>804.7462114171899</v>
      </c>
      <c r="L29" s="76"/>
      <c r="M29" s="70">
        <v>3447.9850000000006</v>
      </c>
      <c r="N29" s="72">
        <v>0.09</v>
      </c>
      <c r="O29" s="70">
        <v>3447.8950000000004</v>
      </c>
      <c r="P29" s="74"/>
    </row>
    <row r="30" spans="2:22" s="75" customFormat="1" ht="13.5" customHeight="1">
      <c r="B30" s="69" t="s">
        <v>52</v>
      </c>
      <c r="C30" s="70">
        <v>2517.4753845579407</v>
      </c>
      <c r="D30" s="70"/>
      <c r="E30" s="72">
        <v>635.68200000000002</v>
      </c>
      <c r="F30" s="72">
        <v>584.41800000000001</v>
      </c>
      <c r="G30" s="72">
        <v>51.264000000000003</v>
      </c>
      <c r="H30" s="76"/>
      <c r="I30" s="72">
        <v>489.70338455794001</v>
      </c>
      <c r="J30" s="72">
        <v>85.002461554139998</v>
      </c>
      <c r="K30" s="72">
        <v>404.70092300380003</v>
      </c>
      <c r="L30" s="76"/>
      <c r="M30" s="70">
        <v>1392.0900000000004</v>
      </c>
      <c r="N30" s="72">
        <v>163.04999999999993</v>
      </c>
      <c r="O30" s="70">
        <v>1229.0400000000004</v>
      </c>
      <c r="P30" s="74"/>
    </row>
    <row r="31" spans="2:22" s="75" customFormat="1" ht="13.5" customHeight="1">
      <c r="B31" s="69" t="s">
        <v>51</v>
      </c>
      <c r="C31" s="70">
        <v>939.8672303750202</v>
      </c>
      <c r="D31" s="70"/>
      <c r="E31" s="72">
        <v>138.47399999999999</v>
      </c>
      <c r="F31" s="72">
        <v>138.47399999999999</v>
      </c>
      <c r="G31" s="72">
        <v>0</v>
      </c>
      <c r="H31" s="76"/>
      <c r="I31" s="72">
        <v>285.27123037502002</v>
      </c>
      <c r="J31" s="72">
        <v>69.509000000000015</v>
      </c>
      <c r="K31" s="72">
        <v>215.76223037502001</v>
      </c>
      <c r="L31" s="76"/>
      <c r="M31" s="70">
        <v>516.12200000000018</v>
      </c>
      <c r="N31" s="72">
        <v>9.33</v>
      </c>
      <c r="O31" s="70">
        <v>506.79200000000014</v>
      </c>
      <c r="P31" s="74"/>
    </row>
    <row r="32" spans="2:22" s="75" customFormat="1" ht="13.5" customHeight="1" thickBot="1">
      <c r="B32" s="77" t="s">
        <v>50</v>
      </c>
      <c r="C32" s="78">
        <v>2516.1859767027599</v>
      </c>
      <c r="D32" s="78"/>
      <c r="E32" s="78">
        <v>327.15200000000004</v>
      </c>
      <c r="F32" s="78">
        <v>221.61200000000002</v>
      </c>
      <c r="G32" s="78">
        <v>105.54</v>
      </c>
      <c r="H32" s="78"/>
      <c r="I32" s="78">
        <v>1288.8239767027599</v>
      </c>
      <c r="J32" s="78">
        <v>5.5460623484199996</v>
      </c>
      <c r="K32" s="78">
        <v>1283.2779143543398</v>
      </c>
      <c r="L32" s="78"/>
      <c r="M32" s="78">
        <v>900.21</v>
      </c>
      <c r="N32" s="78">
        <v>2.3200000000000003</v>
      </c>
      <c r="O32" s="78">
        <v>897.89</v>
      </c>
      <c r="P32" s="74"/>
    </row>
    <row r="33" spans="2:15" ht="19.5" customHeight="1">
      <c r="B33" s="79" t="s">
        <v>89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80"/>
    </row>
    <row r="34" spans="2:15" ht="15" customHeight="1">
      <c r="B34" s="79" t="s">
        <v>88</v>
      </c>
      <c r="C34" s="81"/>
      <c r="D34" s="81"/>
      <c r="F34" s="81"/>
      <c r="G34" s="81"/>
      <c r="I34" s="81"/>
      <c r="J34" s="81"/>
      <c r="K34" s="81"/>
      <c r="M34" s="81"/>
      <c r="N34" s="81"/>
      <c r="O34" s="81"/>
    </row>
    <row r="35" spans="2:15" ht="15" customHeight="1"/>
    <row r="36" spans="2:15" ht="11.25" customHeight="1"/>
    <row r="44" spans="2:15" hidden="1"/>
    <row r="45" spans="2:15" ht="30.75" hidden="1" customHeight="1">
      <c r="B45" s="106" t="s">
        <v>86</v>
      </c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</row>
    <row r="46" spans="2:15" ht="28.5" hidden="1" customHeight="1"/>
    <row r="47" spans="2:15" ht="16.5" hidden="1" customHeight="1"/>
    <row r="48" spans="2:15" ht="15" hidden="1" customHeight="1"/>
    <row r="49" spans="2:15" ht="15" hidden="1" customHeight="1" thickBot="1"/>
    <row r="50" spans="2:15" ht="21.75" hidden="1" customHeight="1">
      <c r="B50" s="102" t="s">
        <v>1</v>
      </c>
      <c r="C50" s="104" t="s">
        <v>2</v>
      </c>
      <c r="D50" s="64"/>
      <c r="E50" s="102" t="s">
        <v>3</v>
      </c>
      <c r="F50" s="102"/>
      <c r="G50" s="102"/>
      <c r="H50" s="63"/>
      <c r="I50" s="102" t="s">
        <v>4</v>
      </c>
      <c r="J50" s="102"/>
      <c r="K50" s="102"/>
      <c r="L50" s="63"/>
      <c r="M50" s="102" t="s">
        <v>41</v>
      </c>
      <c r="N50" s="102"/>
      <c r="O50" s="102"/>
    </row>
    <row r="51" spans="2:15" ht="27.75" hidden="1" customHeight="1" thickBot="1">
      <c r="B51" s="103"/>
      <c r="C51" s="105"/>
      <c r="D51" s="65"/>
      <c r="E51" s="66" t="s">
        <v>37</v>
      </c>
      <c r="F51" s="66" t="s">
        <v>35</v>
      </c>
      <c r="G51" s="66" t="s">
        <v>36</v>
      </c>
      <c r="H51" s="65"/>
      <c r="I51" s="66" t="s">
        <v>5</v>
      </c>
      <c r="J51" s="66" t="s">
        <v>6</v>
      </c>
      <c r="K51" s="66" t="s">
        <v>36</v>
      </c>
      <c r="L51" s="65"/>
      <c r="M51" s="66" t="s">
        <v>5</v>
      </c>
      <c r="N51" s="66" t="s">
        <v>6</v>
      </c>
      <c r="O51" s="66" t="s">
        <v>36</v>
      </c>
    </row>
    <row r="52" spans="2:15" hidden="1">
      <c r="B52" s="67" t="s">
        <v>30</v>
      </c>
      <c r="C52" s="68" t="e">
        <f>SUM(C53:C77)</f>
        <v>#REF!</v>
      </c>
      <c r="D52" s="68"/>
      <c r="E52" s="68" t="e">
        <f>SUM(E53:E77)</f>
        <v>#REF!</v>
      </c>
      <c r="F52" s="68" t="e">
        <f>SUM(F53:F77)</f>
        <v>#REF!</v>
      </c>
      <c r="G52" s="68" t="e">
        <f>SUM(G53:G77)</f>
        <v>#REF!</v>
      </c>
      <c r="H52" s="68"/>
      <c r="I52" s="68" t="e">
        <f>SUM(I53:I77)</f>
        <v>#REF!</v>
      </c>
      <c r="J52" s="68" t="e">
        <f>SUM(J53:J77)</f>
        <v>#REF!</v>
      </c>
      <c r="K52" s="68" t="e">
        <f>SUM(K53:K77)</f>
        <v>#REF!</v>
      </c>
      <c r="L52" s="68"/>
      <c r="M52" s="68" t="e">
        <f>SUM(M53:M77)</f>
        <v>#REF!</v>
      </c>
      <c r="N52" s="68" t="e">
        <f>SUM(N53:N77)</f>
        <v>#REF!</v>
      </c>
      <c r="O52" s="68" t="e">
        <f>SUM(O53:O77)</f>
        <v>#REF!</v>
      </c>
    </row>
    <row r="53" spans="2:15" s="75" customFormat="1" ht="13.5" hidden="1" customHeight="1">
      <c r="B53" s="69" t="s">
        <v>73</v>
      </c>
      <c r="C53" s="70" t="e">
        <f>+E53+I53+M53</f>
        <v>#REF!</v>
      </c>
      <c r="D53" s="70"/>
      <c r="E53" s="71" t="e">
        <f>SUM(F53:G53)</f>
        <v>#REF!</v>
      </c>
      <c r="F53" s="72" t="e">
        <f>+#REF!</f>
        <v>#REF!</v>
      </c>
      <c r="G53" s="72" t="e">
        <f>+#REF!</f>
        <v>#REF!</v>
      </c>
      <c r="H53" s="73"/>
      <c r="I53" s="72" t="e">
        <f>SUM(J53:K53)</f>
        <v>#REF!</v>
      </c>
      <c r="J53" s="72" t="e">
        <f>+#REF!</f>
        <v>#REF!</v>
      </c>
      <c r="K53" s="72" t="e">
        <f>+#REF!</f>
        <v>#REF!</v>
      </c>
      <c r="L53" s="73"/>
      <c r="M53" s="70" t="e">
        <f>SUM(N53:O53)</f>
        <v>#REF!</v>
      </c>
      <c r="N53" s="72" t="e">
        <f>+#REF!</f>
        <v>#REF!</v>
      </c>
      <c r="O53" s="70" t="e">
        <f>+#REF!</f>
        <v>#REF!</v>
      </c>
    </row>
    <row r="54" spans="2:15" s="75" customFormat="1" ht="13.5" hidden="1" customHeight="1">
      <c r="B54" s="69" t="s">
        <v>72</v>
      </c>
      <c r="C54" s="70" t="e">
        <f t="shared" ref="C54:C77" si="2">+E54+I54+M54</f>
        <v>#REF!</v>
      </c>
      <c r="D54" s="70"/>
      <c r="E54" s="70" t="e">
        <f>SUM(F54:G54)</f>
        <v>#REF!</v>
      </c>
      <c r="F54" s="72" t="e">
        <f>+#REF!</f>
        <v>#REF!</v>
      </c>
      <c r="G54" s="72" t="e">
        <f>+#REF!</f>
        <v>#REF!</v>
      </c>
      <c r="H54" s="76"/>
      <c r="I54" s="70" t="e">
        <f t="shared" ref="I54:I77" si="3">SUM(J54:K54)</f>
        <v>#REF!</v>
      </c>
      <c r="J54" s="72" t="e">
        <f>+#REF!</f>
        <v>#REF!</v>
      </c>
      <c r="K54" s="72" t="e">
        <f>+#REF!</f>
        <v>#REF!</v>
      </c>
      <c r="L54" s="76"/>
      <c r="M54" s="70" t="e">
        <f t="shared" ref="M54:M77" si="4">SUM(N54:O54)</f>
        <v>#REF!</v>
      </c>
      <c r="N54" s="72" t="e">
        <f>+#REF!</f>
        <v>#REF!</v>
      </c>
      <c r="O54" s="70" t="e">
        <f>+#REF!</f>
        <v>#REF!</v>
      </c>
    </row>
    <row r="55" spans="2:15" s="75" customFormat="1" ht="13.5" hidden="1" customHeight="1">
      <c r="B55" s="69" t="s">
        <v>71</v>
      </c>
      <c r="C55" s="70" t="e">
        <f t="shared" si="2"/>
        <v>#REF!</v>
      </c>
      <c r="D55" s="70"/>
      <c r="E55" s="70" t="e">
        <f t="shared" ref="E55:E77" si="5">SUM(F55:G55)</f>
        <v>#REF!</v>
      </c>
      <c r="F55" s="72" t="e">
        <f>+#REF!</f>
        <v>#REF!</v>
      </c>
      <c r="G55" s="72" t="e">
        <f>+#REF!</f>
        <v>#REF!</v>
      </c>
      <c r="H55" s="76"/>
      <c r="I55" s="70" t="e">
        <f t="shared" si="3"/>
        <v>#REF!</v>
      </c>
      <c r="J55" s="72" t="e">
        <f>+#REF!</f>
        <v>#REF!</v>
      </c>
      <c r="K55" s="72" t="e">
        <f>+#REF!</f>
        <v>#REF!</v>
      </c>
      <c r="L55" s="76"/>
      <c r="M55" s="70" t="e">
        <f t="shared" si="4"/>
        <v>#REF!</v>
      </c>
      <c r="N55" s="72" t="e">
        <f>+#REF!</f>
        <v>#REF!</v>
      </c>
      <c r="O55" s="70" t="e">
        <f>+#REF!</f>
        <v>#REF!</v>
      </c>
    </row>
    <row r="56" spans="2:15" s="75" customFormat="1" ht="13.5" hidden="1" customHeight="1">
      <c r="B56" s="69" t="s">
        <v>70</v>
      </c>
      <c r="C56" s="70" t="e">
        <f t="shared" si="2"/>
        <v>#REF!</v>
      </c>
      <c r="D56" s="70"/>
      <c r="E56" s="70" t="e">
        <f t="shared" si="5"/>
        <v>#REF!</v>
      </c>
      <c r="F56" s="72" t="e">
        <f>+#REF!</f>
        <v>#REF!</v>
      </c>
      <c r="G56" s="72" t="e">
        <f>+#REF!</f>
        <v>#REF!</v>
      </c>
      <c r="H56" s="76"/>
      <c r="I56" s="70" t="e">
        <f t="shared" si="3"/>
        <v>#REF!</v>
      </c>
      <c r="J56" s="72" t="e">
        <f>+#REF!</f>
        <v>#REF!</v>
      </c>
      <c r="K56" s="72" t="e">
        <f>+#REF!</f>
        <v>#REF!</v>
      </c>
      <c r="L56" s="76"/>
      <c r="M56" s="70" t="e">
        <f t="shared" si="4"/>
        <v>#REF!</v>
      </c>
      <c r="N56" s="72" t="e">
        <f>+#REF!</f>
        <v>#REF!</v>
      </c>
      <c r="O56" s="70" t="e">
        <f>+#REF!</f>
        <v>#REF!</v>
      </c>
    </row>
    <row r="57" spans="2:15" s="75" customFormat="1" ht="13.5" hidden="1" customHeight="1">
      <c r="B57" s="69" t="s">
        <v>69</v>
      </c>
      <c r="C57" s="70" t="e">
        <f t="shared" si="2"/>
        <v>#REF!</v>
      </c>
      <c r="D57" s="70"/>
      <c r="E57" s="70" t="e">
        <f t="shared" si="5"/>
        <v>#REF!</v>
      </c>
      <c r="F57" s="72" t="e">
        <f>+#REF!</f>
        <v>#REF!</v>
      </c>
      <c r="G57" s="72" t="e">
        <f>+#REF!</f>
        <v>#REF!</v>
      </c>
      <c r="H57" s="76"/>
      <c r="I57" s="70" t="e">
        <f t="shared" si="3"/>
        <v>#REF!</v>
      </c>
      <c r="J57" s="72" t="e">
        <f>+#REF!</f>
        <v>#REF!</v>
      </c>
      <c r="K57" s="72" t="e">
        <f>+#REF!</f>
        <v>#REF!</v>
      </c>
      <c r="L57" s="76"/>
      <c r="M57" s="70" t="e">
        <f t="shared" si="4"/>
        <v>#REF!</v>
      </c>
      <c r="N57" s="72" t="e">
        <f>+#REF!</f>
        <v>#REF!</v>
      </c>
      <c r="O57" s="70" t="e">
        <f>+#REF!</f>
        <v>#REF!</v>
      </c>
    </row>
    <row r="58" spans="2:15" s="75" customFormat="1" ht="13.5" hidden="1" customHeight="1">
      <c r="B58" s="69" t="s">
        <v>68</v>
      </c>
      <c r="C58" s="70" t="e">
        <f t="shared" si="2"/>
        <v>#REF!</v>
      </c>
      <c r="D58" s="70"/>
      <c r="E58" s="70" t="e">
        <f t="shared" si="5"/>
        <v>#REF!</v>
      </c>
      <c r="F58" s="72" t="e">
        <f>+#REF!</f>
        <v>#REF!</v>
      </c>
      <c r="G58" s="72" t="e">
        <f>+#REF!</f>
        <v>#REF!</v>
      </c>
      <c r="H58" s="76"/>
      <c r="I58" s="72" t="e">
        <f t="shared" si="3"/>
        <v>#REF!</v>
      </c>
      <c r="J58" s="72" t="e">
        <f>+#REF!</f>
        <v>#REF!</v>
      </c>
      <c r="K58" s="72" t="e">
        <f>+#REF!</f>
        <v>#REF!</v>
      </c>
      <c r="L58" s="76"/>
      <c r="M58" s="70" t="e">
        <f t="shared" si="4"/>
        <v>#REF!</v>
      </c>
      <c r="N58" s="72" t="e">
        <f>+#REF!</f>
        <v>#REF!</v>
      </c>
      <c r="O58" s="70" t="e">
        <f>+#REF!</f>
        <v>#REF!</v>
      </c>
    </row>
    <row r="59" spans="2:15" s="75" customFormat="1" ht="13.5" hidden="1" customHeight="1">
      <c r="B59" s="69" t="s">
        <v>77</v>
      </c>
      <c r="C59" s="70" t="e">
        <f t="shared" si="2"/>
        <v>#REF!</v>
      </c>
      <c r="D59" s="70"/>
      <c r="E59" s="70" t="e">
        <f t="shared" ref="E59" si="6">SUM(F59:G59)</f>
        <v>#REF!</v>
      </c>
      <c r="F59" s="72" t="e">
        <f>+#REF!</f>
        <v>#REF!</v>
      </c>
      <c r="G59" s="72" t="e">
        <f>+#REF!</f>
        <v>#REF!</v>
      </c>
      <c r="H59" s="76"/>
      <c r="I59" s="72" t="e">
        <f t="shared" si="3"/>
        <v>#REF!</v>
      </c>
      <c r="J59" s="72" t="e">
        <f>+#REF!</f>
        <v>#REF!</v>
      </c>
      <c r="K59" s="72" t="e">
        <f>+#REF!</f>
        <v>#REF!</v>
      </c>
      <c r="L59" s="76"/>
      <c r="M59" s="70" t="e">
        <f t="shared" si="4"/>
        <v>#REF!</v>
      </c>
      <c r="N59" s="72" t="e">
        <f>+#REF!</f>
        <v>#REF!</v>
      </c>
      <c r="O59" s="70" t="e">
        <f>+#REF!</f>
        <v>#REF!</v>
      </c>
    </row>
    <row r="60" spans="2:15" s="75" customFormat="1" ht="13.5" hidden="1" customHeight="1">
      <c r="B60" s="69" t="s">
        <v>67</v>
      </c>
      <c r="C60" s="70" t="e">
        <f t="shared" si="2"/>
        <v>#REF!</v>
      </c>
      <c r="D60" s="70"/>
      <c r="E60" s="70" t="e">
        <f t="shared" si="5"/>
        <v>#REF!</v>
      </c>
      <c r="F60" s="72" t="e">
        <f>+#REF!</f>
        <v>#REF!</v>
      </c>
      <c r="G60" s="72" t="e">
        <f>+#REF!</f>
        <v>#REF!</v>
      </c>
      <c r="H60" s="76"/>
      <c r="I60" s="70" t="e">
        <f t="shared" si="3"/>
        <v>#REF!</v>
      </c>
      <c r="J60" s="72" t="e">
        <f>+#REF!</f>
        <v>#REF!</v>
      </c>
      <c r="K60" s="72" t="e">
        <f>+#REF!</f>
        <v>#REF!</v>
      </c>
      <c r="L60" s="76"/>
      <c r="M60" s="70" t="e">
        <f t="shared" si="4"/>
        <v>#REF!</v>
      </c>
      <c r="N60" s="72" t="e">
        <f>+#REF!</f>
        <v>#REF!</v>
      </c>
      <c r="O60" s="70" t="e">
        <f>+#REF!</f>
        <v>#REF!</v>
      </c>
    </row>
    <row r="61" spans="2:15" s="75" customFormat="1" ht="13.5" hidden="1" customHeight="1">
      <c r="B61" s="69" t="s">
        <v>66</v>
      </c>
      <c r="C61" s="70" t="e">
        <f t="shared" si="2"/>
        <v>#REF!</v>
      </c>
      <c r="D61" s="70"/>
      <c r="E61" s="70" t="e">
        <f t="shared" si="5"/>
        <v>#REF!</v>
      </c>
      <c r="F61" s="72" t="e">
        <f>+#REF!</f>
        <v>#REF!</v>
      </c>
      <c r="G61" s="72" t="e">
        <f>+#REF!</f>
        <v>#REF!</v>
      </c>
      <c r="H61" s="76"/>
      <c r="I61" s="70" t="e">
        <f t="shared" si="3"/>
        <v>#REF!</v>
      </c>
      <c r="J61" s="72" t="e">
        <f>+#REF!</f>
        <v>#REF!</v>
      </c>
      <c r="K61" s="72" t="e">
        <f>+#REF!</f>
        <v>#REF!</v>
      </c>
      <c r="L61" s="76"/>
      <c r="M61" s="70" t="e">
        <f t="shared" si="4"/>
        <v>#REF!</v>
      </c>
      <c r="N61" s="72" t="e">
        <f>+#REF!</f>
        <v>#REF!</v>
      </c>
      <c r="O61" s="70" t="e">
        <f>+#REF!</f>
        <v>#REF!</v>
      </c>
    </row>
    <row r="62" spans="2:15" s="75" customFormat="1" ht="13.5" hidden="1" customHeight="1">
      <c r="B62" s="69" t="s">
        <v>65</v>
      </c>
      <c r="C62" s="70" t="e">
        <f t="shared" si="2"/>
        <v>#REF!</v>
      </c>
      <c r="D62" s="70"/>
      <c r="E62" s="70" t="e">
        <f t="shared" si="5"/>
        <v>#REF!</v>
      </c>
      <c r="F62" s="72" t="e">
        <f>+#REF!</f>
        <v>#REF!</v>
      </c>
      <c r="G62" s="72" t="e">
        <f>+#REF!</f>
        <v>#REF!</v>
      </c>
      <c r="H62" s="76"/>
      <c r="I62" s="72" t="e">
        <f t="shared" si="3"/>
        <v>#REF!</v>
      </c>
      <c r="J62" s="72" t="e">
        <f>+#REF!</f>
        <v>#REF!</v>
      </c>
      <c r="K62" s="72" t="e">
        <f>+#REF!</f>
        <v>#REF!</v>
      </c>
      <c r="L62" s="76"/>
      <c r="M62" s="70" t="e">
        <f t="shared" si="4"/>
        <v>#REF!</v>
      </c>
      <c r="N62" s="72" t="e">
        <f>+#REF!</f>
        <v>#REF!</v>
      </c>
      <c r="O62" s="70" t="e">
        <f>+#REF!</f>
        <v>#REF!</v>
      </c>
    </row>
    <row r="63" spans="2:15" s="75" customFormat="1" ht="13.5" hidden="1" customHeight="1">
      <c r="B63" s="69" t="s">
        <v>64</v>
      </c>
      <c r="C63" s="70" t="e">
        <f t="shared" si="2"/>
        <v>#REF!</v>
      </c>
      <c r="D63" s="70"/>
      <c r="E63" s="72" t="e">
        <f t="shared" si="5"/>
        <v>#REF!</v>
      </c>
      <c r="F63" s="72" t="e">
        <f>+#REF!</f>
        <v>#REF!</v>
      </c>
      <c r="G63" s="72" t="e">
        <f>+#REF!</f>
        <v>#REF!</v>
      </c>
      <c r="H63" s="76"/>
      <c r="I63" s="72" t="e">
        <f t="shared" si="3"/>
        <v>#REF!</v>
      </c>
      <c r="J63" s="72" t="e">
        <f>+#REF!</f>
        <v>#REF!</v>
      </c>
      <c r="K63" s="72" t="e">
        <f>+#REF!</f>
        <v>#REF!</v>
      </c>
      <c r="L63" s="76"/>
      <c r="M63" s="70" t="e">
        <f t="shared" si="4"/>
        <v>#REF!</v>
      </c>
      <c r="N63" s="72" t="e">
        <f>+#REF!</f>
        <v>#REF!</v>
      </c>
      <c r="O63" s="70" t="e">
        <f>+#REF!</f>
        <v>#REF!</v>
      </c>
    </row>
    <row r="64" spans="2:15" s="75" customFormat="1" ht="13.5" hidden="1" customHeight="1">
      <c r="B64" s="69" t="s">
        <v>63</v>
      </c>
      <c r="C64" s="70" t="e">
        <f t="shared" si="2"/>
        <v>#REF!</v>
      </c>
      <c r="D64" s="70"/>
      <c r="E64" s="70" t="e">
        <f t="shared" si="5"/>
        <v>#REF!</v>
      </c>
      <c r="F64" s="72" t="e">
        <f>+#REF!</f>
        <v>#REF!</v>
      </c>
      <c r="G64" s="72" t="e">
        <f>+#REF!</f>
        <v>#REF!</v>
      </c>
      <c r="H64" s="76"/>
      <c r="I64" s="72" t="e">
        <f t="shared" si="3"/>
        <v>#REF!</v>
      </c>
      <c r="J64" s="72" t="e">
        <f>+#REF!</f>
        <v>#REF!</v>
      </c>
      <c r="K64" s="72" t="e">
        <f>+#REF!</f>
        <v>#REF!</v>
      </c>
      <c r="L64" s="76"/>
      <c r="M64" s="70" t="e">
        <f t="shared" si="4"/>
        <v>#REF!</v>
      </c>
      <c r="N64" s="72" t="e">
        <f>+#REF!</f>
        <v>#REF!</v>
      </c>
      <c r="O64" s="70" t="e">
        <f>+#REF!</f>
        <v>#REF!</v>
      </c>
    </row>
    <row r="65" spans="2:15" s="75" customFormat="1" ht="13.5" hidden="1" customHeight="1">
      <c r="B65" s="69" t="s">
        <v>62</v>
      </c>
      <c r="C65" s="70" t="e">
        <f t="shared" si="2"/>
        <v>#REF!</v>
      </c>
      <c r="D65" s="70"/>
      <c r="E65" s="70" t="e">
        <f t="shared" si="5"/>
        <v>#REF!</v>
      </c>
      <c r="F65" s="72" t="e">
        <f>+#REF!</f>
        <v>#REF!</v>
      </c>
      <c r="G65" s="72" t="e">
        <f>+#REF!</f>
        <v>#REF!</v>
      </c>
      <c r="H65" s="76"/>
      <c r="I65" s="70" t="e">
        <f t="shared" si="3"/>
        <v>#REF!</v>
      </c>
      <c r="J65" s="72" t="e">
        <f>+#REF!</f>
        <v>#REF!</v>
      </c>
      <c r="K65" s="72" t="e">
        <f>+#REF!</f>
        <v>#REF!</v>
      </c>
      <c r="L65" s="76"/>
      <c r="M65" s="70" t="e">
        <f t="shared" si="4"/>
        <v>#REF!</v>
      </c>
      <c r="N65" s="72" t="e">
        <f>+#REF!</f>
        <v>#REF!</v>
      </c>
      <c r="O65" s="70" t="e">
        <f>+#REF!</f>
        <v>#REF!</v>
      </c>
    </row>
    <row r="66" spans="2:15" s="75" customFormat="1" ht="13.5" hidden="1" customHeight="1">
      <c r="B66" s="69" t="s">
        <v>61</v>
      </c>
      <c r="C66" s="70" t="e">
        <f t="shared" si="2"/>
        <v>#REF!</v>
      </c>
      <c r="D66" s="70"/>
      <c r="E66" s="72" t="e">
        <f t="shared" si="5"/>
        <v>#REF!</v>
      </c>
      <c r="F66" s="72" t="e">
        <f>+#REF!</f>
        <v>#REF!</v>
      </c>
      <c r="G66" s="72" t="e">
        <f>+#REF!</f>
        <v>#REF!</v>
      </c>
      <c r="H66" s="76"/>
      <c r="I66" s="72" t="e">
        <f t="shared" si="3"/>
        <v>#REF!</v>
      </c>
      <c r="J66" s="72" t="e">
        <f>+#REF!</f>
        <v>#REF!</v>
      </c>
      <c r="K66" s="72" t="e">
        <f>+#REF!</f>
        <v>#REF!</v>
      </c>
      <c r="L66" s="76"/>
      <c r="M66" s="70" t="e">
        <f t="shared" si="4"/>
        <v>#REF!</v>
      </c>
      <c r="N66" s="72" t="e">
        <f>+#REF!</f>
        <v>#REF!</v>
      </c>
      <c r="O66" s="70" t="e">
        <f>+#REF!</f>
        <v>#REF!</v>
      </c>
    </row>
    <row r="67" spans="2:15" s="75" customFormat="1" ht="13.5" hidden="1" customHeight="1">
      <c r="B67" s="69" t="s">
        <v>60</v>
      </c>
      <c r="C67" s="70" t="e">
        <f t="shared" si="2"/>
        <v>#REF!</v>
      </c>
      <c r="D67" s="70"/>
      <c r="E67" s="70" t="e">
        <f t="shared" si="5"/>
        <v>#REF!</v>
      </c>
      <c r="F67" s="72" t="e">
        <f>+#REF!</f>
        <v>#REF!</v>
      </c>
      <c r="G67" s="72" t="e">
        <f>+#REF!</f>
        <v>#REF!</v>
      </c>
      <c r="H67" s="76"/>
      <c r="I67" s="70" t="e">
        <f t="shared" si="3"/>
        <v>#REF!</v>
      </c>
      <c r="J67" s="72" t="e">
        <f>+#REF!</f>
        <v>#REF!</v>
      </c>
      <c r="K67" s="72" t="e">
        <f>+#REF!</f>
        <v>#REF!</v>
      </c>
      <c r="L67" s="76"/>
      <c r="M67" s="70" t="e">
        <f t="shared" si="4"/>
        <v>#REF!</v>
      </c>
      <c r="N67" s="72" t="e">
        <f>+#REF!</f>
        <v>#REF!</v>
      </c>
      <c r="O67" s="70" t="e">
        <f>+#REF!</f>
        <v>#REF!</v>
      </c>
    </row>
    <row r="68" spans="2:15" s="75" customFormat="1" ht="13.5" hidden="1" customHeight="1">
      <c r="B68" s="69" t="s">
        <v>59</v>
      </c>
      <c r="C68" s="70" t="e">
        <f t="shared" si="2"/>
        <v>#REF!</v>
      </c>
      <c r="D68" s="70"/>
      <c r="E68" s="72" t="e">
        <f t="shared" si="5"/>
        <v>#REF!</v>
      </c>
      <c r="F68" s="72" t="e">
        <f>+#REF!</f>
        <v>#REF!</v>
      </c>
      <c r="G68" s="72" t="e">
        <f>+#REF!</f>
        <v>#REF!</v>
      </c>
      <c r="H68" s="76"/>
      <c r="I68" s="72" t="e">
        <f t="shared" si="3"/>
        <v>#REF!</v>
      </c>
      <c r="J68" s="72" t="e">
        <f>+#REF!</f>
        <v>#REF!</v>
      </c>
      <c r="K68" s="72" t="e">
        <f>+#REF!</f>
        <v>#REF!</v>
      </c>
      <c r="L68" s="76"/>
      <c r="M68" s="72" t="e">
        <f t="shared" si="4"/>
        <v>#REF!</v>
      </c>
      <c r="N68" s="72" t="e">
        <f>+#REF!</f>
        <v>#REF!</v>
      </c>
      <c r="O68" s="70" t="e">
        <f>+#REF!</f>
        <v>#REF!</v>
      </c>
    </row>
    <row r="69" spans="2:15" s="75" customFormat="1" ht="13.5" hidden="1" customHeight="1">
      <c r="B69" s="69" t="s">
        <v>58</v>
      </c>
      <c r="C69" s="70" t="e">
        <f t="shared" si="2"/>
        <v>#REF!</v>
      </c>
      <c r="D69" s="70"/>
      <c r="E69" s="72" t="e">
        <f t="shared" si="5"/>
        <v>#REF!</v>
      </c>
      <c r="F69" s="72" t="e">
        <f>+#REF!</f>
        <v>#REF!</v>
      </c>
      <c r="G69" s="72" t="e">
        <f>+#REF!</f>
        <v>#REF!</v>
      </c>
      <c r="H69" s="76"/>
      <c r="I69" s="72" t="e">
        <f t="shared" si="3"/>
        <v>#REF!</v>
      </c>
      <c r="J69" s="72" t="e">
        <f>+#REF!</f>
        <v>#REF!</v>
      </c>
      <c r="K69" s="72" t="e">
        <f>+#REF!</f>
        <v>#REF!</v>
      </c>
      <c r="L69" s="76"/>
      <c r="M69" s="70" t="e">
        <f t="shared" si="4"/>
        <v>#REF!</v>
      </c>
      <c r="N69" s="72" t="e">
        <f>+#REF!</f>
        <v>#REF!</v>
      </c>
      <c r="O69" s="70" t="e">
        <f>+#REF!</f>
        <v>#REF!</v>
      </c>
    </row>
    <row r="70" spans="2:15" s="75" customFormat="1" ht="13.5" hidden="1" customHeight="1">
      <c r="B70" s="69" t="s">
        <v>57</v>
      </c>
      <c r="C70" s="70" t="e">
        <f t="shared" si="2"/>
        <v>#REF!</v>
      </c>
      <c r="D70" s="70"/>
      <c r="E70" s="72" t="e">
        <f t="shared" si="5"/>
        <v>#REF!</v>
      </c>
      <c r="F70" s="72" t="e">
        <f>+#REF!</f>
        <v>#REF!</v>
      </c>
      <c r="G70" s="72" t="e">
        <f>+#REF!</f>
        <v>#REF!</v>
      </c>
      <c r="H70" s="76"/>
      <c r="I70" s="72" t="e">
        <f t="shared" si="3"/>
        <v>#REF!</v>
      </c>
      <c r="J70" s="72" t="e">
        <f>+#REF!</f>
        <v>#REF!</v>
      </c>
      <c r="K70" s="72" t="e">
        <f>+#REF!</f>
        <v>#REF!</v>
      </c>
      <c r="L70" s="76"/>
      <c r="M70" s="70" t="e">
        <f t="shared" si="4"/>
        <v>#REF!</v>
      </c>
      <c r="N70" s="72" t="e">
        <f>+#REF!</f>
        <v>#REF!</v>
      </c>
      <c r="O70" s="70" t="e">
        <f>+#REF!</f>
        <v>#REF!</v>
      </c>
    </row>
    <row r="71" spans="2:15" s="75" customFormat="1" ht="13.5" hidden="1" customHeight="1">
      <c r="B71" s="69" t="s">
        <v>56</v>
      </c>
      <c r="C71" s="70" t="e">
        <f t="shared" si="2"/>
        <v>#REF!</v>
      </c>
      <c r="D71" s="70"/>
      <c r="E71" s="72" t="e">
        <f t="shared" si="5"/>
        <v>#REF!</v>
      </c>
      <c r="F71" s="72" t="e">
        <f>+#REF!</f>
        <v>#REF!</v>
      </c>
      <c r="G71" s="72" t="e">
        <f>+#REF!</f>
        <v>#REF!</v>
      </c>
      <c r="H71" s="76"/>
      <c r="I71" s="72" t="e">
        <f t="shared" si="3"/>
        <v>#REF!</v>
      </c>
      <c r="J71" s="72" t="e">
        <f>+#REF!</f>
        <v>#REF!</v>
      </c>
      <c r="K71" s="72" t="e">
        <f>+#REF!</f>
        <v>#REF!</v>
      </c>
      <c r="L71" s="76"/>
      <c r="M71" s="70" t="e">
        <f t="shared" si="4"/>
        <v>#REF!</v>
      </c>
      <c r="N71" s="72" t="e">
        <f>+#REF!</f>
        <v>#REF!</v>
      </c>
      <c r="O71" s="70" t="e">
        <f>+#REF!</f>
        <v>#REF!</v>
      </c>
    </row>
    <row r="72" spans="2:15" s="75" customFormat="1" ht="13.5" hidden="1" customHeight="1">
      <c r="B72" s="69" t="s">
        <v>55</v>
      </c>
      <c r="C72" s="70" t="e">
        <f t="shared" si="2"/>
        <v>#REF!</v>
      </c>
      <c r="D72" s="70"/>
      <c r="E72" s="70" t="e">
        <f t="shared" si="5"/>
        <v>#REF!</v>
      </c>
      <c r="F72" s="72" t="e">
        <f>+#REF!</f>
        <v>#REF!</v>
      </c>
      <c r="G72" s="72" t="e">
        <f>+#REF!</f>
        <v>#REF!</v>
      </c>
      <c r="H72" s="76"/>
      <c r="I72" s="72" t="e">
        <f t="shared" si="3"/>
        <v>#REF!</v>
      </c>
      <c r="J72" s="72" t="e">
        <f>+#REF!</f>
        <v>#REF!</v>
      </c>
      <c r="K72" s="72" t="e">
        <f>+#REF!</f>
        <v>#REF!</v>
      </c>
      <c r="L72" s="76"/>
      <c r="M72" s="70" t="e">
        <f t="shared" si="4"/>
        <v>#REF!</v>
      </c>
      <c r="N72" s="72" t="e">
        <f>+#REF!</f>
        <v>#REF!</v>
      </c>
      <c r="O72" s="70" t="e">
        <f>+#REF!</f>
        <v>#REF!</v>
      </c>
    </row>
    <row r="73" spans="2:15" s="75" customFormat="1" ht="13.5" hidden="1" customHeight="1">
      <c r="B73" s="69" t="s">
        <v>54</v>
      </c>
      <c r="C73" s="70" t="e">
        <f t="shared" si="2"/>
        <v>#REF!</v>
      </c>
      <c r="D73" s="70"/>
      <c r="E73" s="70" t="e">
        <f t="shared" si="5"/>
        <v>#REF!</v>
      </c>
      <c r="F73" s="72" t="e">
        <f>+#REF!</f>
        <v>#REF!</v>
      </c>
      <c r="G73" s="72" t="e">
        <f>+#REF!</f>
        <v>#REF!</v>
      </c>
      <c r="H73" s="76"/>
      <c r="I73" s="70" t="e">
        <f t="shared" si="3"/>
        <v>#REF!</v>
      </c>
      <c r="J73" s="72" t="e">
        <f>+#REF!</f>
        <v>#REF!</v>
      </c>
      <c r="K73" s="72" t="e">
        <f>+#REF!</f>
        <v>#REF!</v>
      </c>
      <c r="L73" s="76"/>
      <c r="M73" s="70" t="e">
        <f t="shared" si="4"/>
        <v>#REF!</v>
      </c>
      <c r="N73" s="72" t="e">
        <f>+#REF!</f>
        <v>#REF!</v>
      </c>
      <c r="O73" s="70" t="e">
        <f>+#REF!</f>
        <v>#REF!</v>
      </c>
    </row>
    <row r="74" spans="2:15" s="75" customFormat="1" ht="13.5" hidden="1" customHeight="1">
      <c r="B74" s="69" t="s">
        <v>53</v>
      </c>
      <c r="C74" s="70" t="e">
        <f t="shared" si="2"/>
        <v>#REF!</v>
      </c>
      <c r="D74" s="70"/>
      <c r="E74" s="72" t="e">
        <f t="shared" si="5"/>
        <v>#REF!</v>
      </c>
      <c r="F74" s="72" t="e">
        <f>+#REF!</f>
        <v>#REF!</v>
      </c>
      <c r="G74" s="72" t="e">
        <f>+#REF!</f>
        <v>#REF!</v>
      </c>
      <c r="H74" s="76"/>
      <c r="I74" s="72" t="e">
        <f t="shared" si="3"/>
        <v>#REF!</v>
      </c>
      <c r="J74" s="72" t="e">
        <f>+#REF!</f>
        <v>#REF!</v>
      </c>
      <c r="K74" s="72" t="e">
        <f>+#REF!</f>
        <v>#REF!</v>
      </c>
      <c r="L74" s="76"/>
      <c r="M74" s="70" t="e">
        <f t="shared" si="4"/>
        <v>#REF!</v>
      </c>
      <c r="N74" s="72" t="e">
        <f>+#REF!</f>
        <v>#REF!</v>
      </c>
      <c r="O74" s="70" t="e">
        <f>+#REF!</f>
        <v>#REF!</v>
      </c>
    </row>
    <row r="75" spans="2:15" s="75" customFormat="1" ht="13.5" hidden="1" customHeight="1">
      <c r="B75" s="69" t="s">
        <v>52</v>
      </c>
      <c r="C75" s="70" t="e">
        <f t="shared" si="2"/>
        <v>#REF!</v>
      </c>
      <c r="D75" s="70"/>
      <c r="E75" s="72" t="e">
        <f t="shared" si="5"/>
        <v>#REF!</v>
      </c>
      <c r="F75" s="72" t="e">
        <f>+#REF!</f>
        <v>#REF!</v>
      </c>
      <c r="G75" s="72" t="e">
        <f>+#REF!</f>
        <v>#REF!</v>
      </c>
      <c r="H75" s="76"/>
      <c r="I75" s="72" t="e">
        <f t="shared" si="3"/>
        <v>#REF!</v>
      </c>
      <c r="J75" s="72" t="e">
        <f>+#REF!</f>
        <v>#REF!</v>
      </c>
      <c r="K75" s="72" t="e">
        <f>+#REF!</f>
        <v>#REF!</v>
      </c>
      <c r="L75" s="76"/>
      <c r="M75" s="70" t="e">
        <f t="shared" si="4"/>
        <v>#REF!</v>
      </c>
      <c r="N75" s="72" t="e">
        <f>+#REF!</f>
        <v>#REF!</v>
      </c>
      <c r="O75" s="70" t="e">
        <f>+#REF!</f>
        <v>#REF!</v>
      </c>
    </row>
    <row r="76" spans="2:15" s="75" customFormat="1" ht="13.5" hidden="1" customHeight="1">
      <c r="B76" s="69" t="s">
        <v>51</v>
      </c>
      <c r="C76" s="70" t="e">
        <f t="shared" si="2"/>
        <v>#REF!</v>
      </c>
      <c r="D76" s="70"/>
      <c r="E76" s="72" t="e">
        <f t="shared" si="5"/>
        <v>#REF!</v>
      </c>
      <c r="F76" s="72" t="e">
        <f>+#REF!</f>
        <v>#REF!</v>
      </c>
      <c r="G76" s="72" t="e">
        <f>+#REF!</f>
        <v>#REF!</v>
      </c>
      <c r="H76" s="76"/>
      <c r="I76" s="72" t="e">
        <f t="shared" si="3"/>
        <v>#REF!</v>
      </c>
      <c r="J76" s="72" t="e">
        <f>+#REF!</f>
        <v>#REF!</v>
      </c>
      <c r="K76" s="72" t="e">
        <f>+#REF!</f>
        <v>#REF!</v>
      </c>
      <c r="L76" s="76"/>
      <c r="M76" s="70" t="e">
        <f t="shared" si="4"/>
        <v>#REF!</v>
      </c>
      <c r="N76" s="72" t="e">
        <f>+#REF!</f>
        <v>#REF!</v>
      </c>
      <c r="O76" s="70" t="e">
        <f>+#REF!</f>
        <v>#REF!</v>
      </c>
    </row>
    <row r="77" spans="2:15" s="75" customFormat="1" ht="13.5" hidden="1" customHeight="1" thickBot="1">
      <c r="B77" s="78" t="s">
        <v>50</v>
      </c>
      <c r="C77" s="78" t="e">
        <f t="shared" si="2"/>
        <v>#REF!</v>
      </c>
      <c r="D77" s="78"/>
      <c r="E77" s="78" t="e">
        <f t="shared" si="5"/>
        <v>#REF!</v>
      </c>
      <c r="F77" s="78" t="e">
        <f>+#REF!</f>
        <v>#REF!</v>
      </c>
      <c r="G77" s="78" t="e">
        <f>+#REF!</f>
        <v>#REF!</v>
      </c>
      <c r="H77" s="78"/>
      <c r="I77" s="78" t="e">
        <f t="shared" si="3"/>
        <v>#REF!</v>
      </c>
      <c r="J77" s="78" t="e">
        <f>+#REF!</f>
        <v>#REF!</v>
      </c>
      <c r="K77" s="78" t="e">
        <f>+#REF!</f>
        <v>#REF!</v>
      </c>
      <c r="L77" s="78"/>
      <c r="M77" s="78" t="e">
        <f t="shared" si="4"/>
        <v>#REF!</v>
      </c>
      <c r="N77" s="78" t="e">
        <f>+#REF!</f>
        <v>#REF!</v>
      </c>
      <c r="O77" s="78" t="e">
        <f>+#REF!</f>
        <v>#REF!</v>
      </c>
    </row>
    <row r="78" spans="2:15" ht="19.5" hidden="1" customHeight="1">
      <c r="B78" s="79" t="s">
        <v>78</v>
      </c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80"/>
    </row>
    <row r="79" spans="2:15" ht="15" hidden="1" customHeight="1">
      <c r="B79" s="79" t="s">
        <v>87</v>
      </c>
      <c r="C79" s="81"/>
      <c r="D79" s="81"/>
      <c r="F79" s="81"/>
      <c r="G79" s="81"/>
      <c r="I79" s="81"/>
      <c r="J79" s="81"/>
      <c r="K79" s="81"/>
      <c r="M79" s="81"/>
      <c r="N79" s="81"/>
      <c r="O79" s="81"/>
    </row>
    <row r="80" spans="2:15" ht="15" hidden="1" customHeight="1"/>
    <row r="81" ht="11.25" hidden="1" customHeight="1"/>
  </sheetData>
  <mergeCells count="12">
    <mergeCell ref="B2:O2"/>
    <mergeCell ref="B45:O45"/>
    <mergeCell ref="B5:B6"/>
    <mergeCell ref="C5:C6"/>
    <mergeCell ref="E5:G5"/>
    <mergeCell ref="I5:K5"/>
    <mergeCell ref="M5:O5"/>
    <mergeCell ref="B50:B51"/>
    <mergeCell ref="C50:C51"/>
    <mergeCell ref="E50:G50"/>
    <mergeCell ref="I50:K50"/>
    <mergeCell ref="M50:O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2018_julio</vt:lpstr>
      <vt:lpstr>'2017'!Área_de_impresión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Llatas Vásquez</dc:creator>
  <cp:keywords>Red Vial</cp:keywords>
  <cp:lastModifiedBy>CCD_digital</cp:lastModifiedBy>
  <cp:lastPrinted>2013-05-27T16:48:03Z</cp:lastPrinted>
  <dcterms:created xsi:type="dcterms:W3CDTF">2012-05-28T20:39:32Z</dcterms:created>
  <dcterms:modified xsi:type="dcterms:W3CDTF">2019-04-06T02:20:43Z</dcterms:modified>
</cp:coreProperties>
</file>