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Julio\OneDrive\Área de Trabalho\"/>
    </mc:Choice>
  </mc:AlternateContent>
  <xr:revisionPtr revIDLastSave="0" documentId="13_ncr:1_{B7517B25-57B8-48DC-8A34-EEFE08D6621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ainel" sheetId="1" r:id="rId1"/>
    <sheet name="contratos" sheetId="2" r:id="rId2"/>
    <sheet name="Rendimento" sheetId="5" r:id="rId3"/>
    <sheet name="Despesas" sheetId="3" r:id="rId4"/>
    <sheet name="Impostos" sheetId="4" r:id="rId5"/>
    <sheet name="Categorias" sheetId="7" r:id="rId6"/>
    <sheet name="SALARIOS" sheetId="8" r:id="rId7"/>
  </sheets>
  <definedNames>
    <definedName name="Datas_da_pasta_de_trabalho">Painel!#REF!</definedName>
    <definedName name="Lucro_Líquido">Painel!$D$18</definedName>
    <definedName name="Nome_Empresa">Painel!$B$2</definedName>
    <definedName name="Receita_de_vendas">SUMIFS(ReceitaDeVendas[Período atual],ReceitaDeVendas[Tipo de receita],"Receita de vendas")</definedName>
    <definedName name="RegiãoDoTítuloDaLinha1.C3">contratos!$B$3</definedName>
    <definedName name="RegiãoDoTítuloDaLinha1.C3.3">'Rendimento'!$B$3</definedName>
    <definedName name="RegiãoDoTítuloDaLinha1.C3.4">Despesas!$B$3</definedName>
    <definedName name="RegiãoDoTítuloDaLinha1.C3.5">Impostos!$B$3</definedName>
    <definedName name="RegiãoDoTítuloDaLinha1.C4">Painel!$B$3</definedName>
    <definedName name="RegiãoDoTítuloDaLinha2.H20">Painel!$B$15</definedName>
    <definedName name="Título_da_pasta_de_rabalho">Painel!$B$1</definedName>
    <definedName name="Título1">Painel[[#Headers],[ ]]</definedName>
    <definedName name="Título2">ReceitaDeVendas[[#Headers],[Tipo de receita]]</definedName>
    <definedName name="Título3">Rendimento[[#Headers],[Tipo de rendimento]]</definedName>
    <definedName name="Título4">DespesasOperacionais[[#Headers],[Tipo de despesa]]</definedName>
    <definedName name="Título5">Impostos[[#Headers],[Tipo]]</definedName>
    <definedName name="Título6">Categorias[[#Headers],[Categorias]]</definedName>
    <definedName name="_xlnm.Print_Titles" localSheetId="5">'Categorias'!$1:$1</definedName>
    <definedName name="_xlnm.Print_Titles" localSheetId="1">contratos!$4:$4</definedName>
    <definedName name="_xlnm.Print_Titles" localSheetId="3">Despesas!$4:$4</definedName>
    <definedName name="_xlnm.Print_Titles" localSheetId="4">Impostos!$4:$4</definedName>
    <definedName name="_xlnm.Print_Titles" localSheetId="0">Painel!$6:$6</definedName>
    <definedName name="_xlnm.Print_Titles" localSheetId="2">'Rendimento'!$4:$4</definedName>
    <definedName name="Total_da_receita_de_vendas">Painel!$D$7</definedName>
    <definedName name="Total_de_despesas_operacionais">Painel!$D$16</definedName>
    <definedName name="Total_de_impostos">Painel!$D$13</definedName>
    <definedName name="Total_de_outras_despesas">Painel!$D$11</definedName>
    <definedName name="Total_de_outros_rendimentos">Painel!$D$12</definedName>
    <definedName name="Total_de_pesquisa_e_desenvolvimento">Painel!$D$9</definedName>
    <definedName name="Total_de_vendas_e_marketing">Painel!$D$8</definedName>
    <definedName name="Total_do_custo_de_vendas">Painel!#REF!</definedName>
    <definedName name="Total_do_lucro_bruto">Painel!$D$15</definedName>
    <definedName name="Total_do_resultado_operacional">Painel!$D$17</definedName>
    <definedName name="Total_geral_e_administrativo">Painel!$D$10</definedName>
  </definedNames>
  <calcPr calcId="181029" concurrentCalc="0"/>
</workbook>
</file>

<file path=xl/calcChain.xml><?xml version="1.0" encoding="utf-8"?>
<calcChain xmlns="http://schemas.openxmlformats.org/spreadsheetml/2006/main">
  <c r="E13" i="3" l="1"/>
  <c r="D22" i="8"/>
  <c r="D13" i="3"/>
  <c r="C22" i="8"/>
  <c r="F8" i="5"/>
  <c r="F7" i="5"/>
  <c r="F6" i="5"/>
  <c r="D7" i="1"/>
  <c r="D15" i="1"/>
  <c r="C7" i="1"/>
  <c r="C15" i="1"/>
  <c r="F5" i="5"/>
  <c r="F9" i="5"/>
  <c r="F10" i="5"/>
  <c r="E15" i="1"/>
  <c r="F15" i="1"/>
  <c r="E13" i="2"/>
  <c r="C3" i="2"/>
  <c r="F9" i="2"/>
  <c r="F10" i="2"/>
  <c r="F5" i="2"/>
  <c r="F6" i="2"/>
  <c r="F7" i="2"/>
  <c r="F8" i="2"/>
  <c r="F11" i="2"/>
  <c r="F12" i="2"/>
  <c r="F7" i="1"/>
  <c r="D25" i="3"/>
  <c r="D8" i="1"/>
  <c r="D9" i="1"/>
  <c r="D10" i="1"/>
  <c r="E25" i="3"/>
  <c r="D11" i="1"/>
  <c r="D16" i="1"/>
  <c r="D17" i="1"/>
  <c r="E10" i="5"/>
  <c r="D12" i="1"/>
  <c r="E10" i="4"/>
  <c r="D13" i="1"/>
  <c r="D18" i="1"/>
  <c r="C4" i="1"/>
  <c r="C3" i="1"/>
  <c r="F5" i="3"/>
  <c r="E18" i="1"/>
  <c r="E17" i="1"/>
  <c r="E16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F6" i="4"/>
  <c r="F7" i="4"/>
  <c r="F8" i="4"/>
  <c r="F9" i="4"/>
  <c r="F5" i="4"/>
  <c r="G5" i="3"/>
  <c r="E7" i="1"/>
  <c r="D10" i="4"/>
  <c r="C13" i="1"/>
  <c r="D10" i="5"/>
  <c r="C12" i="1"/>
  <c r="C8" i="1"/>
  <c r="C9" i="1"/>
  <c r="C10" i="1"/>
  <c r="C11" i="1"/>
  <c r="C3" i="4"/>
  <c r="C3" i="3"/>
  <c r="C3" i="5"/>
  <c r="F10" i="1"/>
  <c r="E10" i="1"/>
  <c r="F9" i="1"/>
  <c r="E9" i="1"/>
  <c r="F8" i="1"/>
  <c r="E8" i="1"/>
  <c r="B2" i="4"/>
  <c r="B2" i="3"/>
  <c r="B2" i="5"/>
  <c r="B2" i="2"/>
  <c r="B1" i="4"/>
  <c r="B1" i="3"/>
  <c r="B1" i="5"/>
  <c r="B1" i="2"/>
  <c r="D13" i="2"/>
  <c r="F13" i="2"/>
  <c r="F12" i="1"/>
  <c r="E12" i="1"/>
  <c r="E13" i="1"/>
  <c r="F10" i="4"/>
  <c r="F13" i="1"/>
  <c r="F25" i="3"/>
  <c r="E11" i="1"/>
  <c r="G25" i="3"/>
  <c r="F11" i="1"/>
  <c r="C16" i="1"/>
  <c r="F16" i="1"/>
  <c r="C17" i="1"/>
  <c r="C18" i="1"/>
  <c r="F18" i="1"/>
  <c r="F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D13" authorId="0" shapeId="0" xr:uid="{35095BB6-2E92-4BBE-AFA6-721904ED55BF}">
      <text>
        <r>
          <rPr>
            <b/>
            <sz val="9"/>
            <color indexed="81"/>
            <rFont val="Segoe UI"/>
            <family val="2"/>
          </rPr>
          <t>ATENÇÃO:</t>
        </r>
        <r>
          <rPr>
            <sz val="9"/>
            <color indexed="81"/>
            <rFont val="Segoe UI"/>
            <family val="2"/>
          </rPr>
          <t xml:space="preserve">
Esta Celula e alimentada Altomaticamente pela Aba ( SALÁRIO)</t>
        </r>
      </text>
    </comment>
    <comment ref="E13" authorId="0" shapeId="0" xr:uid="{0415E459-D466-400E-BDD1-D2782DE6B0F0}">
      <text>
        <r>
          <rPr>
            <sz val="9"/>
            <color indexed="81"/>
            <rFont val="Segoe UI"/>
            <charset val="1"/>
          </rPr>
          <t xml:space="preserve">ATENÇÃO:
Esta Celula e alimentada Altomaticamente pela Aba ( SALÁRIO)
</t>
        </r>
      </text>
    </comment>
  </commentList>
</comments>
</file>

<file path=xl/sharedStrings.xml><?xml version="1.0" encoding="utf-8"?>
<sst xmlns="http://schemas.openxmlformats.org/spreadsheetml/2006/main" count="138" uniqueCount="76">
  <si>
    <t>Demonstrativo de lucros e perdas</t>
  </si>
  <si>
    <t>Nome da empresa</t>
  </si>
  <si>
    <t>Margem bruta atual [L/J]</t>
  </si>
  <si>
    <t>Modificar as categorias nesta planilha pode provocar a quebra das fórmulas. Use a planilha Categoria para adicionar categorias e atualizar as planilhas correspondentes com entradas. Esta planilha será atualizada automaticamente.</t>
  </si>
  <si>
    <t>Total de despesas com vendas e marketing [M]</t>
  </si>
  <si>
    <t>Total de despesas com pesquisa e desenvolvimento [N]</t>
  </si>
  <si>
    <t>Total de despesas gerais e administrativas [O]</t>
  </si>
  <si>
    <t>Total de outras despesas operacionais [P]</t>
  </si>
  <si>
    <t>Outros rendimentos [S]</t>
  </si>
  <si>
    <t>Total de impostos [T]</t>
  </si>
  <si>
    <t>Lucro bruto [L=J-K]</t>
  </si>
  <si>
    <t>Total de despesas operacionais [Q=M+N+O+P]</t>
  </si>
  <si>
    <t>Resultado operacional [R=L-Q]</t>
  </si>
  <si>
    <t>Lucro líquido [U=R+S-T]</t>
  </si>
  <si>
    <t>Expresso em milhares</t>
  </si>
  <si>
    <t>Total do período anterior</t>
  </si>
  <si>
    <t>Total atual
Período</t>
  </si>
  <si>
    <t>Total do período atual em percentual (%) de vendas</t>
  </si>
  <si>
    <t>Total da alteração percentual (%) do período anterior</t>
  </si>
  <si>
    <t>Receita de vendas</t>
  </si>
  <si>
    <t>Tipo de receita</t>
  </si>
  <si>
    <t>Total da receita de vendas</t>
  </si>
  <si>
    <t>Descrição</t>
  </si>
  <si>
    <t>Produto/serviço 1</t>
  </si>
  <si>
    <t>Produto/serviço 2</t>
  </si>
  <si>
    <t>Produto/serviço 3</t>
  </si>
  <si>
    <t>Produto/serviço 4</t>
  </si>
  <si>
    <t>Período anterior</t>
  </si>
  <si>
    <t>Período atual</t>
  </si>
  <si>
    <t>Período atual em percentual (%) de vendas</t>
  </si>
  <si>
    <t>Alteração percentual (%) do período anterior</t>
  </si>
  <si>
    <t>Rendimento</t>
  </si>
  <si>
    <t>Tipo de rendimento</t>
  </si>
  <si>
    <t>Despesas operacionais</t>
  </si>
  <si>
    <t>Tipo de despesa</t>
  </si>
  <si>
    <t>Vendas e marketing</t>
  </si>
  <si>
    <t>Pesquisa e desenvolvimento</t>
  </si>
  <si>
    <t>Gerais e administrativas</t>
  </si>
  <si>
    <t>Total de despesas operacionais</t>
  </si>
  <si>
    <t>Publicidade</t>
  </si>
  <si>
    <t>Marketing direto</t>
  </si>
  <si>
    <t>Outras despesas (especificar)</t>
  </si>
  <si>
    <t>Licenças de tecnologia</t>
  </si>
  <si>
    <t xml:space="preserve">Patentes </t>
  </si>
  <si>
    <t>Serviços externos</t>
  </si>
  <si>
    <t>Materiais</t>
  </si>
  <si>
    <t>Refeições e entretenimento</t>
  </si>
  <si>
    <t>Aluguel</t>
  </si>
  <si>
    <t>Telefone</t>
  </si>
  <si>
    <t>Utilitários</t>
  </si>
  <si>
    <t>Depreciação</t>
  </si>
  <si>
    <t>Seguro</t>
  </si>
  <si>
    <t>Reparos e manutenção</t>
  </si>
  <si>
    <t>Impostos</t>
  </si>
  <si>
    <t>Tipo</t>
  </si>
  <si>
    <t>Total de impostos</t>
  </si>
  <si>
    <t>Imposto de renda</t>
  </si>
  <si>
    <t>Impostos sobre folha de pagamento</t>
  </si>
  <si>
    <t>Impostos sobre imóveis</t>
  </si>
  <si>
    <t>Outros impostos (especificar)</t>
  </si>
  <si>
    <t>Categorias</t>
  </si>
  <si>
    <t>salários</t>
  </si>
  <si>
    <t>Receita e contratos</t>
  </si>
  <si>
    <t xml:space="preserve"> </t>
  </si>
  <si>
    <t>Lucro liquido</t>
  </si>
  <si>
    <t>custo do contrato</t>
  </si>
  <si>
    <t>despesas operacionais</t>
  </si>
  <si>
    <t>nome da empresa</t>
  </si>
  <si>
    <t>receita e contratos</t>
  </si>
  <si>
    <t>Total da receita dos contratos [J]</t>
  </si>
  <si>
    <t>contrato externo</t>
  </si>
  <si>
    <t>Nome Da Empresa</t>
  </si>
  <si>
    <t>Inicio [dia-mês-ano] com término em [dia-mês-ano]</t>
  </si>
  <si>
    <t>Nome do funcionaro</t>
  </si>
  <si>
    <t>Cargo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</si>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</sst>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27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0.14996795556505021"/>
      <name val="Franklin Gothic Medium"/>
      <family val="2"/>
      <scheme val="major"/>
    </font>
    <font>
      <sz val="11"/>
      <color theme="1" tint="0.14996795556505021"/>
      <name val="Franklin Gothic Medium"/>
      <family val="2"/>
      <scheme val="major"/>
    </font>
    <font>
      <sz val="12"/>
      <color theme="1" tint="0.14993743705557422"/>
      <name val="Franklin Gothic Medium"/>
      <family val="2"/>
      <scheme val="maj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14990691854609822"/>
      <name val="Franklin Gothic Medium"/>
      <family val="2"/>
      <scheme val="major"/>
    </font>
    <font>
      <b/>
      <sz val="12"/>
      <color theme="1" tint="0.14993743705557422"/>
      <name val="Franklin Gothic Medium"/>
      <family val="2"/>
      <scheme val="maj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 tint="0.14996795556505021"/>
      <name val="Franklin Gothic Medium"/>
      <family val="2"/>
      <scheme val="major"/>
    </font>
    <font>
      <sz val="9"/>
      <color indexed="81"/>
      <name val="Segoe UI"/>
      <charset val="1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ADAF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33"/>
        <bgColor indexed="64"/>
      </patternFill>
    </fill>
  </fills>
  <borders count="8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double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wrapText="1"/>
    </xf>
    <xf numFmtId="0" fontId="13" fillId="0" borderId="0" applyNumberFormat="0" applyFill="0" applyProtection="0">
      <alignment vertical="center"/>
    </xf>
    <xf numFmtId="0" fontId="8" fillId="0" borderId="0" applyNumberFormat="0" applyFill="0" applyProtection="0">
      <alignment vertical="center"/>
    </xf>
    <xf numFmtId="0" fontId="7" fillId="0" borderId="0" applyNumberFormat="0" applyFill="0" applyProtection="0">
      <alignment vertical="center"/>
    </xf>
    <xf numFmtId="0" fontId="12" fillId="0" borderId="0" applyNumberFormat="0" applyFill="0" applyProtection="0">
      <alignment vertical="center" wrapText="1"/>
    </xf>
    <xf numFmtId="164" fontId="11" fillId="0" borderId="0" applyFont="0" applyFill="0" applyBorder="0" applyAlignment="0" applyProtection="0"/>
    <xf numFmtId="10" fontId="11" fillId="0" borderId="0" applyFont="0" applyFill="0" applyBorder="0" applyProtection="0">
      <alignment horizontal="right"/>
    </xf>
    <xf numFmtId="0" fontId="10" fillId="2" borderId="0" applyNumberFormat="0" applyBorder="0" applyAlignment="0" applyProtection="0"/>
    <xf numFmtId="0" fontId="6" fillId="0" borderId="0" applyNumberFormat="0" applyFill="0" applyBorder="0" applyProtection="0">
      <alignment vertical="center"/>
    </xf>
    <xf numFmtId="10" fontId="5" fillId="3" borderId="0" applyFont="0" applyBorder="0" applyProtection="0">
      <alignment horizontal="right"/>
    </xf>
    <xf numFmtId="0" fontId="7" fillId="0" borderId="0" applyNumberFormat="0" applyFill="0" applyBorder="0" applyProtection="0">
      <alignment wrapText="1"/>
    </xf>
    <xf numFmtId="10" fontId="4" fillId="4" borderId="0" applyBorder="0" applyProtection="0">
      <alignment horizontal="right"/>
    </xf>
  </cellStyleXfs>
  <cellXfs count="81">
    <xf numFmtId="0" fontId="0" fillId="0" borderId="0" xfId="0">
      <alignment wrapText="1"/>
    </xf>
    <xf numFmtId="0" fontId="0" fillId="0" borderId="0" xfId="0" applyFont="1">
      <alignment wrapText="1"/>
    </xf>
    <xf numFmtId="0" fontId="0" fillId="0" borderId="0" xfId="0">
      <alignment wrapText="1"/>
    </xf>
    <xf numFmtId="10" fontId="10" fillId="2" borderId="1" xfId="6" applyFont="1" applyFill="1" applyBorder="1">
      <alignment horizontal="right"/>
    </xf>
    <xf numFmtId="10" fontId="4" fillId="4" borderId="0" xfId="11" applyBorder="1">
      <alignment horizontal="right"/>
    </xf>
    <xf numFmtId="10" fontId="4" fillId="4" borderId="0" xfId="11">
      <alignment horizontal="right"/>
    </xf>
    <xf numFmtId="0" fontId="0" fillId="0" borderId="0" xfId="0">
      <alignment wrapText="1"/>
    </xf>
    <xf numFmtId="10" fontId="3" fillId="5" borderId="0" xfId="0" applyNumberFormat="1" applyFont="1" applyFill="1" applyAlignment="1">
      <alignment horizontal="right"/>
    </xf>
    <xf numFmtId="10" fontId="3" fillId="5" borderId="0" xfId="0" applyNumberFormat="1" applyFont="1" applyFill="1" applyBorder="1" applyAlignment="1">
      <alignment horizontal="right"/>
    </xf>
    <xf numFmtId="0" fontId="6" fillId="6" borderId="0" xfId="8" applyFill="1">
      <alignment vertical="center"/>
    </xf>
    <xf numFmtId="164" fontId="0" fillId="0" borderId="0" xfId="6" applyNumberFormat="1" applyFont="1" applyBorder="1" applyAlignment="1"/>
    <xf numFmtId="0" fontId="0" fillId="11" borderId="0" xfId="0" applyFont="1" applyFill="1" applyBorder="1" applyAlignment="1">
      <alignment vertical="center" wrapText="1"/>
    </xf>
    <xf numFmtId="164" fontId="0" fillId="12" borderId="0" xfId="5" applyFont="1" applyFill="1" applyBorder="1" applyAlignment="1">
      <alignment horizontal="right"/>
    </xf>
    <xf numFmtId="164" fontId="10" fillId="12" borderId="1" xfId="5" applyFont="1" applyFill="1" applyBorder="1" applyAlignment="1">
      <alignment horizontal="right"/>
    </xf>
    <xf numFmtId="164" fontId="0" fillId="13" borderId="0" xfId="5" applyFont="1" applyFill="1" applyBorder="1" applyAlignment="1">
      <alignment horizontal="right"/>
    </xf>
    <xf numFmtId="164" fontId="10" fillId="13" borderId="1" xfId="5" applyFont="1" applyFill="1" applyBorder="1" applyAlignment="1">
      <alignment horizontal="right"/>
    </xf>
    <xf numFmtId="0" fontId="14" fillId="6" borderId="0" xfId="0" applyFont="1" applyFill="1" applyBorder="1">
      <alignment wrapText="1"/>
    </xf>
    <xf numFmtId="0" fontId="15" fillId="6" borderId="0" xfId="0" applyFont="1" applyFill="1">
      <alignment wrapText="1"/>
    </xf>
    <xf numFmtId="0" fontId="15" fillId="6" borderId="0" xfId="0" applyFont="1" applyFill="1" applyBorder="1">
      <alignment wrapText="1"/>
    </xf>
    <xf numFmtId="0" fontId="16" fillId="6" borderId="1" xfId="7" applyFont="1" applyFill="1" applyBorder="1"/>
    <xf numFmtId="0" fontId="16" fillId="6" borderId="1" xfId="7" applyNumberFormat="1" applyFont="1" applyFill="1" applyBorder="1" applyAlignment="1"/>
    <xf numFmtId="0" fontId="0" fillId="11" borderId="0" xfId="0" applyFill="1">
      <alignment wrapText="1"/>
    </xf>
    <xf numFmtId="0" fontId="0" fillId="0" borderId="0" xfId="0">
      <alignment wrapText="1"/>
    </xf>
    <xf numFmtId="0" fontId="0" fillId="6" borderId="0" xfId="0" applyFill="1">
      <alignment wrapText="1"/>
    </xf>
    <xf numFmtId="164" fontId="0" fillId="13" borderId="0" xfId="5" applyFont="1" applyFill="1" applyAlignment="1">
      <alignment horizontal="right"/>
    </xf>
    <xf numFmtId="164" fontId="0" fillId="12" borderId="0" xfId="0" applyNumberFormat="1" applyFont="1" applyFill="1" applyAlignment="1">
      <alignment horizontal="right"/>
    </xf>
    <xf numFmtId="0" fontId="0" fillId="16" borderId="0" xfId="0" applyFill="1">
      <alignment wrapText="1"/>
    </xf>
    <xf numFmtId="0" fontId="8" fillId="15" borderId="2" xfId="2" applyFill="1" applyBorder="1">
      <alignment vertical="center"/>
    </xf>
    <xf numFmtId="0" fontId="6" fillId="6" borderId="2" xfId="8" applyFill="1" applyBorder="1">
      <alignment vertical="center"/>
    </xf>
    <xf numFmtId="0" fontId="2" fillId="6" borderId="0" xfId="0" applyFont="1" applyFill="1">
      <alignment wrapText="1"/>
    </xf>
    <xf numFmtId="0" fontId="0" fillId="18" borderId="0" xfId="0" applyFill="1">
      <alignment wrapText="1"/>
    </xf>
    <xf numFmtId="0" fontId="8" fillId="15" borderId="3" xfId="2" applyFill="1" applyBorder="1">
      <alignment vertical="center"/>
    </xf>
    <xf numFmtId="164" fontId="0" fillId="13" borderId="0" xfId="0" applyNumberFormat="1" applyFont="1" applyFill="1" applyBorder="1" applyAlignment="1">
      <alignment horizontal="right"/>
    </xf>
    <xf numFmtId="0" fontId="0" fillId="19" borderId="0" xfId="0" applyFont="1" applyFill="1" applyBorder="1">
      <alignment wrapText="1"/>
    </xf>
    <xf numFmtId="0" fontId="8" fillId="20" borderId="2" xfId="2" applyFill="1" applyBorder="1">
      <alignment vertical="center"/>
    </xf>
    <xf numFmtId="0" fontId="0" fillId="21" borderId="0" xfId="0" applyFont="1" applyFill="1" applyBorder="1">
      <alignment wrapText="1"/>
    </xf>
    <xf numFmtId="0" fontId="17" fillId="6" borderId="0" xfId="0" applyFont="1" applyFill="1" applyBorder="1">
      <alignment wrapText="1"/>
    </xf>
    <xf numFmtId="0" fontId="2" fillId="13" borderId="0" xfId="0" applyFont="1" applyFill="1">
      <alignment wrapText="1"/>
    </xf>
    <xf numFmtId="0" fontId="2" fillId="22" borderId="0" xfId="0" applyFont="1" applyFill="1">
      <alignment wrapText="1"/>
    </xf>
    <xf numFmtId="0" fontId="2" fillId="23" borderId="0" xfId="0" applyFont="1" applyFill="1">
      <alignment wrapText="1"/>
    </xf>
    <xf numFmtId="0" fontId="7" fillId="7" borderId="0" xfId="10" applyFill="1">
      <alignment wrapText="1"/>
    </xf>
    <xf numFmtId="164" fontId="10" fillId="14" borderId="1" xfId="5" applyFont="1" applyFill="1" applyBorder="1" applyAlignment="1">
      <alignment horizontal="right"/>
    </xf>
    <xf numFmtId="0" fontId="17" fillId="0" borderId="4" xfId="0" applyFont="1" applyFill="1" applyBorder="1">
      <alignment wrapText="1"/>
    </xf>
    <xf numFmtId="164" fontId="0" fillId="13" borderId="0" xfId="0" applyNumberFormat="1" applyFont="1" applyFill="1" applyAlignment="1">
      <alignment horizontal="right"/>
    </xf>
    <xf numFmtId="164" fontId="9" fillId="13" borderId="0" xfId="0" applyNumberFormat="1" applyFont="1" applyFill="1" applyBorder="1" applyAlignment="1">
      <alignment horizontal="right"/>
    </xf>
    <xf numFmtId="164" fontId="0" fillId="8" borderId="0" xfId="5" applyFont="1" applyFill="1" applyAlignment="1">
      <alignment horizontal="right"/>
    </xf>
    <xf numFmtId="0" fontId="0" fillId="14" borderId="0" xfId="0" applyFill="1">
      <alignment wrapText="1"/>
    </xf>
    <xf numFmtId="164" fontId="0" fillId="8" borderId="0" xfId="0" applyNumberFormat="1" applyFont="1" applyFill="1" applyAlignment="1">
      <alignment horizontal="right"/>
    </xf>
    <xf numFmtId="164" fontId="0" fillId="8" borderId="0" xfId="5" applyFont="1" applyFill="1" applyBorder="1" applyAlignment="1">
      <alignment horizontal="right"/>
    </xf>
    <xf numFmtId="164" fontId="0" fillId="8" borderId="0" xfId="0" applyNumberFormat="1" applyFont="1" applyFill="1" applyBorder="1" applyAlignment="1">
      <alignment horizontal="right"/>
    </xf>
    <xf numFmtId="164" fontId="9" fillId="8" borderId="0" xfId="0" applyNumberFormat="1" applyFont="1" applyFill="1" applyBorder="1" applyAlignment="1">
      <alignment horizontal="right"/>
    </xf>
    <xf numFmtId="0" fontId="0" fillId="14" borderId="0" xfId="0" applyFont="1" applyFill="1" applyBorder="1">
      <alignment wrapText="1"/>
    </xf>
    <xf numFmtId="0" fontId="12" fillId="19" borderId="3" xfId="4" applyFill="1" applyBorder="1">
      <alignment vertical="center" wrapText="1"/>
    </xf>
    <xf numFmtId="0" fontId="12" fillId="19" borderId="2" xfId="4" applyFill="1" applyBorder="1">
      <alignment vertical="center" wrapText="1"/>
    </xf>
    <xf numFmtId="164" fontId="0" fillId="13" borderId="2" xfId="6" applyNumberFormat="1" applyFont="1" applyFill="1" applyBorder="1" applyAlignment="1"/>
    <xf numFmtId="164" fontId="12" fillId="13" borderId="2" xfId="5" applyFont="1" applyFill="1" applyBorder="1" applyAlignment="1">
      <alignment vertical="center"/>
    </xf>
    <xf numFmtId="164" fontId="12" fillId="13" borderId="0" xfId="5" applyFont="1" applyFill="1" applyAlignment="1">
      <alignment vertical="center"/>
    </xf>
    <xf numFmtId="10" fontId="10" fillId="5" borderId="1" xfId="6" applyFont="1" applyFill="1" applyBorder="1">
      <alignment horizontal="right"/>
    </xf>
    <xf numFmtId="0" fontId="1" fillId="6" borderId="0" xfId="0" applyFont="1" applyFill="1">
      <alignment wrapText="1"/>
    </xf>
    <xf numFmtId="0" fontId="0" fillId="0" borderId="0" xfId="0" applyAlignment="1">
      <alignment wrapText="1"/>
    </xf>
    <xf numFmtId="0" fontId="20" fillId="10" borderId="0" xfId="0" applyFont="1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center" wrapText="1"/>
    </xf>
    <xf numFmtId="0" fontId="8" fillId="9" borderId="3" xfId="2" applyFill="1" applyBorder="1">
      <alignment vertical="center"/>
    </xf>
    <xf numFmtId="164" fontId="0" fillId="14" borderId="7" xfId="6" applyNumberFormat="1" applyFont="1" applyFill="1" applyBorder="1" applyAlignment="1">
      <alignment vertical="center"/>
    </xf>
    <xf numFmtId="0" fontId="20" fillId="10" borderId="2" xfId="0" applyFont="1" applyFill="1" applyBorder="1" applyAlignment="1">
      <alignment horizontal="center" vertical="center" wrapText="1"/>
    </xf>
    <xf numFmtId="164" fontId="12" fillId="13" borderId="7" xfId="5" applyFont="1" applyFill="1" applyBorder="1" applyAlignment="1">
      <alignment vertical="center"/>
    </xf>
    <xf numFmtId="0" fontId="2" fillId="17" borderId="0" xfId="0" applyFont="1" applyFill="1">
      <alignment wrapText="1"/>
    </xf>
    <xf numFmtId="164" fontId="0" fillId="6" borderId="2" xfId="6" applyNumberFormat="1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 wrapText="1"/>
    </xf>
    <xf numFmtId="0" fontId="19" fillId="11" borderId="1" xfId="0" applyFont="1" applyFill="1" applyBorder="1">
      <alignment wrapText="1"/>
    </xf>
    <xf numFmtId="164" fontId="1" fillId="8" borderId="1" xfId="5" applyNumberFormat="1" applyFont="1" applyFill="1" applyBorder="1" applyAlignment="1">
      <alignment horizontal="right"/>
    </xf>
    <xf numFmtId="164" fontId="10" fillId="8" borderId="5" xfId="0" applyNumberFormat="1" applyFont="1" applyFill="1" applyBorder="1" applyAlignment="1">
      <alignment horizontal="right"/>
    </xf>
    <xf numFmtId="0" fontId="21" fillId="19" borderId="5" xfId="0" applyFont="1" applyFill="1" applyBorder="1">
      <alignment wrapText="1"/>
    </xf>
    <xf numFmtId="0" fontId="1" fillId="16" borderId="1" xfId="0" applyFont="1" applyFill="1" applyBorder="1">
      <alignment wrapText="1"/>
    </xf>
    <xf numFmtId="0" fontId="1" fillId="0" borderId="1" xfId="0" applyFont="1" applyFill="1" applyBorder="1">
      <alignment wrapText="1"/>
    </xf>
    <xf numFmtId="164" fontId="1" fillId="13" borderId="1" xfId="5" applyNumberFormat="1" applyFont="1" applyFill="1" applyBorder="1" applyAlignment="1">
      <alignment horizontal="right"/>
    </xf>
    <xf numFmtId="0" fontId="22" fillId="11" borderId="1" xfId="0" applyFont="1" applyFill="1" applyBorder="1">
      <alignment wrapText="1"/>
    </xf>
    <xf numFmtId="0" fontId="2" fillId="15" borderId="0" xfId="0" applyFont="1" applyFill="1">
      <alignment wrapText="1"/>
    </xf>
    <xf numFmtId="0" fontId="0" fillId="15" borderId="0" xfId="0" applyFill="1">
      <alignment wrapText="1"/>
    </xf>
    <xf numFmtId="0" fontId="25" fillId="6" borderId="0" xfId="8" applyFont="1" applyFill="1">
      <alignment vertical="center"/>
    </xf>
    <xf numFmtId="164" fontId="10" fillId="13" borderId="5" xfId="0" applyNumberFormat="1" applyFont="1" applyFill="1" applyBorder="1" applyAlignment="1">
      <alignment horizontal="right"/>
    </xf>
  </cellXfs>
  <cellStyles count="12">
    <cellStyle name="20% - Ênfase1" xfId="11" builtinId="30" customBuiltin="1"/>
    <cellStyle name="20% - Ênfase6" xfId="7" builtinId="50" customBuiltin="1"/>
    <cellStyle name="40% - Ênfase1" xfId="9" builtinId="31" customBuiltin="1"/>
    <cellStyle name="Moeda" xfId="5" builtinId="4" customBuiltin="1"/>
    <cellStyle name="Normal" xfId="0" builtinId="0" customBuiltin="1"/>
    <cellStyle name="Porcentagem" xfId="6" builtinId="5" customBuiltin="1"/>
    <cellStyle name="Texto Explicativo" xfId="10" builtinId="53" customBuiltin="1"/>
    <cellStyle name="Título" xfId="8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solid">
          <fgColor indexed="64"/>
          <bgColor rgb="FF0ADAF6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solid">
          <fgColor indexed="64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0.1499984740745262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0.1499984740745262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solid">
          <fgColor indexed="64"/>
          <bgColor rgb="FF0ADAF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solid">
          <fgColor indexed="64"/>
          <bgColor rgb="FF66FF33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solid">
          <fgColor indexed="64"/>
          <bgColor rgb="FF0ADAF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solid">
          <fgColor indexed="64"/>
          <bgColor rgb="FF00FF0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rgb="FF0ADAF6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00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ADAF6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ADAF6"/>
        </patternFill>
      </fill>
    </dxf>
    <dxf>
      <fill>
        <patternFill patternType="solid">
          <fgColor indexed="64"/>
          <bgColor rgb="FFFF66F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rgb="FF00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ADAF6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-&quot;R$&quot;\ * #,##0.00_-;\-&quot;R$&quot;\ * #,##0.00_-;_-&quot;R$&quot;\ * &quot;-&quot;??_-;_-@_-"/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-&quot;R$&quot;\ * #,##0.00_-;\-&quot;R$&quot;\ * #,##0.00_-;_-&quot;R$&quot;\ * &quot;-&quot;??_-;_-@_-"/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ADAF6"/>
        </patternFill>
      </fill>
    </dxf>
    <dxf>
      <fill>
        <patternFill patternType="solid">
          <fgColor indexed="64"/>
          <bgColor rgb="FF66FF33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color theme="4" tint="-0.499984740745262"/>
      </font>
    </dxf>
    <dxf>
      <font>
        <b/>
        <color theme="1"/>
      </font>
      <border>
        <top style="double">
          <color theme="4" tint="-0.499984740745262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</dxfs>
  <tableStyles count="1" defaultTableStyle="Demonstrativo de lucros e perdas" defaultPivotStyle="PivotStyleLight16">
    <tableStyle name="Demonstrativo de lucros e perdas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DAF6"/>
      <color rgb="FF00FF00"/>
      <color rgb="FFFF66FF"/>
      <color rgb="FF99FF33"/>
      <color rgb="FFFFCC66"/>
      <color rgb="FF0066FF"/>
      <color rgb="FFFFFF66"/>
      <color rgb="FF31FD3B"/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inel" displayName="Painel" ref="B6:F13" totalsRowShown="0" headerRowDxfId="49">
  <autoFilter ref="B6:F1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 " dataDxfId="48"/>
    <tableColumn id="2" xr3:uid="{00000000-0010-0000-0000-000002000000}" name="Total do período anterior" dataDxfId="47"/>
    <tableColumn id="4" xr3:uid="{00000000-0010-0000-0000-000004000000}" name="Total atual_x000a_Período" dataDxfId="46"/>
    <tableColumn id="5" xr3:uid="{00000000-0010-0000-0000-000005000000}" name="Total do período atual em percentual (%) de vendas"/>
    <tableColumn id="6" xr3:uid="{00000000-0010-0000-0000-000006000000}" name="Total da alteração percentual (%) do período anterior"/>
  </tableColumns>
  <tableStyleInfo name="Demonstrativo de lucros e perdas" showFirstColumn="0" showLastColumn="0" showRowStripes="0" showColumnStripes="0"/>
  <extLst>
    <ext xmlns:x14="http://schemas.microsoft.com/office/spreadsheetml/2009/9/main" uri="{504A1905-F514-4f6f-8877-14C23A59335A}">
      <x14:table altTextSummary="Insira o resumo nesta tabela. Os itens total do período anterior, total do orçamento, total do período atual, total da alteração percentual (%) do período anterior e total da alteração percentual (%) do orçamento são atualizados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ReceitaDeVendas" displayName="ReceitaDeVendas" ref="B4:F13" totalsRowCount="1" dataDxfId="45" totalsRowDxfId="44">
  <autoFilter ref="B4:F12" xr:uid="{00000000-0009-0000-0100-000007000000}"/>
  <tableColumns count="5">
    <tableColumn id="1" xr3:uid="{00000000-0010-0000-0100-000001000000}" name="Tipo de receita" totalsRowLabel="Total da receita de vendas" dataDxfId="30" totalsRowDxfId="10"/>
    <tableColumn id="8" xr3:uid="{00000000-0010-0000-0100-000008000000}" name="Descrição" dataDxfId="28" totalsRowDxfId="9" dataCellStyle="Normal"/>
    <tableColumn id="2" xr3:uid="{00000000-0010-0000-0100-000002000000}" name="Período anterior" totalsRowFunction="sum" dataDxfId="29" totalsRowDxfId="8"/>
    <tableColumn id="4" xr3:uid="{00000000-0010-0000-0100-000004000000}" name="Período atual" totalsRowFunction="sum" dataDxfId="31" totalsRowDxfId="7"/>
    <tableColumn id="6" xr3:uid="{00000000-0010-0000-0100-000006000000}" name="Alteração percentual (%) do período anterior" totalsRowFunction="sum" totalsRowDxfId="6">
      <calculatedColumnFormula>IFERROR(IF(ReceitaDeVendas[[#This Row],[Período anterior]]=ReceitaDeVendas[[#This Row],[Período atual]],0,IF(ReceitaDeVendas[[#This Row],[Período atual]]&gt;ReceitaDeVendas[[#This Row],[Período anterior]],ABS((ReceitaDeVendas[[#This Row],[Período atual]]/ReceitaDeVendas[[#This Row],[Período anterior]])-1),IF(AND(ReceitaDeVendas[[#This Row],[Período atual]]&lt;ReceitaDeVendas[[#This Row],[Período anterior]],ReceitaDeVendas[[#This Row],[Período anterior]]&lt;0),-((ReceitaDeVendas[[#This Row],[Período atual]]/ReceitaDeVendas[[#This Row],[Período anterior]])-1),(ReceitaDeVendas[[#This Row],[Período atual]]/ReceitaDeVendas[[#This Row],[Período anterior]])-1))),"-")</calculatedColumnFormula>
    </tableColumn>
  </tableColumns>
  <tableStyleInfo name="Demonstrativo de lucros e perdas" showFirstColumn="1" showLastColumn="0" showRowStripes="0" showColumnStripes="0"/>
  <extLst>
    <ext xmlns:x14="http://schemas.microsoft.com/office/spreadsheetml/2009/9/main" uri="{504A1905-F514-4f6f-8877-14C23A59335A}">
      <x14:table altTextSummary="Insira Tipo de receita, Descrição, Período anterior, Período atual e Orçamento. Os itens Período atual em percentual (%) de vendas, Alteração percentual (%) do Período anterior e Alteração percentual (%) do orçamento são calculados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2000000}" name="Rendimento" displayName="Rendimento" ref="B4:F10" totalsRowCount="1" dataDxfId="43" totalsRowDxfId="42">
  <autoFilter ref="B4:F9" xr:uid="{00000000-0009-0000-0100-000019000000}"/>
  <tableColumns count="5">
    <tableColumn id="1" xr3:uid="{00000000-0010-0000-0200-000001000000}" name="Tipo de rendimento" totalsRowLabel="Total da receita de vendas" dataDxfId="19" totalsRowDxfId="15"/>
    <tableColumn id="8" xr3:uid="{00000000-0010-0000-0200-000008000000}" name="Descrição" dataDxfId="18" totalsRowDxfId="14" dataCellStyle="Normal"/>
    <tableColumn id="2" xr3:uid="{00000000-0010-0000-0200-000002000000}" name="Período anterior" totalsRowFunction="sum" dataDxfId="17" totalsRowDxfId="13"/>
    <tableColumn id="4" xr3:uid="{00000000-0010-0000-0200-000004000000}" name="Período atual" totalsRowFunction="sum" dataDxfId="16" totalsRowDxfId="12"/>
    <tableColumn id="6" xr3:uid="{00000000-0010-0000-0200-000006000000}" name="Alteração percentual (%) do período anterior" totalsRowFunction="sum" totalsRowDxfId="11">
      <calculatedColumnFormula>IFERROR(IF(Rendimento[[#This Row],[Período anterior]]=Rendimento[[#This Row],[Período atual]],0,IF(Rendimento[[#This Row],[Período atual]]&gt;Rendimento[[#This Row],[Período anterior]],ABS((Rendimento[[#This Row],[Período atual]]/Rendimento[[#This Row],[Período anterior]])-1),IF(AND(Rendimento[[#This Row],[Período atual]]&lt;Rendimento[[#This Row],[Período anterior]],Rendimento[[#This Row],[Período anterior]]&lt;0),-((Rendimento[[#This Row],[Período atual]]/Rendimento[[#This Row],[Período anterior]])-1),(Rendimento[[#This Row],[Período atual]]/Rendimento[[#This Row],[Período anterior]])-1))),"-")</calculatedColumnFormula>
    </tableColumn>
  </tableColumns>
  <tableStyleInfo name="Demonstrativo de lucros e perdas" showFirstColumn="1" showLastColumn="0" showRowStripes="0" showColumnStripes="0"/>
  <extLst>
    <ext xmlns:x14="http://schemas.microsoft.com/office/spreadsheetml/2009/9/main" uri="{504A1905-F514-4f6f-8877-14C23A59335A}">
      <x14:table altTextSummary="Insira tipo de rendimento, descrição, período anterior, período atual e orçamento. Os itens Período atual em percentual (%) de vendas, Alteração percentual (%) do Período anterior e Alteração percentual (%) do orçamento são calculados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DespesasOperacionais" displayName="DespesasOperacionais" ref="B4:G25" totalsRowCount="1" totalsRowDxfId="41">
  <autoFilter ref="B4:G24" xr:uid="{00000000-0009-0000-0100-00000F000000}"/>
  <tableColumns count="6">
    <tableColumn id="1" xr3:uid="{00000000-0010-0000-0300-000001000000}" name="Tipo de despesa" totalsRowLabel="Total de despesas operacionais" dataDxfId="27" totalsRowDxfId="5"/>
    <tableColumn id="8" xr3:uid="{00000000-0010-0000-0300-000008000000}" name="Descrição" dataDxfId="26" totalsRowDxfId="4" dataCellStyle="Normal"/>
    <tableColumn id="2" xr3:uid="{00000000-0010-0000-0300-000002000000}" name="Período anterior" totalsRowFunction="sum" dataDxfId="24" totalsRowDxfId="3"/>
    <tableColumn id="4" xr3:uid="{00000000-0010-0000-0300-000004000000}" name="Período atual" totalsRowFunction="sum" dataDxfId="25" totalsRowDxfId="2"/>
    <tableColumn id="5" xr3:uid="{00000000-0010-0000-0300-000005000000}" name="Período atual em percentual (%) de vendas" totalsRowFunction="sum" totalsRowDxfId="1">
      <calculatedColumnFormula>IFERROR(IF(Receita_de_vendas=0,"-",DespesasOperacionais[Período atual]/Receita_de_vendas),"-")</calculatedColumnFormula>
    </tableColumn>
    <tableColumn id="6" xr3:uid="{00000000-0010-0000-0300-000006000000}" name="Alteração percentual (%) do período anterior" totalsRowFunction="sum" totalsRowDxfId="0">
      <calculatedColumnFormula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calculatedColumnFormula>
    </tableColumn>
  </tableColumns>
  <tableStyleInfo name="Demonstrativo de lucros e perdas" showFirstColumn="1" showLastColumn="0" showRowStripes="0" showColumnStripes="0"/>
  <extLst>
    <ext xmlns:x14="http://schemas.microsoft.com/office/spreadsheetml/2009/9/main" uri="{504A1905-F514-4f6f-8877-14C23A59335A}">
      <x14:table altTextSummary="Insira tipo de despesa, descrição, período anterior, período atual e orçamento. Os itens Período atual em percentual (%) de vendas, Alteração percentual (%) do Período anterior e Alteração percentual (%) do orçamento são calculados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4000000}" name="Impostos" displayName="Impostos" ref="B4:F10" totalsRowCount="1" totalsRowDxfId="40">
  <autoFilter ref="B4:F9" xr:uid="{00000000-0009-0000-0100-000018000000}"/>
  <tableColumns count="5">
    <tableColumn id="1" xr3:uid="{00000000-0010-0000-0400-000001000000}" name="Tipo" totalsRowLabel="Total de impostos" dataDxfId="22" totalsRowDxfId="39"/>
    <tableColumn id="8" xr3:uid="{00000000-0010-0000-0400-000008000000}" name="Descrição" dataDxfId="20" totalsRowDxfId="38" dataCellStyle="Normal"/>
    <tableColumn id="2" xr3:uid="{00000000-0010-0000-0400-000002000000}" name="Período anterior" totalsRowFunction="sum" dataDxfId="21" totalsRowDxfId="37"/>
    <tableColumn id="4" xr3:uid="{00000000-0010-0000-0400-000004000000}" name="Período atual" totalsRowFunction="sum" dataDxfId="23" totalsRowDxfId="36"/>
    <tableColumn id="6" xr3:uid="{00000000-0010-0000-0400-000006000000}" name="Alteração percentual (%) do período anterior" totalsRowFunction="sum" totalsRowDxfId="35">
      <calculatedColumnFormula>IFERROR(IF(Impostos[[#This Row],[Período anterior]]=Impostos[[#This Row],[Período atual]],0,IF(Impostos[[#This Row],[Período atual]]&gt;Impostos[[#This Row],[Período anterior]],ABS((Impostos[[#This Row],[Período atual]]/Impostos[[#This Row],[Período anterior]])-1),IF(AND(Impostos[[#This Row],[Período atual]]&lt;Impostos[[#This Row],[Período anterior]],Impostos[[#This Row],[Período anterior]]&lt;0),-((Impostos[[#This Row],[Período atual]]/Impostos[[#This Row],[Período anterior]])-1),(Impostos[[#This Row],[Período atual]]/Impostos[[#This Row],[Período anterior]])-1))),"-")</calculatedColumnFormula>
    </tableColumn>
  </tableColumns>
  <tableStyleInfo name="Demonstrativo de lucros e perdas" showFirstColumn="1" showLastColumn="0" showRowStripes="0" showColumnStripes="0"/>
  <extLst>
    <ext xmlns:x14="http://schemas.microsoft.com/office/spreadsheetml/2009/9/main" uri="{504A1905-F514-4f6f-8877-14C23A59335A}">
      <x14:table altTextSummary="Insira tipo de imposto, descrição, período anterior, período atual e orçamento. Os itens Período atual em percentual (%) de vendas, Alteração percentual (%) do Período anterior e Alteração percentual (%) do orçamento são calculados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5000000}" name="Categorias" displayName="Categorias" ref="B1:B9" totalsRowShown="0" headerRowDxfId="34" dataDxfId="33">
  <autoFilter ref="B1:B9" xr:uid="{00000000-0009-0000-0100-00001F000000}"/>
  <tableColumns count="1">
    <tableColumn id="1" xr3:uid="{00000000-0010-0000-0500-000001000000}" name="Categorias" dataDxfId="32"/>
  </tableColumns>
  <tableStyleInfo name="Demonstrativo de lucros e perdas" showFirstColumn="0" showLastColumn="0" showRowStripes="0" showColumnStripes="0"/>
  <extLst>
    <ext xmlns:x14="http://schemas.microsoft.com/office/spreadsheetml/2009/9/main" uri="{504A1905-F514-4f6f-8877-14C23A59335A}">
      <x14:table altTextSummary="Insira categorias para vendas, rendimento, despesas e impostos nesta tabela"/>
    </ext>
  </extLst>
</table>
</file>

<file path=xl/theme/theme1.xml><?xml version="1.0" encoding="utf-8"?>
<a:theme xmlns:a="http://schemas.openxmlformats.org/drawingml/2006/main" name="Office Theme">
  <a:themeElements>
    <a:clrScheme name="Profit and Loss Statemen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Profit and Loss Statement">
      <a:majorFont>
        <a:latin typeface="Franklin Gothic Medium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66"/>
    <pageSetUpPr fitToPage="1"/>
  </sheetPr>
  <dimension ref="A1:F18"/>
  <sheetViews>
    <sheetView showGridLines="0" tabSelected="1" topLeftCell="A2" zoomScaleNormal="100" workbookViewId="0">
      <selection activeCell="I4" sqref="I4"/>
    </sheetView>
  </sheetViews>
  <sheetFormatPr defaultRowHeight="30" customHeight="1" x14ac:dyDescent="0.25"/>
  <cols>
    <col min="1" max="1" width="1.85546875" customWidth="1"/>
    <col min="2" max="2" width="51.7109375" customWidth="1"/>
    <col min="3" max="4" width="26.7109375" customWidth="1"/>
    <col min="5" max="5" width="26.7109375" hidden="1" customWidth="1"/>
    <col min="6" max="6" width="26.7109375" customWidth="1"/>
    <col min="7" max="7" width="2.7109375" customWidth="1"/>
  </cols>
  <sheetData>
    <row r="1" spans="1:6" ht="21" x14ac:dyDescent="0.25">
      <c r="B1" s="9" t="s">
        <v>0</v>
      </c>
      <c r="C1" s="64" t="s">
        <v>1</v>
      </c>
      <c r="D1" s="64"/>
      <c r="E1" s="64"/>
      <c r="F1" s="64"/>
    </row>
    <row r="2" spans="1:6" ht="20.25" customHeight="1" x14ac:dyDescent="0.25">
      <c r="B2" s="62" t="s">
        <v>1</v>
      </c>
      <c r="C2" s="64"/>
      <c r="D2" s="64"/>
      <c r="E2" s="64"/>
      <c r="F2" s="64"/>
    </row>
    <row r="3" spans="1:6" ht="15.75" x14ac:dyDescent="0.25">
      <c r="B3" s="52" t="s">
        <v>2</v>
      </c>
      <c r="C3" s="63">
        <f>D15</f>
        <v>0</v>
      </c>
      <c r="D3" s="67" t="s">
        <v>72</v>
      </c>
      <c r="E3" s="67"/>
      <c r="F3" s="67"/>
    </row>
    <row r="4" spans="1:6" ht="15.75" x14ac:dyDescent="0.25">
      <c r="B4" s="52" t="s">
        <v>64</v>
      </c>
      <c r="C4" s="54">
        <f>D18</f>
        <v>0</v>
      </c>
      <c r="D4" s="10"/>
      <c r="F4" s="59"/>
    </row>
    <row r="5" spans="1:6" ht="45" customHeight="1" x14ac:dyDescent="0.3">
      <c r="B5" s="40" t="s">
        <v>3</v>
      </c>
      <c r="C5" s="40"/>
      <c r="D5" s="40"/>
      <c r="E5" s="40"/>
      <c r="F5" s="40"/>
    </row>
    <row r="6" spans="1:6" ht="38.1" customHeight="1" x14ac:dyDescent="0.25">
      <c r="B6" s="11" t="s">
        <v>63</v>
      </c>
      <c r="C6" s="11" t="s">
        <v>15</v>
      </c>
      <c r="D6" s="11" t="s">
        <v>16</v>
      </c>
      <c r="E6" s="11" t="s">
        <v>17</v>
      </c>
      <c r="F6" s="11" t="s">
        <v>18</v>
      </c>
    </row>
    <row r="7" spans="1:6" ht="30" customHeight="1" x14ac:dyDescent="0.25">
      <c r="B7" s="16" t="s">
        <v>69</v>
      </c>
      <c r="C7" s="12">
        <f>SUMIFS(ReceitaDeVendas[Período anterior],ReceitaDeVendas[Tipo de receita],"Receita e contratos")</f>
        <v>0</v>
      </c>
      <c r="D7" s="14">
        <f>SUMIFS(ReceitaDeVendas[Período atual],ReceitaDeVendas[Tipo de receita],"Receita e contratos")</f>
        <v>0</v>
      </c>
      <c r="E7" s="4" t="e">
        <f>SUMIFS(#REF!,ReceitaDeVendas[Tipo de receita],"Receita de vendas")</f>
        <v>#REF!</v>
      </c>
      <c r="F7" s="4">
        <f>SUMIFS(ReceitaDeVendas[Alteração percentual (%) do período anterior],ReceitaDeVendas[Tipo de receita],"Receita e contratos")</f>
        <v>0</v>
      </c>
    </row>
    <row r="8" spans="1:6" ht="30" customHeight="1" x14ac:dyDescent="0.25">
      <c r="B8" s="16" t="s">
        <v>4</v>
      </c>
      <c r="C8" s="12">
        <f>SUMIFS(DespesasOperacionais[Período anterior],DespesasOperacionais[Tipo de despesa],"Vendas e marketing")</f>
        <v>0</v>
      </c>
      <c r="D8" s="14">
        <f>SUMIFS(DespesasOperacionais[Período atual],DespesasOperacionais[Tipo de despesa],"Vendas e marketing")</f>
        <v>0</v>
      </c>
      <c r="E8" s="4">
        <f>SUMIFS(DespesasOperacionais[Período atual em percentual (%) de vendas],DespesasOperacionais[Tipo de despesa],"Vendas e marketing")</f>
        <v>0</v>
      </c>
      <c r="F8" s="4">
        <f>SUMIFS(DespesasOperacionais[Alteração percentual (%) do período anterior],DespesasOperacionais[Tipo de despesa],"Vendas e marketing")</f>
        <v>0</v>
      </c>
    </row>
    <row r="9" spans="1:6" ht="30" customHeight="1" x14ac:dyDescent="0.25">
      <c r="B9" s="16" t="s">
        <v>5</v>
      </c>
      <c r="C9" s="12">
        <f>SUMIFS(DespesasOperacionais[Período anterior],DespesasOperacionais[Tipo de despesa],"Pesquisa e desenvolvimento")</f>
        <v>0</v>
      </c>
      <c r="D9" s="14">
        <f>SUMIFS(DespesasOperacionais[Período atual],DespesasOperacionais[Tipo de despesa],"Pesquisa e desenvolvimento")</f>
        <v>0</v>
      </c>
      <c r="E9" s="4">
        <f>SUMIFS(DespesasOperacionais[Período atual em percentual (%) de vendas],DespesasOperacionais[Tipo de despesa],"Pesquisa e desenvolvimento")</f>
        <v>0</v>
      </c>
      <c r="F9" s="4">
        <f>SUMIFS(DespesasOperacionais[Alteração percentual (%) do período anterior],DespesasOperacionais[Tipo de despesa],"Pesquisa e desenvolvimento")</f>
        <v>0</v>
      </c>
    </row>
    <row r="10" spans="1:6" ht="30" customHeight="1" x14ac:dyDescent="0.25">
      <c r="B10" s="16" t="s">
        <v>6</v>
      </c>
      <c r="C10" s="12">
        <f>SUMIFS(DespesasOperacionais[Período anterior],DespesasOperacionais[Tipo de despesa],"Gerais e administrativas")</f>
        <v>0</v>
      </c>
      <c r="D10" s="14">
        <f>SUMIFS(DespesasOperacionais[Período atual],DespesasOperacionais[Tipo de despesa],"Gerais e administrativas")</f>
        <v>0</v>
      </c>
      <c r="E10" s="4">
        <f>SUMIFS(DespesasOperacionais[Período atual em percentual (%) de vendas],DespesasOperacionais[Tipo de despesa],"Gerais e administrativas")</f>
        <v>0</v>
      </c>
      <c r="F10" s="4">
        <f>SUMIFS(DespesasOperacionais[Alteração percentual (%) do período anterior],DespesasOperacionais[Tipo de despesa],"Gerais e administrativas")</f>
        <v>0</v>
      </c>
    </row>
    <row r="11" spans="1:6" ht="30" customHeight="1" x14ac:dyDescent="0.25">
      <c r="B11" s="16" t="s">
        <v>7</v>
      </c>
      <c r="C11" s="12">
        <f>DespesasOperacionais[[#Totals],[Período anterior]]-SUM(C8:C10)</f>
        <v>0</v>
      </c>
      <c r="D11" s="14">
        <f>DespesasOperacionais[[#Totals],[Período atual]]-SUM(D8:D10)</f>
        <v>0</v>
      </c>
      <c r="E11" s="4">
        <f>DespesasOperacionais[[#Totals],[Período atual em percentual (%) de vendas]]-SUM(E8:E10)</f>
        <v>0</v>
      </c>
      <c r="F11" s="4">
        <f>DespesasOperacionais[[#Totals],[Alteração percentual (%) do período anterior]]-SUM(F8:F10)</f>
        <v>0</v>
      </c>
    </row>
    <row r="12" spans="1:6" s="1" customFormat="1" ht="30" customHeight="1" x14ac:dyDescent="0.25">
      <c r="A12"/>
      <c r="B12" s="17" t="s">
        <v>8</v>
      </c>
      <c r="C12" s="12">
        <f>Rendimento[[#Totals],[Período anterior]]</f>
        <v>0</v>
      </c>
      <c r="D12" s="14">
        <f>Rendimento[[#Totals],[Período atual]]</f>
        <v>0</v>
      </c>
      <c r="E12" s="4" t="e">
        <f>#REF!</f>
        <v>#REF!</v>
      </c>
      <c r="F12" s="4">
        <f>Rendimento[[#Totals],[Alteração percentual (%) do período anterior]]</f>
        <v>0</v>
      </c>
    </row>
    <row r="13" spans="1:6" ht="30" customHeight="1" x14ac:dyDescent="0.25">
      <c r="B13" s="18" t="s">
        <v>9</v>
      </c>
      <c r="C13" s="12">
        <f>Impostos[[#Totals],[Período anterior]]</f>
        <v>0</v>
      </c>
      <c r="D13" s="14">
        <f>Impostos[[#Totals],[Período atual]]</f>
        <v>0</v>
      </c>
      <c r="E13" s="4" t="e">
        <f>#REF!</f>
        <v>#REF!</v>
      </c>
      <c r="F13" s="4">
        <f>Impostos[[#Totals],[Alteração percentual (%) do período anterior]]</f>
        <v>0</v>
      </c>
    </row>
    <row r="15" spans="1:6" ht="30" customHeight="1" x14ac:dyDescent="0.25">
      <c r="B15" s="19" t="s">
        <v>10</v>
      </c>
      <c r="C15" s="13">
        <f>IFERROR(C7,"-")</f>
        <v>0</v>
      </c>
      <c r="D15" s="41">
        <f>IFERROR(Total_da_receita_de_vendas,"-")</f>
        <v>0</v>
      </c>
      <c r="E15" s="3" t="str">
        <f>IFERROR(IF(Total_da_receita_de_vendas=0,"0,00%",Total_do_lucro_bruto/Total_da_receita_de_vendas),"-")</f>
        <v>0,00%</v>
      </c>
      <c r="F15" s="57">
        <f>IFERROR(IF(C15=Total_do_lucro_bruto,0,IF(Total_do_lucro_bruto&gt;C15,ABS((Total_do_lucro_bruto/C15)-1),IF(AND(Total_do_lucro_bruto&lt;C15,C15&lt;0),-((Total_do_lucro_bruto/C15)-1),(Total_do_lucro_bruto/C15)-1))),"-")</f>
        <v>0</v>
      </c>
    </row>
    <row r="16" spans="1:6" ht="30" customHeight="1" x14ac:dyDescent="0.25">
      <c r="B16" s="20" t="s">
        <v>11</v>
      </c>
      <c r="C16" s="13">
        <f>IFERROR(C8+C9+C10+C11,"-")</f>
        <v>0</v>
      </c>
      <c r="D16" s="15">
        <f>IFERROR(Total_de_vendas_e_marketing+Total_de_pesquisa_e_desenvolvimento+Total_geral_e_administrativo+Total_de_outras_despesas,"-")</f>
        <v>0</v>
      </c>
      <c r="E16" s="3" t="str">
        <f>IFERROR(IF(Total_da_receita_de_vendas=0,"0,00%",Total_de_despesas_operacionais/Total_da_receita_de_vendas),"-")</f>
        <v>0,00%</v>
      </c>
      <c r="F16" s="57">
        <f>IFERROR(IF(C16=Total_de_despesas_operacionais,0,IF(Total_de_despesas_operacionais&gt;C16,ABS((Total_de_despesas_operacionais/C16)-1),IF(AND(Total_de_despesas_operacionais&lt;C16,C16&lt;0),-((Total_de_despesas_operacionais/C16)-1),(Total_de_despesas_operacionais/C16)-1))),"-")</f>
        <v>0</v>
      </c>
    </row>
    <row r="17" spans="2:6" ht="30" customHeight="1" x14ac:dyDescent="0.25">
      <c r="B17" s="19" t="s">
        <v>12</v>
      </c>
      <c r="C17" s="13">
        <f>IFERROR(C15-C16,"-")</f>
        <v>0</v>
      </c>
      <c r="D17" s="15">
        <f>IFERROR(Total_do_lucro_bruto-Total_de_despesas_operacionais,"-")</f>
        <v>0</v>
      </c>
      <c r="E17" s="3" t="str">
        <f>IFERROR(IF(Total_da_receita_de_vendas=0,"0,00%",Total_do_resultado_operacional/Total_da_receita_de_vendas),"-")</f>
        <v>0,00%</v>
      </c>
      <c r="F17" s="57">
        <f>IFERROR(IF(C17=Total_do_resultado_operacional,0,IF(Total_do_resultado_operacional&gt;C17,ABS((Total_do_resultado_operacional/C17)-1),IF(AND(Total_do_resultado_operacional&lt;C17,C17&lt;0),-((Total_do_resultado_operacional/C17)-1),(Total_do_resultado_operacional/C17)-1))),"-")</f>
        <v>0</v>
      </c>
    </row>
    <row r="18" spans="2:6" ht="30" customHeight="1" x14ac:dyDescent="0.25">
      <c r="B18" s="19" t="s">
        <v>13</v>
      </c>
      <c r="C18" s="13">
        <f>IFERROR(C17+C12-C13,"-")</f>
        <v>0</v>
      </c>
      <c r="D18" s="15">
        <f>Total_do_resultado_operacional+Total_de_outros_rendimentos-Total_de_impostos</f>
        <v>0</v>
      </c>
      <c r="E18" s="3" t="str">
        <f>IFERROR(IF(Total_da_receita_de_vendas=0,"0,00%",Lucro_Líquido/Total_da_receita_de_vendas),"-")</f>
        <v>0,00%</v>
      </c>
      <c r="F18" s="57">
        <f>IFERROR(IF(C18=Lucro_Líquido,0,IF(Lucro_Líquido&gt;C18,ABS((Lucro_Líquido/C18)-1),IF(AND(Lucro_Líquido&lt;C18,C18&lt;0),-((Lucro_Líquido/C18)-1),(Lucro_Líquido/C18)-1))),"-")</f>
        <v>0</v>
      </c>
    </row>
  </sheetData>
  <mergeCells count="3">
    <mergeCell ref="B5:F5"/>
    <mergeCell ref="C1:F2"/>
    <mergeCell ref="D3:F3"/>
  </mergeCells>
  <phoneticPr fontId="0" type="noConversion"/>
  <dataValidations count="20">
    <dataValidation allowBlank="1" showInputMessage="1" showErrorMessage="1" prompt="Crie uma demonstração de lucros e perdas nesta pasta de trabalho. A margem bruta atual e o rendimento sobre as vendas atual são calculados automaticamente nesta planilha, de acordo com os valores inseridos em outras planilhas" sqref="A1" xr:uid="{00000000-0002-0000-0000-000000000000}"/>
    <dataValidation allowBlank="1" showInputMessage="1" showErrorMessage="1" prompt="O título desta planilha está nesta célula. Insira o período de início e de término na célula à direita. O logotipo da empresa começa na célula G1. Insira o Nome da Empresa na célula abaixo" sqref="B1" xr:uid="{00000000-0002-0000-0000-000001000000}"/>
    <dataValidation allowBlank="1" showInputMessage="1" showErrorMessage="1" prompt="Insira o nome da empresa nesta célula." sqref="B2" xr:uid="{00000000-0002-0000-0000-000003000000}"/>
    <dataValidation allowBlank="1" showInputMessage="1" showErrorMessage="1" prompt="A margem bruta atual é atualizada automaticamente na célula à direita" sqref="B3" xr:uid="{00000000-0002-0000-0000-000004000000}"/>
    <dataValidation allowBlank="1" showInputMessage="1" showErrorMessage="1" prompt="O rendimento sobre as vendas atual é atualizado automaticamente na célula à direita" sqref="B4" xr:uid="{00000000-0002-0000-0000-000005000000}"/>
    <dataValidation allowBlank="1" showInputMessage="1" showErrorMessage="1" prompt="A margem bruta e o rendimento sobre as vendas do período atual são atualizados automaticamente em milhares nas células abaixo" sqref="C1" xr:uid="{00000000-0002-0000-0000-000006000000}"/>
    <dataValidation allowBlank="1" showInputMessage="1" showErrorMessage="1" prompt="A margem bruta atual é atualizada automaticamente nesta célula" sqref="C3" xr:uid="{00000000-0002-0000-0000-000007000000}"/>
    <dataValidation allowBlank="1" showInputMessage="1" showErrorMessage="1" prompt="O rendimento sobre as vendas atual é atualizado automaticamente nesta célula" sqref="C4" xr:uid="{00000000-0002-0000-0000-000008000000}"/>
    <dataValidation allowBlank="1" showInputMessage="1" showErrorMessage="1" prompt="Adicione o logotipo da empresa nesta célula" sqref="F4" xr:uid="{00000000-0002-0000-0000-000009000000}"/>
    <dataValidation allowBlank="1" showInputMessage="1" showErrorMessage="1" prompt="O resumo dos totais de todas as planilhas está nesta coluna, abaixo deste cabeçalho. As alterações feitas nesta coluna podem provocar interrupções nas fórmulas desta planilha" sqref="B6" xr:uid="{00000000-0002-0000-0000-00000B000000}"/>
    <dataValidation allowBlank="1" showInputMessage="1" showErrorMessage="1" prompt="O valor total do período anterior é atualizado automaticamente nesta coluna, abaixo deste cabeçalho, de acordo com os valores inseridos em outras planilhas" sqref="C6" xr:uid="{00000000-0002-0000-0000-00000C000000}"/>
    <dataValidation allowBlank="1" showInputMessage="1" showErrorMessage="1" prompt="O valor total do período atual é atualizado automaticamente nesta coluna, abaixo deste cabeçalho, de acordo com as entradas de outras planilhas" sqref="D6" xr:uid="{00000000-0002-0000-0000-00000E000000}"/>
    <dataValidation allowBlank="1" showInputMessage="1" showErrorMessage="1" prompt="O total do período atual em percentual (%) de vendas é calculado automaticamente nesta coluna, abaixo deste cabeçalho" sqref="E6" xr:uid="{00000000-0002-0000-0000-00000F000000}"/>
    <dataValidation allowBlank="1" showInputMessage="1" showErrorMessage="1" prompt="O total da alteração percentual (%) do período anterior é calculado automaticamente nesta coluna, abaixo deste cabeçalho" sqref="F6" xr:uid="{00000000-0002-0000-0000-000010000000}"/>
    <dataValidation allowBlank="1" showInputMessage="1" showErrorMessage="1" prompt="Os itens lucro bruto, total de despesas operacionais, resultado operacional e lucro líquido são atualizados automaticamente nas células abaixo" sqref="B14" xr:uid="{00000000-0002-0000-0000-000012000000}"/>
    <dataValidation allowBlank="1" showInputMessage="1" showErrorMessage="1" prompt="O lucro bruto é atualizado automaticamente nas células à direita" sqref="B15" xr:uid="{00000000-0002-0000-0000-000013000000}"/>
    <dataValidation allowBlank="1" showInputMessage="1" showErrorMessage="1" prompt=" O total das despesas operacionais é calculado automaticamente nas células à direita" sqref="B16" xr:uid="{00000000-0002-0000-0000-000014000000}"/>
    <dataValidation allowBlank="1" showInputMessage="1" showErrorMessage="1" prompt="O resultado operacional é calculado automaticamente nas células à direita" sqref="B17" xr:uid="{00000000-0002-0000-0000-000015000000}"/>
    <dataValidation allowBlank="1" showInputMessage="1" showErrorMessage="1" prompt="O lucro líquido é calculado automaticamente nas células à direita" sqref="B18" xr:uid="{00000000-0002-0000-0000-000016000000}"/>
    <dataValidation allowBlank="1" showInputMessage="1" showErrorMessage="1" prompt="A tabela abaixo é atualizada automaticamente de acordo com os valores inseridos em outras planilhas" sqref="B5:F5" xr:uid="{00000000-0002-0000-0000-00000A000000}"/>
  </dataValidations>
  <printOptions horizontalCentered="1"/>
  <pageMargins left="0.4" right="0.4" top="0.4" bottom="0.4" header="0.3" footer="0.3"/>
  <pageSetup paperSize="9" scale="44" fitToHeight="0" orientation="portrait" r:id="rId1"/>
  <headerFooter differentFirst="1">
    <oddFooter>Page &amp;P of &amp;N</oddFooter>
  </headerFooter>
  <ignoredErrors>
    <ignoredError sqref="C17:C18 C16" emptyCellReferenc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66"/>
    <pageSetUpPr fitToPage="1"/>
  </sheetPr>
  <dimension ref="B1:F13"/>
  <sheetViews>
    <sheetView showGridLines="0" topLeftCell="A3" zoomScaleNormal="100" workbookViewId="0">
      <selection activeCell="E3" sqref="E3"/>
    </sheetView>
  </sheetViews>
  <sheetFormatPr defaultRowHeight="30" customHeight="1" x14ac:dyDescent="0.25"/>
  <cols>
    <col min="1" max="1" width="2.7109375" customWidth="1"/>
    <col min="2" max="2" width="38.42578125" customWidth="1"/>
    <col min="3" max="3" width="55.28515625" customWidth="1"/>
    <col min="4" max="6" width="26.7109375" customWidth="1"/>
    <col min="7" max="7" width="2.7109375" customWidth="1"/>
  </cols>
  <sheetData>
    <row r="1" spans="2:6" ht="16.5" x14ac:dyDescent="0.25">
      <c r="B1" s="79" t="str">
        <f>Título_da_pasta_de_rabalho</f>
        <v>Demonstrativo de lucros e perdas</v>
      </c>
      <c r="C1" s="64" t="s">
        <v>1</v>
      </c>
      <c r="D1" s="64"/>
      <c r="E1" s="64"/>
      <c r="F1" s="64"/>
    </row>
    <row r="2" spans="2:6" ht="16.5" x14ac:dyDescent="0.25">
      <c r="B2" s="31" t="str">
        <f>Nome_Empresa</f>
        <v>Nome da empresa</v>
      </c>
      <c r="C2" s="64"/>
      <c r="D2" s="64"/>
      <c r="E2" s="64"/>
      <c r="F2" s="64"/>
    </row>
    <row r="3" spans="2:6" ht="39" customHeight="1" x14ac:dyDescent="0.25">
      <c r="B3" s="53" t="s">
        <v>19</v>
      </c>
      <c r="C3" s="65">
        <f>ReceitaDeVendas[[#Totals],[Período atual]]</f>
        <v>0</v>
      </c>
      <c r="F3" s="59"/>
    </row>
    <row r="4" spans="2:6" ht="38.1" customHeight="1" x14ac:dyDescent="0.25">
      <c r="B4" s="21" t="s">
        <v>20</v>
      </c>
      <c r="C4" s="21" t="s">
        <v>22</v>
      </c>
      <c r="D4" s="21" t="s">
        <v>27</v>
      </c>
      <c r="E4" s="21" t="s">
        <v>28</v>
      </c>
      <c r="F4" s="2" t="s">
        <v>30</v>
      </c>
    </row>
    <row r="5" spans="2:6" ht="30" customHeight="1" x14ac:dyDescent="0.25">
      <c r="B5" s="29" t="s">
        <v>62</v>
      </c>
      <c r="C5" s="46" t="s">
        <v>23</v>
      </c>
      <c r="D5" s="45"/>
      <c r="E5" s="24"/>
      <c r="F5" s="5">
        <f>IFERROR(IF(ReceitaDeVendas[[#This Row],[Período anterior]]=ReceitaDeVendas[[#This Row],[Período atual]],0,IF(ReceitaDeVendas[[#This Row],[Período atual]]&gt;ReceitaDeVendas[[#This Row],[Período anterior]],ABS((ReceitaDeVendas[[#This Row],[Período atual]]/ReceitaDeVendas[[#This Row],[Período anterior]])-1),IF(AND(ReceitaDeVendas[[#This Row],[Período atual]]&lt;ReceitaDeVendas[[#This Row],[Período anterior]],ReceitaDeVendas[[#This Row],[Período anterior]]&lt;0),-((ReceitaDeVendas[[#This Row],[Período atual]]/ReceitaDeVendas[[#This Row],[Período anterior]])-1),(ReceitaDeVendas[[#This Row],[Período atual]]/ReceitaDeVendas[[#This Row],[Período anterior]])-1))),"-")</f>
        <v>0</v>
      </c>
    </row>
    <row r="6" spans="2:6" ht="30" customHeight="1" x14ac:dyDescent="0.25">
      <c r="B6" s="29" t="s">
        <v>62</v>
      </c>
      <c r="C6" s="46" t="s">
        <v>24</v>
      </c>
      <c r="D6" s="45"/>
      <c r="E6" s="24"/>
      <c r="F6" s="5">
        <f>IFERROR(IF(ReceitaDeVendas[[#This Row],[Período anterior]]=ReceitaDeVendas[[#This Row],[Período atual]],0,IF(ReceitaDeVendas[[#This Row],[Período atual]]&gt;ReceitaDeVendas[[#This Row],[Período anterior]],ABS((ReceitaDeVendas[[#This Row],[Período atual]]/ReceitaDeVendas[[#This Row],[Período anterior]])-1),IF(AND(ReceitaDeVendas[[#This Row],[Período atual]]&lt;ReceitaDeVendas[[#This Row],[Período anterior]],ReceitaDeVendas[[#This Row],[Período anterior]]&lt;0),-((ReceitaDeVendas[[#This Row],[Período atual]]/ReceitaDeVendas[[#This Row],[Período anterior]])-1),(ReceitaDeVendas[[#This Row],[Período atual]]/ReceitaDeVendas[[#This Row],[Período anterior]])-1))),"-")</f>
        <v>0</v>
      </c>
    </row>
    <row r="7" spans="2:6" ht="30" customHeight="1" x14ac:dyDescent="0.25">
      <c r="B7" s="29" t="s">
        <v>62</v>
      </c>
      <c r="C7" s="46" t="s">
        <v>25</v>
      </c>
      <c r="D7" s="45"/>
      <c r="E7" s="24"/>
      <c r="F7" s="5">
        <f>IFERROR(IF(ReceitaDeVendas[[#This Row],[Período anterior]]=ReceitaDeVendas[[#This Row],[Período atual]],0,IF(ReceitaDeVendas[[#This Row],[Período atual]]&gt;ReceitaDeVendas[[#This Row],[Período anterior]],ABS((ReceitaDeVendas[[#This Row],[Período atual]]/ReceitaDeVendas[[#This Row],[Período anterior]])-1),IF(AND(ReceitaDeVendas[[#This Row],[Período atual]]&lt;ReceitaDeVendas[[#This Row],[Período anterior]],ReceitaDeVendas[[#This Row],[Período anterior]]&lt;0),-((ReceitaDeVendas[[#This Row],[Período atual]]/ReceitaDeVendas[[#This Row],[Período anterior]])-1),(ReceitaDeVendas[[#This Row],[Período atual]]/ReceitaDeVendas[[#This Row],[Período anterior]])-1))),"-")</f>
        <v>0</v>
      </c>
    </row>
    <row r="8" spans="2:6" ht="30" customHeight="1" x14ac:dyDescent="0.25">
      <c r="B8" s="29" t="s">
        <v>62</v>
      </c>
      <c r="C8" s="46" t="s">
        <v>26</v>
      </c>
      <c r="D8" s="45"/>
      <c r="E8" s="24"/>
      <c r="F8" s="5">
        <f>IFERROR(IF(ReceitaDeVendas[[#This Row],[Período anterior]]=ReceitaDeVendas[[#This Row],[Período atual]],0,IF(ReceitaDeVendas[[#This Row],[Período atual]]&gt;ReceitaDeVendas[[#This Row],[Período anterior]],ABS((ReceitaDeVendas[[#This Row],[Período atual]]/ReceitaDeVendas[[#This Row],[Período anterior]])-1),IF(AND(ReceitaDeVendas[[#This Row],[Período atual]]&lt;ReceitaDeVendas[[#This Row],[Período anterior]],ReceitaDeVendas[[#This Row],[Período anterior]]&lt;0),-((ReceitaDeVendas[[#This Row],[Período atual]]/ReceitaDeVendas[[#This Row],[Período anterior]])-1),(ReceitaDeVendas[[#This Row],[Período atual]]/ReceitaDeVendas[[#This Row],[Período anterior]])-1))),"-")</f>
        <v>0</v>
      </c>
    </row>
    <row r="9" spans="2:6" ht="30" customHeight="1" x14ac:dyDescent="0.25">
      <c r="B9" s="29" t="s">
        <v>68</v>
      </c>
      <c r="C9" s="46" t="s">
        <v>23</v>
      </c>
      <c r="D9" s="45"/>
      <c r="E9" s="24"/>
      <c r="F9" s="5">
        <f>IFERROR(IF(ReceitaDeVendas[[#This Row],[Período anterior]]=ReceitaDeVendas[[#This Row],[Período atual]],0,IF(ReceitaDeVendas[[#This Row],[Período atual]]&gt;ReceitaDeVendas[[#This Row],[Período anterior]],ABS((ReceitaDeVendas[[#This Row],[Período atual]]/ReceitaDeVendas[[#This Row],[Período anterior]])-1),IF(AND(ReceitaDeVendas[[#This Row],[Período atual]]&lt;ReceitaDeVendas[[#This Row],[Período anterior]],ReceitaDeVendas[[#This Row],[Período anterior]]&lt;0),-((ReceitaDeVendas[[#This Row],[Período atual]]/ReceitaDeVendas[[#This Row],[Período anterior]])-1),(ReceitaDeVendas[[#This Row],[Período atual]]/ReceitaDeVendas[[#This Row],[Período anterior]])-1))),"-")</f>
        <v>0</v>
      </c>
    </row>
    <row r="10" spans="2:6" ht="30" customHeight="1" x14ac:dyDescent="0.25">
      <c r="B10" s="29" t="s">
        <v>68</v>
      </c>
      <c r="C10" s="46" t="s">
        <v>24</v>
      </c>
      <c r="D10" s="45"/>
      <c r="E10" s="24"/>
      <c r="F10" s="5">
        <f>IFERROR(IF(ReceitaDeVendas[[#This Row],[Período anterior]]=ReceitaDeVendas[[#This Row],[Período atual]],0,IF(ReceitaDeVendas[[#This Row],[Período atual]]&gt;ReceitaDeVendas[[#This Row],[Período anterior]],ABS((ReceitaDeVendas[[#This Row],[Período atual]]/ReceitaDeVendas[[#This Row],[Período anterior]])-1),IF(AND(ReceitaDeVendas[[#This Row],[Período atual]]&lt;ReceitaDeVendas[[#This Row],[Período anterior]],ReceitaDeVendas[[#This Row],[Período anterior]]&lt;0),-((ReceitaDeVendas[[#This Row],[Período atual]]/ReceitaDeVendas[[#This Row],[Período anterior]])-1),(ReceitaDeVendas[[#This Row],[Período atual]]/ReceitaDeVendas[[#This Row],[Período anterior]])-1))),"-")</f>
        <v>0</v>
      </c>
    </row>
    <row r="11" spans="2:6" ht="30" customHeight="1" x14ac:dyDescent="0.25">
      <c r="B11" s="29" t="s">
        <v>68</v>
      </c>
      <c r="C11" s="46" t="s">
        <v>25</v>
      </c>
      <c r="D11" s="45"/>
      <c r="E11" s="24"/>
      <c r="F11" s="5">
        <f>IFERROR(IF(ReceitaDeVendas[[#This Row],[Período anterior]]=ReceitaDeVendas[[#This Row],[Período atual]],0,IF(ReceitaDeVendas[[#This Row],[Período atual]]&gt;ReceitaDeVendas[[#This Row],[Período anterior]],ABS((ReceitaDeVendas[[#This Row],[Período atual]]/ReceitaDeVendas[[#This Row],[Período anterior]])-1),IF(AND(ReceitaDeVendas[[#This Row],[Período atual]]&lt;ReceitaDeVendas[[#This Row],[Período anterior]],ReceitaDeVendas[[#This Row],[Período anterior]]&lt;0),-((ReceitaDeVendas[[#This Row],[Período atual]]/ReceitaDeVendas[[#This Row],[Período anterior]])-1),(ReceitaDeVendas[[#This Row],[Período atual]]/ReceitaDeVendas[[#This Row],[Período anterior]])-1))),"-")</f>
        <v>0</v>
      </c>
    </row>
    <row r="12" spans="2:6" ht="30" customHeight="1" x14ac:dyDescent="0.25">
      <c r="B12" s="29" t="s">
        <v>68</v>
      </c>
      <c r="C12" s="46" t="s">
        <v>26</v>
      </c>
      <c r="D12" s="45"/>
      <c r="E12" s="24"/>
      <c r="F12" s="5">
        <f>IFERROR(IF(ReceitaDeVendas[[#This Row],[Período anterior]]=ReceitaDeVendas[[#This Row],[Período atual]],0,IF(ReceitaDeVendas[[#This Row],[Período atual]]&gt;ReceitaDeVendas[[#This Row],[Período anterior]],ABS((ReceitaDeVendas[[#This Row],[Período atual]]/ReceitaDeVendas[[#This Row],[Período anterior]])-1),IF(AND(ReceitaDeVendas[[#This Row],[Período atual]]&lt;ReceitaDeVendas[[#This Row],[Período anterior]],ReceitaDeVendas[[#This Row],[Período anterior]]&lt;0),-((ReceitaDeVendas[[#This Row],[Período atual]]/ReceitaDeVendas[[#This Row],[Período anterior]])-1),(ReceitaDeVendas[[#This Row],[Período atual]]/ReceitaDeVendas[[#This Row],[Período anterior]])-1))),"-")</f>
        <v>0</v>
      </c>
    </row>
    <row r="13" spans="2:6" s="6" customFormat="1" ht="30" customHeight="1" x14ac:dyDescent="0.25">
      <c r="B13" s="26" t="s">
        <v>21</v>
      </c>
      <c r="C13" s="26"/>
      <c r="D13" s="25">
        <f>SUBTOTAL(109,ReceitaDeVendas[Período anterior])</f>
        <v>0</v>
      </c>
      <c r="E13" s="43">
        <f>SUBTOTAL(109,ReceitaDeVendas[Período atual])</f>
        <v>0</v>
      </c>
      <c r="F13" s="7">
        <f>SUBTOTAL(109,ReceitaDeVendas[Alteração percentual (%) do período anterior])</f>
        <v>0</v>
      </c>
    </row>
  </sheetData>
  <mergeCells count="1">
    <mergeCell ref="C1:F2"/>
  </mergeCells>
  <dataValidations count="13">
    <dataValidation allowBlank="1" showInputMessage="1" showErrorMessage="1" prompt="A alteração percentual (%) do período anterior é calculada automaticamente nesta coluna, abaixo deste cabeçalho" sqref="F4" xr:uid="{00000000-0002-0000-0100-000001000000}"/>
    <dataValidation allowBlank="1" showInputMessage="1" showErrorMessage="1" prompt="Insira o valor do período atual nesta coluna, abaixo deste cabeçalho" sqref="E4" xr:uid="{00000000-0002-0000-0100-000003000000}"/>
    <dataValidation allowBlank="1" showInputMessage="1" showErrorMessage="1" prompt="Insira o valor do período anterior nesta coluna, abaixo deste cabeçalho" sqref="D4" xr:uid="{00000000-0002-0000-0100-000005000000}"/>
    <dataValidation allowBlank="1" showInputMessage="1" showErrorMessage="1" prompt="Insira a descrição nesta coluna, abaixo deste cabeçalho" sqref="C4" xr:uid="{00000000-0002-0000-0100-000006000000}"/>
    <dataValidation allowBlank="1" showInputMessage="1" showErrorMessage="1" prompt="Selecione o tipo nesta coluna, abaixo deste cabeçalho Pressione Alt+Seta para baixo para abrir a lista suspensa e Enter para fazer a seleção. Use filtros de cabeçalho para encontrar entradas específicas" sqref="B4" xr:uid="{00000000-0002-0000-0100-000007000000}"/>
    <dataValidation allowBlank="1" showInputMessage="1" showErrorMessage="1" prompt="O nome da empresa é atualizado automaticamente nesta célula" sqref="B2" xr:uid="{00000000-0002-0000-0100-000008000000}"/>
    <dataValidation allowBlank="1" showInputMessage="1" showErrorMessage="1" prompt="Adicione o logotipo da empresa nesta célula" sqref="F3" xr:uid="{00000000-0002-0000-0100-000009000000}"/>
    <dataValidation allowBlank="1" showInputMessage="1" showErrorMessage="1" prompt="O título desta planilha é atualizado automaticamente nesta célula. O logotipo da empresa começa na célula H1" sqref="B1" xr:uid="{00000000-0002-0000-0100-00000A000000}"/>
    <dataValidation allowBlank="1" showInputMessage="1" showErrorMessage="1" prompt="Crie uma lista de itens de receita de vendas nesta planilha. O total da receita de vendas é calculado automaticamente no final da tabela Receita de vendas" sqref="A1" xr:uid="{00000000-0002-0000-0100-00000B000000}"/>
    <dataValidation allowBlank="1" showInputMessage="1" showErrorMessage="1" prompt="O total da receita de vendas do período atual é atualizado automaticamente na célula à direita" sqref="B3" xr:uid="{00000000-0002-0000-0100-00000C000000}"/>
    <dataValidation allowBlank="1" showInputMessage="1" showErrorMessage="1" prompt="O total da receita de vendas do período atual é atualizado automaticamente em milhares na célula abaixo" sqref="C1" xr:uid="{00000000-0002-0000-0100-00000D000000}"/>
    <dataValidation allowBlank="1" showInputMessage="1" showErrorMessage="1" prompt="O total da receita de vendas do período atual é atualizado automaticamente em milhares nesta célula" sqref="C3" xr:uid="{00000000-0002-0000-0100-00000E000000}"/>
    <dataValidation type="list" errorStyle="warning" allowBlank="1" showInputMessage="1" showErrorMessage="1" error="Selecione a entrada na lista. Selecione Cancelar, pressione Alt+Seta para baixo para abrir a lista suspensa e Enter para fazer a seleção" sqref="B5:B12" xr:uid="{00000000-0002-0000-0100-00000F000000}">
      <formula1>INDIRECT("Categorias[Categorias]")</formula1>
    </dataValidation>
  </dataValidations>
  <printOptions horizontalCentered="1"/>
  <pageMargins left="0.4" right="0.4" top="0.4" bottom="0.4" header="0.3" footer="0.3"/>
  <pageSetup paperSize="9" scale="3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66"/>
    <pageSetUpPr fitToPage="1"/>
  </sheetPr>
  <dimension ref="B1:F10"/>
  <sheetViews>
    <sheetView showGridLines="0" zoomScaleNormal="100" workbookViewId="0">
      <selection activeCell="C1" sqref="C1:F2"/>
    </sheetView>
  </sheetViews>
  <sheetFormatPr defaultRowHeight="30" customHeight="1" x14ac:dyDescent="0.25"/>
  <cols>
    <col min="1" max="1" width="2.7109375" customWidth="1"/>
    <col min="2" max="2" width="50.28515625" customWidth="1"/>
    <col min="3" max="3" width="31.7109375" customWidth="1"/>
    <col min="4" max="6" width="26.7109375" customWidth="1"/>
    <col min="7" max="7" width="2.7109375" customWidth="1"/>
  </cols>
  <sheetData>
    <row r="1" spans="2:6" ht="21" x14ac:dyDescent="0.25">
      <c r="B1" s="28" t="str">
        <f>Título_da_pasta_de_rabalho</f>
        <v>Demonstrativo de lucros e perdas</v>
      </c>
      <c r="C1" s="61" t="s">
        <v>67</v>
      </c>
      <c r="D1" s="60"/>
      <c r="E1" s="60"/>
      <c r="F1" s="60"/>
    </row>
    <row r="2" spans="2:6" ht="16.5" customHeight="1" x14ac:dyDescent="0.25">
      <c r="B2" s="27" t="str">
        <f>Nome_Empresa</f>
        <v>Nome da empresa</v>
      </c>
      <c r="C2" s="61"/>
      <c r="D2" s="60"/>
      <c r="E2" s="60"/>
      <c r="F2" s="60"/>
    </row>
    <row r="3" spans="2:6" ht="39.75" customHeight="1" x14ac:dyDescent="0.25">
      <c r="B3" s="53" t="s">
        <v>31</v>
      </c>
      <c r="C3" s="56">
        <f>IFERROR(Rendimento[[#Totals],[Período atual]],"-")</f>
        <v>0</v>
      </c>
      <c r="F3" s="59"/>
    </row>
    <row r="4" spans="2:6" ht="38.1" customHeight="1" x14ac:dyDescent="0.25">
      <c r="B4" s="21" t="s">
        <v>32</v>
      </c>
      <c r="C4" s="21" t="s">
        <v>22</v>
      </c>
      <c r="D4" s="21" t="s">
        <v>27</v>
      </c>
      <c r="E4" s="21" t="s">
        <v>28</v>
      </c>
      <c r="F4" s="2" t="s">
        <v>30</v>
      </c>
    </row>
    <row r="5" spans="2:6" ht="30" customHeight="1" x14ac:dyDescent="0.25">
      <c r="B5" s="58" t="s">
        <v>31</v>
      </c>
      <c r="C5" s="46" t="s">
        <v>70</v>
      </c>
      <c r="D5" s="45"/>
      <c r="E5" s="24">
        <v>0</v>
      </c>
      <c r="F5" s="4">
        <f>IFERROR(IF(Rendimento[[#This Row],[Período anterior]]=Rendimento[[#This Row],[Período atual]],0,IF(Rendimento[[#This Row],[Período atual]]&gt;Rendimento[[#This Row],[Período anterior]],ABS((Rendimento[[#This Row],[Período atual]]/Rendimento[[#This Row],[Período anterior]])-1),IF(AND(Rendimento[[#This Row],[Período atual]]&lt;Rendimento[[#This Row],[Período anterior]],Rendimento[[#This Row],[Período anterior]]&lt;0),-((Rendimento[[#This Row],[Período atual]]/Rendimento[[#This Row],[Período anterior]])-1),(Rendimento[[#This Row],[Período atual]]/Rendimento[[#This Row],[Período anterior]])-1))),"-")</f>
        <v>0</v>
      </c>
    </row>
    <row r="6" spans="2:6" s="22" customFormat="1" ht="30" customHeight="1" x14ac:dyDescent="0.25">
      <c r="B6" s="29"/>
      <c r="C6" s="46"/>
      <c r="D6" s="45"/>
      <c r="E6" s="24"/>
      <c r="F6" s="4">
        <f>IFERROR(IF(Rendimento[[#This Row],[Período anterior]]=Rendimento[[#This Row],[Período atual]],0,IF(Rendimento[[#This Row],[Período atual]]&gt;Rendimento[[#This Row],[Período anterior]],ABS((Rendimento[[#This Row],[Período atual]]/Rendimento[[#This Row],[Período anterior]])-1),IF(AND(Rendimento[[#This Row],[Período atual]]&lt;Rendimento[[#This Row],[Período anterior]],Rendimento[[#This Row],[Período anterior]]&lt;0),-((Rendimento[[#This Row],[Período atual]]/Rendimento[[#This Row],[Período anterior]])-1),(Rendimento[[#This Row],[Período atual]]/Rendimento[[#This Row],[Período anterior]])-1))),"-")</f>
        <v>0</v>
      </c>
    </row>
    <row r="7" spans="2:6" s="22" customFormat="1" ht="30" customHeight="1" x14ac:dyDescent="0.25">
      <c r="B7" s="29"/>
      <c r="C7" s="46"/>
      <c r="D7" s="45"/>
      <c r="E7" s="24"/>
      <c r="F7" s="4">
        <f>IFERROR(IF(Rendimento[[#This Row],[Período anterior]]=Rendimento[[#This Row],[Período atual]],0,IF(Rendimento[[#This Row],[Período atual]]&gt;Rendimento[[#This Row],[Período anterior]],ABS((Rendimento[[#This Row],[Período atual]]/Rendimento[[#This Row],[Período anterior]])-1),IF(AND(Rendimento[[#This Row],[Período atual]]&lt;Rendimento[[#This Row],[Período anterior]],Rendimento[[#This Row],[Período anterior]]&lt;0),-((Rendimento[[#This Row],[Período atual]]/Rendimento[[#This Row],[Período anterior]])-1),(Rendimento[[#This Row],[Período atual]]/Rendimento[[#This Row],[Período anterior]])-1))),"-")</f>
        <v>0</v>
      </c>
    </row>
    <row r="8" spans="2:6" s="22" customFormat="1" ht="30" customHeight="1" x14ac:dyDescent="0.25">
      <c r="B8" s="29"/>
      <c r="C8" s="46"/>
      <c r="D8" s="45"/>
      <c r="E8" s="24"/>
      <c r="F8" s="4">
        <f>IFERROR(IF(Rendimento[[#This Row],[Período anterior]]=Rendimento[[#This Row],[Período atual]],0,IF(Rendimento[[#This Row],[Período atual]]&gt;Rendimento[[#This Row],[Período anterior]],ABS((Rendimento[[#This Row],[Período atual]]/Rendimento[[#This Row],[Período anterior]])-1),IF(AND(Rendimento[[#This Row],[Período atual]]&lt;Rendimento[[#This Row],[Período anterior]],Rendimento[[#This Row],[Período anterior]]&lt;0),-((Rendimento[[#This Row],[Período atual]]/Rendimento[[#This Row],[Período anterior]])-1),(Rendimento[[#This Row],[Período atual]]/Rendimento[[#This Row],[Período anterior]])-1))),"-")</f>
        <v>0</v>
      </c>
    </row>
    <row r="9" spans="2:6" ht="30" customHeight="1" x14ac:dyDescent="0.25">
      <c r="B9" s="23"/>
      <c r="C9" s="46"/>
      <c r="D9" s="45"/>
      <c r="E9" s="24"/>
      <c r="F9" s="4">
        <f>IFERROR(IF(Rendimento[[#This Row],[Período anterior]]=Rendimento[[#This Row],[Período atual]],0,IF(Rendimento[[#This Row],[Período atual]]&gt;Rendimento[[#This Row],[Período anterior]],ABS((Rendimento[[#This Row],[Período atual]]/Rendimento[[#This Row],[Período anterior]])-1),IF(AND(Rendimento[[#This Row],[Período atual]]&lt;Rendimento[[#This Row],[Período anterior]],Rendimento[[#This Row],[Período anterior]]&lt;0),-((Rendimento[[#This Row],[Período atual]]/Rendimento[[#This Row],[Período anterior]])-1),(Rendimento[[#This Row],[Período atual]]/Rendimento[[#This Row],[Período anterior]])-1))),"-")</f>
        <v>0</v>
      </c>
    </row>
    <row r="10" spans="2:6" s="6" customFormat="1" ht="30" customHeight="1" x14ac:dyDescent="0.25">
      <c r="B10" s="30" t="s">
        <v>21</v>
      </c>
      <c r="C10" s="46"/>
      <c r="D10" s="47">
        <f>SUBTOTAL(109,Rendimento[Período anterior])</f>
        <v>0</v>
      </c>
      <c r="E10" s="43">
        <f>SUBTOTAL(109,Rendimento[Período atual])</f>
        <v>0</v>
      </c>
      <c r="F10" s="7">
        <f>SUBTOTAL(109,Rendimento[Alteração percentual (%) do período anterior])</f>
        <v>0</v>
      </c>
    </row>
  </sheetData>
  <mergeCells count="1">
    <mergeCell ref="C1:F2"/>
  </mergeCells>
  <dataValidations count="13">
    <dataValidation allowBlank="1" showInputMessage="1" showErrorMessage="1" prompt="A alteração percentual (%) do período anterior é calculada automaticamente nesta coluna, abaixo deste cabeçalho" sqref="F4" xr:uid="{00000000-0002-0000-0200-000001000000}"/>
    <dataValidation allowBlank="1" showInputMessage="1" showErrorMessage="1" prompt="Insira o valor do período atual nesta coluna, abaixo deste cabeçalho" sqref="E4" xr:uid="{00000000-0002-0000-0200-000003000000}"/>
    <dataValidation allowBlank="1" showInputMessage="1" showErrorMessage="1" prompt="Insira o valor do período anterior nesta coluna, abaixo deste cabeçalho" sqref="D4" xr:uid="{00000000-0002-0000-0200-000005000000}"/>
    <dataValidation allowBlank="1" showInputMessage="1" showErrorMessage="1" prompt="Insira a descrição nesta coluna, abaixo deste cabeçalho" sqref="C4" xr:uid="{00000000-0002-0000-0200-000006000000}"/>
    <dataValidation allowBlank="1" showInputMessage="1" showErrorMessage="1" prompt="Selecione o tipo nesta coluna, abaixo deste cabeçalho Pressione Alt+Seta para baixo para abrir a lista suspensa e Enter para fazer a seleção. Use filtros de cabeçalho para encontrar entradas específicas" sqref="B4" xr:uid="{00000000-0002-0000-0200-000007000000}"/>
    <dataValidation allowBlank="1" showInputMessage="1" showErrorMessage="1" prompt="O nome da empresa é atualizado automaticamente nesta célula" sqref="B2" xr:uid="{00000000-0002-0000-0200-000008000000}"/>
    <dataValidation allowBlank="1" showInputMessage="1" showErrorMessage="1" prompt="Adicione o logotipo da empresa nesta célula" sqref="F3" xr:uid="{00000000-0002-0000-0200-000009000000}"/>
    <dataValidation allowBlank="1" showInputMessage="1" showErrorMessage="1" prompt="O título desta planilha é atualizado automaticamente nesta célula. O logotipo da empresa começa na célula H1" sqref="B1" xr:uid="{00000000-0002-0000-0200-00000A000000}"/>
    <dataValidation allowBlank="1" showInputMessage="1" showErrorMessage="1" prompt="Crie uma lista de itens de rendimento nesta planilha. O total da receita de vendas é calculado automaticamente no final da tabela Rendimentos" sqref="A1" xr:uid="{00000000-0002-0000-0200-00000B000000}"/>
    <dataValidation allowBlank="1" showInputMessage="1" showErrorMessage="1" prompt="O total de rendimentos do período atual é atualizado automaticamente na célula à direita" sqref="B3" xr:uid="{00000000-0002-0000-0200-00000C000000}"/>
    <dataValidation allowBlank="1" showInputMessage="1" showErrorMessage="1" prompt="O total de rendimentos do período atual é atualizado automaticamente em milhares na célula abaixo" sqref="C1" xr:uid="{00000000-0002-0000-0200-00000D000000}"/>
    <dataValidation allowBlank="1" showInputMessage="1" showErrorMessage="1" prompt="O total de rendimentos do período atual é atualizado automaticamente em milhares nesta célula" sqref="C3" xr:uid="{00000000-0002-0000-0200-00000E000000}"/>
    <dataValidation type="list" errorStyle="warning" allowBlank="1" showInputMessage="1" showErrorMessage="1" error="Selecione a entrada na lista. Selecione Cancelar, pressione Alt+Seta para baixo para abrir a lista suspensa e Enter para fazer a seleção" sqref="B5:B9" xr:uid="{00000000-0002-0000-0200-00000F000000}">
      <formula1>INDIRECT("Categorias[Categorias]")</formula1>
    </dataValidation>
  </dataValidations>
  <printOptions horizontalCentered="1"/>
  <pageMargins left="0.4" right="0.4" top="0.4" bottom="0.4" header="0.3" footer="0.3"/>
  <pageSetup paperSize="9" scale="3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66"/>
    <pageSetUpPr fitToPage="1"/>
  </sheetPr>
  <dimension ref="B1:G25"/>
  <sheetViews>
    <sheetView showGridLines="0" topLeftCell="A7" zoomScaleNormal="100" workbookViewId="0">
      <selection activeCell="E14" sqref="E14"/>
    </sheetView>
  </sheetViews>
  <sheetFormatPr defaultRowHeight="30" customHeight="1" x14ac:dyDescent="0.25"/>
  <cols>
    <col min="1" max="1" width="2.7109375" customWidth="1"/>
    <col min="2" max="2" width="50.28515625" customWidth="1"/>
    <col min="3" max="3" width="31.7109375" customWidth="1"/>
    <col min="4" max="5" width="26.7109375" customWidth="1"/>
    <col min="6" max="6" width="26.7109375" hidden="1" customWidth="1"/>
    <col min="7" max="7" width="26.7109375" customWidth="1"/>
    <col min="8" max="8" width="2.7109375" customWidth="1"/>
  </cols>
  <sheetData>
    <row r="1" spans="2:7" ht="21" x14ac:dyDescent="0.25">
      <c r="B1" s="9" t="str">
        <f>Título_da_pasta_de_rabalho</f>
        <v>Demonstrativo de lucros e perdas</v>
      </c>
      <c r="C1" s="61" t="s">
        <v>71</v>
      </c>
      <c r="D1" s="60"/>
      <c r="E1" s="60"/>
      <c r="F1" s="60"/>
      <c r="G1" s="60"/>
    </row>
    <row r="2" spans="2:7" ht="16.5" customHeight="1" x14ac:dyDescent="0.25">
      <c r="B2" s="31" t="str">
        <f>Nome_Empresa</f>
        <v>Nome da empresa</v>
      </c>
      <c r="C2" s="61"/>
      <c r="D2" s="60"/>
      <c r="E2" s="60"/>
      <c r="F2" s="60"/>
      <c r="G2" s="60"/>
    </row>
    <row r="3" spans="2:7" ht="39.75" customHeight="1" x14ac:dyDescent="0.25">
      <c r="B3" s="53" t="s">
        <v>33</v>
      </c>
      <c r="C3" s="65">
        <f>IFERROR(DespesasOperacionais[[#Totals],[Período atual]],"-")</f>
        <v>0</v>
      </c>
      <c r="G3" s="59"/>
    </row>
    <row r="4" spans="2:7" ht="38.1" customHeight="1" x14ac:dyDescent="0.25">
      <c r="B4" s="21" t="s">
        <v>34</v>
      </c>
      <c r="C4" s="21" t="s">
        <v>22</v>
      </c>
      <c r="D4" s="21" t="s">
        <v>27</v>
      </c>
      <c r="E4" s="21" t="s">
        <v>28</v>
      </c>
      <c r="F4" s="2" t="s">
        <v>29</v>
      </c>
      <c r="G4" s="2" t="s">
        <v>30</v>
      </c>
    </row>
    <row r="5" spans="2:7" ht="30" customHeight="1" x14ac:dyDescent="0.25">
      <c r="B5" s="66" t="s">
        <v>35</v>
      </c>
      <c r="C5" s="46" t="s">
        <v>39</v>
      </c>
      <c r="D5" s="48"/>
      <c r="E5" s="14"/>
      <c r="F5" s="4" t="str">
        <f>IFERROR(IF(Receita_de_vendas=0,"-",DespesasOperacionais[Período atual]/Receita_de_vendas),"-")</f>
        <v>-</v>
      </c>
      <c r="G5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6" spans="2:7" ht="30" customHeight="1" x14ac:dyDescent="0.25">
      <c r="B6" s="66" t="s">
        <v>35</v>
      </c>
      <c r="C6" s="46" t="s">
        <v>40</v>
      </c>
      <c r="D6" s="48"/>
      <c r="E6" s="14">
        <v>0</v>
      </c>
      <c r="F6" s="4" t="str">
        <f>IFERROR(IF(Receita_de_vendas=0,"-",DespesasOperacionais[Período atual]/Receita_de_vendas),"-")</f>
        <v>-</v>
      </c>
      <c r="G6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7" spans="2:7" ht="30" customHeight="1" x14ac:dyDescent="0.25">
      <c r="B7" s="66" t="s">
        <v>35</v>
      </c>
      <c r="C7" s="46" t="s">
        <v>41</v>
      </c>
      <c r="D7" s="48"/>
      <c r="E7" s="14"/>
      <c r="F7" s="4" t="str">
        <f>IFERROR(IF(Receita_de_vendas=0,"-",DespesasOperacionais[Período atual]/Receita_de_vendas),"-")</f>
        <v>-</v>
      </c>
      <c r="G7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8" spans="2:7" ht="30" customHeight="1" x14ac:dyDescent="0.25">
      <c r="B8" s="66" t="s">
        <v>35</v>
      </c>
      <c r="C8" s="46" t="s">
        <v>41</v>
      </c>
      <c r="D8" s="48"/>
      <c r="E8" s="14"/>
      <c r="F8" s="4" t="str">
        <f>IFERROR(IF(Receita_de_vendas=0,"-",DespesasOperacionais[Período atual]/Receita_de_vendas),"-")</f>
        <v>-</v>
      </c>
      <c r="G8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9" spans="2:7" ht="30" customHeight="1" x14ac:dyDescent="0.25">
      <c r="B9" s="37" t="s">
        <v>36</v>
      </c>
      <c r="C9" s="46" t="s">
        <v>42</v>
      </c>
      <c r="D9" s="48"/>
      <c r="E9" s="14"/>
      <c r="F9" s="4" t="str">
        <f>IFERROR(IF(Receita_de_vendas=0,"-",DespesasOperacionais[Período atual]/Receita_de_vendas),"-")</f>
        <v>-</v>
      </c>
      <c r="G9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0" spans="2:7" ht="30" customHeight="1" x14ac:dyDescent="0.25">
      <c r="B10" s="37" t="s">
        <v>36</v>
      </c>
      <c r="C10" s="46" t="s">
        <v>43</v>
      </c>
      <c r="D10" s="48"/>
      <c r="E10" s="14">
        <v>0</v>
      </c>
      <c r="F10" s="4" t="str">
        <f>IFERROR(IF(Receita_de_vendas=0,"-",DespesasOperacionais[Período atual]/Receita_de_vendas),"-")</f>
        <v>-</v>
      </c>
      <c r="G10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1" spans="2:7" ht="30" customHeight="1" x14ac:dyDescent="0.25">
      <c r="B11" s="37" t="s">
        <v>36</v>
      </c>
      <c r="C11" s="46" t="s">
        <v>41</v>
      </c>
      <c r="D11" s="48"/>
      <c r="E11" s="14"/>
      <c r="F11" s="4" t="str">
        <f>IFERROR(IF(Receita_de_vendas=0,"-",DespesasOperacionais[Período atual]/Receita_de_vendas),"-")</f>
        <v>-</v>
      </c>
      <c r="G11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2" spans="2:7" ht="30" customHeight="1" x14ac:dyDescent="0.25">
      <c r="B12" s="37" t="s">
        <v>36</v>
      </c>
      <c r="C12" s="46" t="s">
        <v>41</v>
      </c>
      <c r="D12" s="48"/>
      <c r="E12" s="14"/>
      <c r="F12" s="4" t="str">
        <f>IFERROR(IF(Receita_de_vendas=0,"-",DespesasOperacionais[Período atual]/Receita_de_vendas),"-")</f>
        <v>-</v>
      </c>
      <c r="G12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3" spans="2:7" ht="30" customHeight="1" x14ac:dyDescent="0.25">
      <c r="B13" s="77" t="s">
        <v>37</v>
      </c>
      <c r="C13" s="78" t="s">
        <v>61</v>
      </c>
      <c r="D13" s="48">
        <f>SALARIOS!C22</f>
        <v>0</v>
      </c>
      <c r="E13" s="14">
        <f>SALARIOS!D22</f>
        <v>0</v>
      </c>
      <c r="F13" s="4" t="str">
        <f>IFERROR(IF(Receita_de_vendas=0,"-",DespesasOperacionais[Período atual]/Receita_de_vendas),"-")</f>
        <v>-</v>
      </c>
      <c r="G13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4" spans="2:7" ht="30" customHeight="1" x14ac:dyDescent="0.25">
      <c r="B14" s="38" t="s">
        <v>37</v>
      </c>
      <c r="C14" s="46" t="s">
        <v>44</v>
      </c>
      <c r="D14" s="48"/>
      <c r="E14" s="14"/>
      <c r="F14" s="4" t="str">
        <f>IFERROR(IF(Receita_de_vendas=0,"-",DespesasOperacionais[Período atual]/Receita_de_vendas),"-")</f>
        <v>-</v>
      </c>
      <c r="G14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5" spans="2:7" ht="30" customHeight="1" x14ac:dyDescent="0.25">
      <c r="B15" s="38" t="s">
        <v>37</v>
      </c>
      <c r="C15" s="46" t="s">
        <v>45</v>
      </c>
      <c r="D15" s="48"/>
      <c r="E15" s="14"/>
      <c r="F15" s="4" t="str">
        <f>IFERROR(IF(Receita_de_vendas=0,"-",DespesasOperacionais[Período atual]/Receita_de_vendas),"-")</f>
        <v>-</v>
      </c>
      <c r="G15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6" spans="2:7" ht="30" customHeight="1" x14ac:dyDescent="0.25">
      <c r="B16" s="38" t="s">
        <v>37</v>
      </c>
      <c r="C16" s="46" t="s">
        <v>46</v>
      </c>
      <c r="D16" s="48">
        <v>0</v>
      </c>
      <c r="E16" s="14">
        <v>0</v>
      </c>
      <c r="F16" s="4" t="str">
        <f>IFERROR(IF(Receita_de_vendas=0,"-",DespesasOperacionais[Período atual]/Receita_de_vendas),"-")</f>
        <v>-</v>
      </c>
      <c r="G16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7" spans="2:7" ht="30" customHeight="1" x14ac:dyDescent="0.25">
      <c r="B17" s="38" t="s">
        <v>37</v>
      </c>
      <c r="C17" s="46" t="s">
        <v>47</v>
      </c>
      <c r="D17" s="48"/>
      <c r="E17" s="14"/>
      <c r="F17" s="4" t="str">
        <f>IFERROR(IF(Receita_de_vendas=0,"-",DespesasOperacionais[Período atual]/Receita_de_vendas),"-")</f>
        <v>-</v>
      </c>
      <c r="G17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8" spans="2:7" ht="30" customHeight="1" x14ac:dyDescent="0.25">
      <c r="B18" s="38" t="s">
        <v>37</v>
      </c>
      <c r="C18" s="46" t="s">
        <v>48</v>
      </c>
      <c r="D18" s="48"/>
      <c r="E18" s="14"/>
      <c r="F18" s="4" t="str">
        <f>IFERROR(IF(Receita_de_vendas=0,"-",DespesasOperacionais[Período atual]/Receita_de_vendas),"-")</f>
        <v>-</v>
      </c>
      <c r="G18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19" spans="2:7" ht="30" customHeight="1" x14ac:dyDescent="0.25">
      <c r="B19" s="38" t="s">
        <v>37</v>
      </c>
      <c r="C19" s="46" t="s">
        <v>49</v>
      </c>
      <c r="D19" s="48"/>
      <c r="E19" s="14"/>
      <c r="F19" s="4" t="str">
        <f>IFERROR(IF(Receita_de_vendas=0,"-",DespesasOperacionais[Período atual]/Receita_de_vendas),"-")</f>
        <v>-</v>
      </c>
      <c r="G19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20" spans="2:7" ht="30" customHeight="1" x14ac:dyDescent="0.25">
      <c r="B20" s="38" t="s">
        <v>37</v>
      </c>
      <c r="C20" s="46" t="s">
        <v>50</v>
      </c>
      <c r="D20" s="48"/>
      <c r="E20" s="14"/>
      <c r="F20" s="4" t="str">
        <f>IFERROR(IF(Receita_de_vendas=0,"-",DespesasOperacionais[Período atual]/Receita_de_vendas),"-")</f>
        <v>-</v>
      </c>
      <c r="G20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21" spans="2:7" ht="30" customHeight="1" x14ac:dyDescent="0.25">
      <c r="B21" s="38" t="s">
        <v>37</v>
      </c>
      <c r="C21" s="46" t="s">
        <v>51</v>
      </c>
      <c r="D21" s="48"/>
      <c r="E21" s="14"/>
      <c r="F21" s="4" t="str">
        <f>IFERROR(IF(Receita_de_vendas=0,"-",DespesasOperacionais[Período atual]/Receita_de_vendas),"-")</f>
        <v>-</v>
      </c>
      <c r="G21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22" spans="2:7" ht="30" customHeight="1" x14ac:dyDescent="0.25">
      <c r="B22" s="38" t="s">
        <v>37</v>
      </c>
      <c r="C22" s="46" t="s">
        <v>52</v>
      </c>
      <c r="D22" s="48"/>
      <c r="E22" s="14"/>
      <c r="F22" s="4" t="str">
        <f>IFERROR(IF(Receita_de_vendas=0,"-",DespesasOperacionais[Período atual]/Receita_de_vendas),"-")</f>
        <v>-</v>
      </c>
      <c r="G22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23" spans="2:7" ht="30" customHeight="1" x14ac:dyDescent="0.25">
      <c r="B23" s="38" t="s">
        <v>37</v>
      </c>
      <c r="C23" s="46" t="s">
        <v>41</v>
      </c>
      <c r="D23" s="48"/>
      <c r="E23" s="14"/>
      <c r="F23" s="4" t="str">
        <f>IFERROR(IF(Receita_de_vendas=0,"-",DespesasOperacionais[Período atual]/Receita_de_vendas),"-")</f>
        <v>-</v>
      </c>
      <c r="G23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24" spans="2:7" ht="30" customHeight="1" x14ac:dyDescent="0.25">
      <c r="B24" s="39" t="s">
        <v>66</v>
      </c>
      <c r="C24" s="46" t="s">
        <v>41</v>
      </c>
      <c r="D24" s="48"/>
      <c r="E24" s="14"/>
      <c r="F24" s="4" t="str">
        <f>IFERROR(IF(Receita_de_vendas=0,"-",DespesasOperacionais[Período atual]/Receita_de_vendas),"-")</f>
        <v>-</v>
      </c>
      <c r="G24" s="4">
        <f>IFERROR(IF(DespesasOperacionais[[#This Row],[Período anterior]]=DespesasOperacionais[[#This Row],[Período atual]],0,IF(DespesasOperacionais[[#This Row],[Período atual]]&gt;DespesasOperacionais[[#This Row],[Período anterior]],ABS((DespesasOperacionais[[#This Row],[Período atual]]/DespesasOperacionais[[#This Row],[Período anterior]])-1),IF(AND(DespesasOperacionais[[#This Row],[Período atual]]&lt;DespesasOperacionais[[#This Row],[Período anterior]],DespesasOperacionais[[#This Row],[Período anterior]]&lt;0),-((DespesasOperacionais[[#This Row],[Período atual]]/DespesasOperacionais[[#This Row],[Período anterior]])-1),(DespesasOperacionais[[#This Row],[Período atual]]/DespesasOperacionais[[#This Row],[Período anterior]])-1))),"-")</f>
        <v>0</v>
      </c>
    </row>
    <row r="25" spans="2:7" s="6" customFormat="1" ht="30" customHeight="1" x14ac:dyDescent="0.25">
      <c r="B25" s="33" t="s">
        <v>38</v>
      </c>
      <c r="C25" s="33"/>
      <c r="D25" s="49">
        <f>SUBTOTAL(109,DespesasOperacionais[Período anterior])</f>
        <v>0</v>
      </c>
      <c r="E25" s="32">
        <f>SUBTOTAL(109,DespesasOperacionais[Período atual])</f>
        <v>0</v>
      </c>
      <c r="F25" s="8">
        <f>SUBTOTAL(109,DespesasOperacionais[Período atual em percentual (%) de vendas])</f>
        <v>0</v>
      </c>
      <c r="G25" s="8">
        <f>SUBTOTAL(109,DespesasOperacionais[Alteração percentual (%) do período anterior])</f>
        <v>0</v>
      </c>
    </row>
  </sheetData>
  <mergeCells count="1">
    <mergeCell ref="C1:G2"/>
  </mergeCells>
  <dataValidations count="14">
    <dataValidation allowBlank="1" showInputMessage="1" showErrorMessage="1" prompt="A alteração percentual (%) do período anterior é calculada automaticamente nesta coluna, abaixo deste cabeçalho" sqref="G4" xr:uid="{00000000-0002-0000-0300-000001000000}"/>
    <dataValidation allowBlank="1" showInputMessage="1" showErrorMessage="1" prompt="O período atual em percentual (%) de vendas é calculado automaticamente nesta coluna, abaixo deste cabeçalho" sqref="F4" xr:uid="{00000000-0002-0000-0300-000002000000}"/>
    <dataValidation allowBlank="1" showInputMessage="1" showErrorMessage="1" prompt="Insira o valor do período atual nesta coluna, abaixo deste cabeçalho" sqref="E4" xr:uid="{00000000-0002-0000-0300-000003000000}"/>
    <dataValidation allowBlank="1" showInputMessage="1" showErrorMessage="1" prompt="Insira o valor do período anterior nesta coluna, abaixo deste cabeçalho" sqref="D4" xr:uid="{00000000-0002-0000-0300-000005000000}"/>
    <dataValidation allowBlank="1" showInputMessage="1" showErrorMessage="1" prompt="Insira a descrição nesta coluna, abaixo deste cabeçalho" sqref="C4" xr:uid="{00000000-0002-0000-0300-000006000000}"/>
    <dataValidation allowBlank="1" showInputMessage="1" showErrorMessage="1" prompt="Selecione o tipo nesta coluna, abaixo deste cabeçalho Pressione Alt+Seta para baixo para abrir a lista suspensa e Enter para fazer a seleção. Use filtros de cabeçalho para encontrar entradas específicas" sqref="B4" xr:uid="{00000000-0002-0000-0300-000007000000}"/>
    <dataValidation allowBlank="1" showInputMessage="1" showErrorMessage="1" prompt="Adicione o logotipo da empresa nesta célula" sqref="G3" xr:uid="{00000000-0002-0000-0300-000008000000}"/>
    <dataValidation allowBlank="1" showInputMessage="1" showErrorMessage="1" prompt="O total de despesas operacionais do período atual é atualizado automaticamente em milhares nesta célula" sqref="C3" xr:uid="{00000000-0002-0000-0300-000009000000}"/>
    <dataValidation allowBlank="1" showInputMessage="1" showErrorMessage="1" prompt="O total de despesas operacionais do período atual é atualizado automaticamente em milhares na célula abaixo" sqref="C1" xr:uid="{00000000-0002-0000-0300-00000A000000}"/>
    <dataValidation allowBlank="1" showInputMessage="1" showErrorMessage="1" prompt="O total de despesas operacionais do período atual é atualizado automaticamente na célula à direita, de acordo com o valor inserido na tabela abaixo" sqref="B3" xr:uid="{00000000-0002-0000-0300-00000B000000}"/>
    <dataValidation allowBlank="1" showInputMessage="1" showErrorMessage="1" prompt="O nome da empresa é atualizado automaticamente nesta célula" sqref="B2" xr:uid="{00000000-0002-0000-0300-00000C000000}"/>
    <dataValidation allowBlank="1" showInputMessage="1" showErrorMessage="1" prompt="O título desta planilha é atualizado automaticamente nesta célula. O logotipo da empresa começa na célula H1" sqref="B1" xr:uid="{00000000-0002-0000-0300-00000D000000}"/>
    <dataValidation allowBlank="1" showInputMessage="1" showErrorMessage="1" prompt="Crie uma lista de itens de despesa nesta planilha. O total de despesas operacionais é calculado automaticamente no final da tabela Despesas Operacionais" sqref="A1" xr:uid="{00000000-0002-0000-0300-00000E000000}"/>
    <dataValidation type="list" errorStyle="warning" allowBlank="1" showInputMessage="1" showErrorMessage="1" error="Selecione a entrada na lista. Selecione Cancelar, pressione Alt+Seta para baixo para abrir a lista suspensa e Enter para fazer a seleção" sqref="B5:B24" xr:uid="{00000000-0002-0000-0300-00000F000000}">
      <formula1>INDIRECT("Categorias[Categorias]")</formula1>
    </dataValidation>
  </dataValidations>
  <printOptions horizontalCentered="1"/>
  <pageMargins left="0.4" right="0.4" top="0.4" bottom="0.4" header="0.3" footer="0.3"/>
  <pageSetup paperSize="9" scale="38" fitToHeight="0" orientation="portrait" r:id="rId1"/>
  <headerFooter differentFirst="1">
    <oddFooter>Page &amp;P of &amp;N</oddFooter>
  </headerFooter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66"/>
    <pageSetUpPr fitToPage="1"/>
  </sheetPr>
  <dimension ref="B1:F10"/>
  <sheetViews>
    <sheetView showGridLines="0" zoomScaleNormal="100" workbookViewId="0">
      <selection activeCell="C1" sqref="C1:F2"/>
    </sheetView>
  </sheetViews>
  <sheetFormatPr defaultRowHeight="30" customHeight="1" x14ac:dyDescent="0.25"/>
  <cols>
    <col min="1" max="1" width="2.7109375" customWidth="1"/>
    <col min="2" max="2" width="50.28515625" customWidth="1"/>
    <col min="3" max="3" width="31.7109375" customWidth="1"/>
    <col min="4" max="6" width="26.7109375" customWidth="1"/>
    <col min="7" max="7" width="2.7109375" customWidth="1"/>
  </cols>
  <sheetData>
    <row r="1" spans="2:6" ht="21" x14ac:dyDescent="0.25">
      <c r="B1" s="9" t="str">
        <f>Título_da_pasta_de_rabalho</f>
        <v>Demonstrativo de lucros e perdas</v>
      </c>
      <c r="C1" s="68" t="s">
        <v>14</v>
      </c>
      <c r="D1" s="68"/>
      <c r="E1" s="68"/>
      <c r="F1" s="68"/>
    </row>
    <row r="2" spans="2:6" ht="16.5" customHeight="1" x14ac:dyDescent="0.25">
      <c r="B2" s="34" t="str">
        <f>Nome_Empresa</f>
        <v>Nome da empresa</v>
      </c>
      <c r="C2" s="68"/>
      <c r="D2" s="68"/>
      <c r="E2" s="68"/>
      <c r="F2" s="68"/>
    </row>
    <row r="3" spans="2:6" ht="39.75" customHeight="1" x14ac:dyDescent="0.25">
      <c r="B3" s="53" t="s">
        <v>53</v>
      </c>
      <c r="C3" s="55">
        <f>IFERROR(Impostos[[#Totals],[Período atual]],"-")</f>
        <v>0</v>
      </c>
      <c r="F3" s="59"/>
    </row>
    <row r="4" spans="2:6" ht="38.1" customHeight="1" x14ac:dyDescent="0.25">
      <c r="B4" s="21" t="s">
        <v>54</v>
      </c>
      <c r="C4" s="21" t="s">
        <v>22</v>
      </c>
      <c r="D4" s="21" t="s">
        <v>27</v>
      </c>
      <c r="E4" s="21" t="s">
        <v>28</v>
      </c>
      <c r="F4" s="2" t="s">
        <v>30</v>
      </c>
    </row>
    <row r="5" spans="2:6" ht="30" customHeight="1" x14ac:dyDescent="0.25">
      <c r="B5" s="29" t="s">
        <v>53</v>
      </c>
      <c r="C5" s="46" t="s">
        <v>56</v>
      </c>
      <c r="D5" s="45"/>
      <c r="E5" s="14"/>
      <c r="F5" s="4">
        <f>IFERROR(IF(Impostos[[#This Row],[Período anterior]]=Impostos[[#This Row],[Período atual]],0,IF(Impostos[[#This Row],[Período atual]]&gt;Impostos[[#This Row],[Período anterior]],ABS((Impostos[[#This Row],[Período atual]]/Impostos[[#This Row],[Período anterior]])-1),IF(AND(Impostos[[#This Row],[Período atual]]&lt;Impostos[[#This Row],[Período anterior]],Impostos[[#This Row],[Período anterior]]&lt;0),-((Impostos[[#This Row],[Período atual]]/Impostos[[#This Row],[Período anterior]])-1),(Impostos[[#This Row],[Período atual]]/Impostos[[#This Row],[Período anterior]])-1))),"-")</f>
        <v>0</v>
      </c>
    </row>
    <row r="6" spans="2:6" ht="30" customHeight="1" x14ac:dyDescent="0.25">
      <c r="B6" s="29" t="s">
        <v>53</v>
      </c>
      <c r="C6" s="46" t="s">
        <v>57</v>
      </c>
      <c r="D6" s="45"/>
      <c r="E6" s="14"/>
      <c r="F6" s="4">
        <f>IFERROR(IF(Impostos[[#This Row],[Período anterior]]=Impostos[[#This Row],[Período atual]],0,IF(Impostos[[#This Row],[Período atual]]&gt;Impostos[[#This Row],[Período anterior]],ABS((Impostos[[#This Row],[Período atual]]/Impostos[[#This Row],[Período anterior]])-1),IF(AND(Impostos[[#This Row],[Período atual]]&lt;Impostos[[#This Row],[Período anterior]],Impostos[[#This Row],[Período anterior]]&lt;0),-((Impostos[[#This Row],[Período atual]]/Impostos[[#This Row],[Período anterior]])-1),(Impostos[[#This Row],[Período atual]]/Impostos[[#This Row],[Período anterior]])-1))),"-")</f>
        <v>0</v>
      </c>
    </row>
    <row r="7" spans="2:6" ht="30" customHeight="1" x14ac:dyDescent="0.25">
      <c r="B7" s="29" t="s">
        <v>53</v>
      </c>
      <c r="C7" s="46" t="s">
        <v>58</v>
      </c>
      <c r="D7" s="45"/>
      <c r="E7" s="14"/>
      <c r="F7" s="4">
        <f>IFERROR(IF(Impostos[[#This Row],[Período anterior]]=Impostos[[#This Row],[Período atual]],0,IF(Impostos[[#This Row],[Período atual]]&gt;Impostos[[#This Row],[Período anterior]],ABS((Impostos[[#This Row],[Período atual]]/Impostos[[#This Row],[Período anterior]])-1),IF(AND(Impostos[[#This Row],[Período atual]]&lt;Impostos[[#This Row],[Período anterior]],Impostos[[#This Row],[Período anterior]]&lt;0),-((Impostos[[#This Row],[Período atual]]/Impostos[[#This Row],[Período anterior]])-1),(Impostos[[#This Row],[Período atual]]/Impostos[[#This Row],[Período anterior]])-1))),"-")</f>
        <v>0</v>
      </c>
    </row>
    <row r="8" spans="2:6" ht="30" customHeight="1" x14ac:dyDescent="0.25">
      <c r="B8" s="29" t="s">
        <v>53</v>
      </c>
      <c r="C8" s="46" t="s">
        <v>59</v>
      </c>
      <c r="D8" s="45"/>
      <c r="E8" s="14"/>
      <c r="F8" s="4">
        <f>IFERROR(IF(Impostos[[#This Row],[Período anterior]]=Impostos[[#This Row],[Período atual]],0,IF(Impostos[[#This Row],[Período atual]]&gt;Impostos[[#This Row],[Período anterior]],ABS((Impostos[[#This Row],[Período atual]]/Impostos[[#This Row],[Período anterior]])-1),IF(AND(Impostos[[#This Row],[Período atual]]&lt;Impostos[[#This Row],[Período anterior]],Impostos[[#This Row],[Período anterior]]&lt;0),-((Impostos[[#This Row],[Período atual]]/Impostos[[#This Row],[Período anterior]])-1),(Impostos[[#This Row],[Período atual]]/Impostos[[#This Row],[Período anterior]])-1))),"-")</f>
        <v>0</v>
      </c>
    </row>
    <row r="9" spans="2:6" ht="30" customHeight="1" x14ac:dyDescent="0.25">
      <c r="B9" s="29" t="s">
        <v>53</v>
      </c>
      <c r="C9" s="46" t="s">
        <v>59</v>
      </c>
      <c r="D9" s="45"/>
      <c r="E9" s="14"/>
      <c r="F9" s="4">
        <f>IFERROR(IF(Impostos[[#This Row],[Período anterior]]=Impostos[[#This Row],[Período atual]],0,IF(Impostos[[#This Row],[Período atual]]&gt;Impostos[[#This Row],[Período anterior]],ABS((Impostos[[#This Row],[Período atual]]/Impostos[[#This Row],[Período anterior]])-1),IF(AND(Impostos[[#This Row],[Período atual]]&lt;Impostos[[#This Row],[Período anterior]],Impostos[[#This Row],[Período anterior]]&lt;0),-((Impostos[[#This Row],[Período atual]]/Impostos[[#This Row],[Período anterior]])-1),(Impostos[[#This Row],[Período atual]]/Impostos[[#This Row],[Período anterior]])-1))),"-")</f>
        <v>0</v>
      </c>
    </row>
    <row r="10" spans="2:6" s="6" customFormat="1" ht="30" customHeight="1" x14ac:dyDescent="0.25">
      <c r="B10" s="35" t="s">
        <v>55</v>
      </c>
      <c r="C10" s="51"/>
      <c r="D10" s="50">
        <f>SUBTOTAL(109,Impostos[Período anterior])</f>
        <v>0</v>
      </c>
      <c r="E10" s="44">
        <f>SUBTOTAL(109,Impostos[Período atual])</f>
        <v>0</v>
      </c>
      <c r="F10" s="8">
        <f>SUBTOTAL(109,Impostos[Alteração percentual (%) do período anterior])</f>
        <v>0</v>
      </c>
    </row>
  </sheetData>
  <mergeCells count="1">
    <mergeCell ref="C1:F2"/>
  </mergeCells>
  <dataValidations count="13">
    <dataValidation allowBlank="1" showInputMessage="1" showErrorMessage="1" prompt="A alteração percentual (%) do período anterior é calculada automaticamente nesta coluna, abaixo deste cabeçalho" sqref="F4" xr:uid="{00000000-0002-0000-0400-000001000000}"/>
    <dataValidation allowBlank="1" showInputMessage="1" showErrorMessage="1" prompt="Insira o valor do período atual nesta coluna, abaixo deste cabeçalho" sqref="E4" xr:uid="{00000000-0002-0000-0400-000003000000}"/>
    <dataValidation allowBlank="1" showInputMessage="1" showErrorMessage="1" prompt="Insira o valor do período anterior nesta coluna, abaixo deste cabeçalho" sqref="D4" xr:uid="{00000000-0002-0000-0400-000005000000}"/>
    <dataValidation allowBlank="1" showInputMessage="1" showErrorMessage="1" prompt="Insira a descrição nesta coluna, abaixo deste cabeçalho" sqref="C4" xr:uid="{00000000-0002-0000-0400-000006000000}"/>
    <dataValidation allowBlank="1" showInputMessage="1" showErrorMessage="1" prompt="Selecione o tipo nesta coluna, abaixo deste cabeçalho Pressione Alt+Seta para baixo para abrir a lista suspensa e Enter para fazer a seleção. Use filtros de cabeçalho para encontrar entradas específicas" sqref="B4" xr:uid="{00000000-0002-0000-0400-000007000000}"/>
    <dataValidation allowBlank="1" showInputMessage="1" showErrorMessage="1" prompt="Crie uma lista de itens de imposto nesta planilha. O total de impostos é calculado automaticamente no final da tabela Impostos." sqref="A1" xr:uid="{00000000-0002-0000-0400-000008000000}"/>
    <dataValidation allowBlank="1" showInputMessage="1" showErrorMessage="1" prompt="O título desta planilha é atualizado automaticamente nesta célula. O logotipo da empresa começa na célula H1" sqref="B1" xr:uid="{00000000-0002-0000-0400-000009000000}"/>
    <dataValidation allowBlank="1" showInputMessage="1" showErrorMessage="1" prompt="O nome da empresa é atualizado automaticamente nesta célula" sqref="B2" xr:uid="{00000000-0002-0000-0400-00000A000000}"/>
    <dataValidation allowBlank="1" showInputMessage="1" showErrorMessage="1" prompt="O total de impostos do período atual é atualizado automaticamente na célula à direita de acordo com o valor inserido na tabela abaixo" sqref="B3" xr:uid="{00000000-0002-0000-0400-00000B000000}"/>
    <dataValidation allowBlank="1" showInputMessage="1" showErrorMessage="1" prompt="O total de impostos do período atual é atualizado automaticamente em milhares na célula abaixo" sqref="C1" xr:uid="{00000000-0002-0000-0400-00000C000000}"/>
    <dataValidation allowBlank="1" showInputMessage="1" showErrorMessage="1" prompt="O total de impostos do período atual é atualizado automaticamente em milhares nesta célula" sqref="C3" xr:uid="{00000000-0002-0000-0400-00000D000000}"/>
    <dataValidation allowBlank="1" showInputMessage="1" showErrorMessage="1" prompt="Adicione o logotipo da empresa nesta célula" sqref="F3" xr:uid="{00000000-0002-0000-0400-00000E000000}"/>
    <dataValidation type="list" errorStyle="warning" allowBlank="1" showInputMessage="1" showErrorMessage="1" error="Selecione a entrada na lista. Selecione Cancelar, pressione Alt+Seta para baixo para abrir a lista suspensa e Enter para fazer a seleção" sqref="B5:B9" xr:uid="{00000000-0002-0000-0400-00000F000000}">
      <formula1>INDIRECT("Categorias[Categorias]")</formula1>
    </dataValidation>
  </dataValidations>
  <printOptions horizontalCentered="1"/>
  <pageMargins left="0.4" right="0.4" top="0.4" bottom="0.4" header="0.3" footer="0.3"/>
  <pageSetup paperSize="9" scale="3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66"/>
    <pageSetUpPr fitToPage="1"/>
  </sheetPr>
  <dimension ref="B1:B10"/>
  <sheetViews>
    <sheetView showGridLines="0" zoomScaleNormal="100" workbookViewId="0">
      <selection activeCell="B3" sqref="B3"/>
    </sheetView>
  </sheetViews>
  <sheetFormatPr defaultRowHeight="17.25" customHeight="1" x14ac:dyDescent="0.25"/>
  <cols>
    <col min="1" max="1" width="2.7109375" customWidth="1"/>
    <col min="2" max="2" width="50.28515625" customWidth="1"/>
    <col min="3" max="3" width="2.7109375" customWidth="1"/>
  </cols>
  <sheetData>
    <row r="1" spans="2:2" ht="39.75" customHeight="1" x14ac:dyDescent="0.25">
      <c r="B1" s="21" t="s">
        <v>60</v>
      </c>
    </row>
    <row r="2" spans="2:2" ht="17.25" customHeight="1" x14ac:dyDescent="0.25">
      <c r="B2" s="36" t="s">
        <v>68</v>
      </c>
    </row>
    <row r="3" spans="2:2" ht="17.25" customHeight="1" x14ac:dyDescent="0.25">
      <c r="B3" s="36" t="s">
        <v>65</v>
      </c>
    </row>
    <row r="4" spans="2:2" ht="17.25" customHeight="1" x14ac:dyDescent="0.25">
      <c r="B4" s="36" t="s">
        <v>31</v>
      </c>
    </row>
    <row r="5" spans="2:2" ht="17.25" customHeight="1" x14ac:dyDescent="0.25">
      <c r="B5" s="36" t="s">
        <v>35</v>
      </c>
    </row>
    <row r="6" spans="2:2" ht="17.25" customHeight="1" x14ac:dyDescent="0.25">
      <c r="B6" s="36" t="s">
        <v>36</v>
      </c>
    </row>
    <row r="7" spans="2:2" ht="17.25" customHeight="1" x14ac:dyDescent="0.25">
      <c r="B7" s="36" t="s">
        <v>37</v>
      </c>
    </row>
    <row r="8" spans="2:2" ht="17.25" customHeight="1" x14ac:dyDescent="0.25">
      <c r="B8" s="36" t="s">
        <v>53</v>
      </c>
    </row>
    <row r="9" spans="2:2" ht="17.25" customHeight="1" x14ac:dyDescent="0.25">
      <c r="B9" s="36" t="s">
        <v>66</v>
      </c>
    </row>
    <row r="10" spans="2:2" ht="17.25" customHeight="1" x14ac:dyDescent="0.25">
      <c r="B10" s="42"/>
    </row>
  </sheetData>
  <dataValidations count="2">
    <dataValidation allowBlank="1" showInputMessage="1" showErrorMessage="1" prompt="Crie uma lista de categorias para tipos de receita, rendimento, despesas e impostos nesta planilha. Esses valores são usados para agrupar descrições a fim de fornecer uma contabilização mais eficiente na planilha Painel" sqref="A1" xr:uid="{00000000-0002-0000-0500-000000000000}"/>
    <dataValidation allowBlank="1" showInputMessage="1" showErrorMessage="1" prompt="Insira as categorias nesta coluna, abaixo deste cabeçalho. Use filtros de cabeçalho para encontrar entradas específicas" sqref="B1" xr:uid="{00000000-0002-0000-0500-000001000000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0F36-1888-4F43-A48D-5D5E78E8DBFE}">
  <sheetPr>
    <tabColor rgb="FFFFFF66"/>
  </sheetPr>
  <dimension ref="A1:D22"/>
  <sheetViews>
    <sheetView topLeftCell="A7" workbookViewId="0">
      <selection activeCell="D22" sqref="D22"/>
    </sheetView>
  </sheetViews>
  <sheetFormatPr defaultRowHeight="15" x14ac:dyDescent="0.25"/>
  <cols>
    <col min="1" max="1" width="51.5703125" customWidth="1"/>
    <col min="2" max="2" width="45.7109375" customWidth="1"/>
    <col min="3" max="3" width="17.140625" customWidth="1"/>
    <col min="4" max="4" width="15.28515625" customWidth="1"/>
  </cols>
  <sheetData>
    <row r="1" spans="1:4" ht="27.75" customHeight="1" x14ac:dyDescent="0.3">
      <c r="A1" s="76" t="s">
        <v>73</v>
      </c>
      <c r="B1" s="76" t="s">
        <v>74</v>
      </c>
      <c r="C1" s="69" t="s">
        <v>27</v>
      </c>
      <c r="D1" s="69" t="s">
        <v>28</v>
      </c>
    </row>
    <row r="2" spans="1:4" ht="18" customHeight="1" x14ac:dyDescent="0.25">
      <c r="A2" s="73"/>
      <c r="B2" s="74"/>
      <c r="C2" s="70"/>
      <c r="D2" s="75"/>
    </row>
    <row r="3" spans="1:4" ht="18" customHeight="1" x14ac:dyDescent="0.25">
      <c r="A3" s="73"/>
      <c r="B3" s="74"/>
      <c r="C3" s="70"/>
      <c r="D3" s="75"/>
    </row>
    <row r="4" spans="1:4" ht="18" customHeight="1" x14ac:dyDescent="0.25">
      <c r="A4" s="73"/>
      <c r="B4" s="74"/>
      <c r="C4" s="70"/>
      <c r="D4" s="75"/>
    </row>
    <row r="5" spans="1:4" ht="18" customHeight="1" x14ac:dyDescent="0.25">
      <c r="A5" s="73"/>
      <c r="B5" s="74"/>
      <c r="C5" s="70"/>
      <c r="D5" s="75"/>
    </row>
    <row r="6" spans="1:4" ht="18" customHeight="1" x14ac:dyDescent="0.25">
      <c r="A6" s="73"/>
      <c r="B6" s="74"/>
      <c r="C6" s="70"/>
      <c r="D6" s="75"/>
    </row>
    <row r="7" spans="1:4" ht="18" customHeight="1" x14ac:dyDescent="0.25">
      <c r="A7" s="73"/>
      <c r="B7" s="74"/>
      <c r="C7" s="70"/>
      <c r="D7" s="75"/>
    </row>
    <row r="8" spans="1:4" ht="18" customHeight="1" x14ac:dyDescent="0.25">
      <c r="A8" s="73"/>
      <c r="B8" s="74"/>
      <c r="C8" s="70"/>
      <c r="D8" s="75"/>
    </row>
    <row r="9" spans="1:4" ht="18" customHeight="1" x14ac:dyDescent="0.25">
      <c r="A9" s="73"/>
      <c r="B9" s="74"/>
      <c r="C9" s="70"/>
      <c r="D9" s="75"/>
    </row>
    <row r="10" spans="1:4" ht="18" customHeight="1" x14ac:dyDescent="0.25">
      <c r="A10" s="73"/>
      <c r="B10" s="74"/>
      <c r="C10" s="70"/>
      <c r="D10" s="75"/>
    </row>
    <row r="11" spans="1:4" ht="18" customHeight="1" x14ac:dyDescent="0.25">
      <c r="A11" s="73"/>
      <c r="B11" s="74"/>
      <c r="C11" s="70"/>
      <c r="D11" s="75"/>
    </row>
    <row r="12" spans="1:4" ht="18" customHeight="1" x14ac:dyDescent="0.25">
      <c r="A12" s="73"/>
      <c r="B12" s="74"/>
      <c r="C12" s="70"/>
      <c r="D12" s="75"/>
    </row>
    <row r="13" spans="1:4" ht="18" customHeight="1" x14ac:dyDescent="0.25">
      <c r="A13" s="73"/>
      <c r="B13" s="74"/>
      <c r="C13" s="70"/>
      <c r="D13" s="75"/>
    </row>
    <row r="14" spans="1:4" ht="18" customHeight="1" x14ac:dyDescent="0.25">
      <c r="A14" s="73"/>
      <c r="B14" s="74"/>
      <c r="C14" s="70"/>
      <c r="D14" s="75"/>
    </row>
    <row r="15" spans="1:4" ht="18" customHeight="1" x14ac:dyDescent="0.25">
      <c r="A15" s="73"/>
      <c r="B15" s="74"/>
      <c r="C15" s="70"/>
      <c r="D15" s="75"/>
    </row>
    <row r="16" spans="1:4" ht="18" customHeight="1" x14ac:dyDescent="0.25">
      <c r="A16" s="73"/>
      <c r="B16" s="74"/>
      <c r="C16" s="70"/>
      <c r="D16" s="75"/>
    </row>
    <row r="17" spans="1:4" ht="18" customHeight="1" x14ac:dyDescent="0.25">
      <c r="A17" s="73"/>
      <c r="B17" s="74"/>
      <c r="C17" s="70"/>
      <c r="D17" s="75"/>
    </row>
    <row r="18" spans="1:4" ht="18" customHeight="1" x14ac:dyDescent="0.25">
      <c r="A18" s="73"/>
      <c r="B18" s="74"/>
      <c r="C18" s="70"/>
      <c r="D18" s="75"/>
    </row>
    <row r="19" spans="1:4" ht="18" customHeight="1" x14ac:dyDescent="0.25">
      <c r="A19" s="73"/>
      <c r="B19" s="74"/>
      <c r="C19" s="70"/>
      <c r="D19" s="75"/>
    </row>
    <row r="20" spans="1:4" ht="18" customHeight="1" x14ac:dyDescent="0.25">
      <c r="A20" s="73"/>
      <c r="B20" s="74"/>
      <c r="C20" s="70"/>
      <c r="D20" s="75"/>
    </row>
    <row r="21" spans="1:4" ht="18" customHeight="1" thickBot="1" x14ac:dyDescent="0.3">
      <c r="A21" s="73"/>
      <c r="B21" s="74"/>
      <c r="C21" s="70"/>
      <c r="D21" s="75"/>
    </row>
    <row r="22" spans="1:4" ht="21.75" thickTop="1" x14ac:dyDescent="0.35">
      <c r="A22" s="72"/>
      <c r="B22" s="72" t="s">
        <v>75</v>
      </c>
      <c r="C22" s="71">
        <f>SUM(C2:C21)</f>
        <v>0</v>
      </c>
      <c r="D22" s="80">
        <f>SUM(D2:D21)</f>
        <v>0</v>
      </c>
    </row>
  </sheetData>
  <dataValidations count="5">
    <dataValidation type="list" errorStyle="warning" allowBlank="1" showInputMessage="1" showErrorMessage="1" error="Selecione a entrada na lista. Selecione Cancelar, pressione Alt+Seta para baixo para abrir a lista suspensa e Enter para fazer a seleção" sqref="A2:A21" xr:uid="{81D3278F-3742-484C-AC9E-19F887BB55EF}">
      <formula1>INDIRECT("Categorias[Categorias]")</formula1>
    </dataValidation>
    <dataValidation allowBlank="1" showInputMessage="1" showErrorMessage="1" prompt="Selecione o tipo nesta coluna, abaixo deste cabeçalho Pressione Alt+Seta para baixo para abrir a lista suspensa e Enter para fazer a seleção. Use filtros de cabeçalho para encontrar entradas específicas" sqref="A1" xr:uid="{919F4B0D-961E-4CDC-AA4B-1C07FE604FE1}"/>
    <dataValidation allowBlank="1" showInputMessage="1" showErrorMessage="1" prompt="Insira a descrição nesta coluna, abaixo deste cabeçalho" sqref="B1" xr:uid="{042C38C7-DFE3-4E26-8881-EF493C6F2D34}"/>
    <dataValidation allowBlank="1" showInputMessage="1" showErrorMessage="1" prompt="Insira o valor do período anterior nesta coluna, abaixo deste cabeçalho" sqref="C1" xr:uid="{C46CCCD3-DAEC-43F1-B8B7-F3A3AD222EA5}"/>
    <dataValidation allowBlank="1" showInputMessage="1" showErrorMessage="1" prompt="Insira o valor do período atual nesta coluna, abaixo deste cabeçalho" sqref="D1" xr:uid="{B1D8EB59-63D0-427A-8764-B65C5DE98A08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31</vt:i4>
      </vt:variant>
    </vt:vector>
  </HeadingPairs>
  <TitlesOfParts>
    <vt:vector size="38" baseType="lpstr">
      <vt:lpstr>Painel</vt:lpstr>
      <vt:lpstr>contratos</vt:lpstr>
      <vt:lpstr>Rendimento</vt:lpstr>
      <vt:lpstr>Despesas</vt:lpstr>
      <vt:lpstr>Impostos</vt:lpstr>
      <vt:lpstr>Categorias</vt:lpstr>
      <vt:lpstr>SALARIOS</vt:lpstr>
      <vt:lpstr>Lucro_Líquido</vt:lpstr>
      <vt:lpstr>Nome_Empresa</vt:lpstr>
      <vt:lpstr>RegiãoDoTítuloDaLinha1.C3</vt:lpstr>
      <vt:lpstr>RegiãoDoTítuloDaLinha1.C3.3</vt:lpstr>
      <vt:lpstr>RegiãoDoTítuloDaLinha1.C3.4</vt:lpstr>
      <vt:lpstr>RegiãoDoTítuloDaLinha1.C3.5</vt:lpstr>
      <vt:lpstr>RegiãoDoTítuloDaLinha1.C4</vt:lpstr>
      <vt:lpstr>RegiãoDoTítuloDaLinha2.H20</vt:lpstr>
      <vt:lpstr>Título_da_pasta_de_rabalho</vt:lpstr>
      <vt:lpstr>Título1</vt:lpstr>
      <vt:lpstr>Título2</vt:lpstr>
      <vt:lpstr>Título3</vt:lpstr>
      <vt:lpstr>Título4</vt:lpstr>
      <vt:lpstr>Título5</vt:lpstr>
      <vt:lpstr>Título6</vt:lpstr>
      <vt:lpstr>'Categorias'!Titulos_de_impressao</vt:lpstr>
      <vt:lpstr>contratos!Titulos_de_impressao</vt:lpstr>
      <vt:lpstr>Despesas!Titulos_de_impressao</vt:lpstr>
      <vt:lpstr>Impostos!Titulos_de_impressao</vt:lpstr>
      <vt:lpstr>Painel!Titulos_de_impressao</vt:lpstr>
      <vt:lpstr>'Rendimento'!Titulos_de_impressao</vt:lpstr>
      <vt:lpstr>Total_da_receita_de_vendas</vt:lpstr>
      <vt:lpstr>Total_de_despesas_operacionais</vt:lpstr>
      <vt:lpstr>Total_de_impostos</vt:lpstr>
      <vt:lpstr>Total_de_outras_despesas</vt:lpstr>
      <vt:lpstr>Total_de_outros_rendimentos</vt:lpstr>
      <vt:lpstr>Total_de_pesquisa_e_desenvolvimento</vt:lpstr>
      <vt:lpstr>Total_de_vendas_e_marketing</vt:lpstr>
      <vt:lpstr>Total_do_lucro_bruto</vt:lpstr>
      <vt:lpstr>Total_do_resultado_operacional</vt:lpstr>
      <vt:lpstr>Total_geral_e_administrativo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Deposito Bilu</dc:creator>
  <cp:lastModifiedBy>Julio</cp:lastModifiedBy>
  <dcterms:created xsi:type="dcterms:W3CDTF">2017-03-06T04:09:35Z</dcterms:created>
  <dcterms:modified xsi:type="dcterms:W3CDTF">2021-02-16T22:06:09Z</dcterms:modified>
  <cp:version/>
</cp:coreProperties>
</file>