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nos" sheetId="1" r:id="rId4"/>
    <sheet state="visible" name="Turmas" sheetId="2" r:id="rId5"/>
  </sheets>
  <definedNames>
    <definedName hidden="1" localSheetId="0" name="_xlnm._FilterDatabase">Alunos!$A$1:$F$5</definedName>
  </definedNames>
  <calcPr/>
</workbook>
</file>

<file path=xl/sharedStrings.xml><?xml version="1.0" encoding="utf-8"?>
<sst xmlns="http://schemas.openxmlformats.org/spreadsheetml/2006/main" count="79" uniqueCount="50">
  <si>
    <t>Código</t>
  </si>
  <si>
    <t>Nome</t>
  </si>
  <si>
    <t>Mãe</t>
  </si>
  <si>
    <t>Telefone</t>
  </si>
  <si>
    <t>Turma</t>
  </si>
  <si>
    <t>Turno</t>
  </si>
  <si>
    <t>Lucas Almeida</t>
  </si>
  <si>
    <t>Maria das Dores Almeida</t>
  </si>
  <si>
    <t>(11) 91234-5678</t>
  </si>
  <si>
    <t>1º ANO - A</t>
  </si>
  <si>
    <t>Maria Oliveira</t>
  </si>
  <si>
    <t>Sonia Oliveira</t>
  </si>
  <si>
    <t>(21) 98765-4321</t>
  </si>
  <si>
    <t>2º ANO - A</t>
  </si>
  <si>
    <t>João Costa</t>
  </si>
  <si>
    <t>Helena Costa</t>
  </si>
  <si>
    <t>(31) 99876-5432</t>
  </si>
  <si>
    <t>3º ANO - F</t>
  </si>
  <si>
    <t>Ana Souza</t>
  </si>
  <si>
    <t>Carla Souza</t>
  </si>
  <si>
    <t>(41) 97654-3210</t>
  </si>
  <si>
    <t>4º ANO - E</t>
  </si>
  <si>
    <t>Total de vagas</t>
  </si>
  <si>
    <t>Matriculados</t>
  </si>
  <si>
    <t>Total de Alunos</t>
  </si>
  <si>
    <t>Matutino</t>
  </si>
  <si>
    <t>1º ANO - B</t>
  </si>
  <si>
    <t>Total de Alunos (Matutino)</t>
  </si>
  <si>
    <t>1º ANO - C</t>
  </si>
  <si>
    <t>1º ANO - D</t>
  </si>
  <si>
    <t>Total de Alunos (Vespertino)</t>
  </si>
  <si>
    <t>1º ANO - E</t>
  </si>
  <si>
    <t>Vespertino</t>
  </si>
  <si>
    <t>2º ANO - B</t>
  </si>
  <si>
    <t>2º ANO - C</t>
  </si>
  <si>
    <t>2º ANO - D</t>
  </si>
  <si>
    <t>2º ANO - E</t>
  </si>
  <si>
    <t>2º ANO - F</t>
  </si>
  <si>
    <t>2º ANO - G</t>
  </si>
  <si>
    <t>2º ANO - H</t>
  </si>
  <si>
    <t>3º ANO - E</t>
  </si>
  <si>
    <t>3º ANO - G</t>
  </si>
  <si>
    <t>3º ANO - H</t>
  </si>
  <si>
    <t>3º ANO - I</t>
  </si>
  <si>
    <t>4º ANO - A</t>
  </si>
  <si>
    <t>4º ANO - B</t>
  </si>
  <si>
    <t>4º ANO - C</t>
  </si>
  <si>
    <t>4º ANO - D</t>
  </si>
  <si>
    <t>4º ANO - F</t>
  </si>
  <si>
    <t>4º ANO -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</si>
</sst>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2.0"/>
      <color theme="1"/>
      <name val="Arial"/>
    </font>
    <font>
      <sz val="11.0"/>
      <color rgb="FF434343"/>
      <name val="Arial"/>
    </font>
    <font>
      <sz val="12.0"/>
      <color rgb="FF434343"/>
      <name val="Arial"/>
    </font>
    <font>
      <b/>
      <sz val="14.0"/>
      <color theme="1"/>
      <name val="Calibri"/>
      <scheme val="minor"/>
    </font>
    <font>
      <color rgb="FFFFFFF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56854"/>
        <bgColor rgb="FF35685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000000"/>
      </left>
      <right style="thin">
        <color rgb="FFB7E1CD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1" xfId="0" applyAlignment="1" applyBorder="1" applyFont="1" applyNumberFormat="1">
      <alignment horizontal="right" readingOrder="0" shrinkToFit="1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2" fontId="4" numFmtId="1" xfId="0" applyAlignment="1" applyBorder="1" applyFill="1" applyFont="1" applyNumberFormat="1">
      <alignment horizontal="right" readingOrder="0" shrinkToFit="0" vertical="center" wrapText="0"/>
    </xf>
    <xf borderId="1" fillId="2" fontId="5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3" fontId="7" numFmtId="0" xfId="0" applyAlignment="1" applyBorder="1" applyFill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8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b/>
        <color theme="1"/>
      </font>
      <fill>
        <patternFill patternType="solid">
          <fgColor rgb="FFB7E1CD"/>
          <bgColor rgb="FFB7E1CD"/>
        </patternFill>
      </fill>
      <border/>
    </dxf>
    <dxf>
      <font>
        <b/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theme="1"/>
      </font>
      <fill>
        <patternFill patternType="solid">
          <fgColor rgb="FF8E7CC3"/>
          <bgColor rgb="FF8E7CC3"/>
        </patternFill>
      </fill>
      <border/>
    </dxf>
  </dxfs>
  <tableStyles count="2">
    <tableStyle count="3" pivot="0" name="Alunos-style">
      <tableStyleElement dxfId="2" type="headerRow"/>
      <tableStyleElement dxfId="3" type="firstRowStripe"/>
      <tableStyleElement dxfId="4" type="secondRowStripe"/>
    </tableStyle>
    <tableStyle count="3" pivot="0" name="Turma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" displayName="Alunos" name="Alunos" id="1">
  <autoFilter ref="$A$1:$F$5"/>
  <tableColumns count="6">
    <tableColumn name="Código" id="1"/>
    <tableColumn name="Nome" id="2"/>
    <tableColumn name="Mãe" id="3"/>
    <tableColumn name="Telefone" id="4"/>
    <tableColumn name="Turma" id="5"/>
    <tableColumn name="Turno" id="6"/>
  </tableColumns>
  <tableStyleInfo name="Alunos-style" showColumnStripes="0" showFirstColumn="1" showLastColumn="1" showRowStripes="1"/>
</table>
</file>

<file path=xl/tables/table2.xml><?xml version="1.0" encoding="utf-8"?>
<table xmlns="http://schemas.openxmlformats.org/spreadsheetml/2006/main" ref="A1:E26" displayName="Turnos" name="Turnos" id="2">
  <tableColumns count="5">
    <tableColumn name="Turma" id="1"/>
    <tableColumn name="Turno" id="2"/>
    <tableColumn name="Total de vagas" id="3"/>
    <tableColumn name="Matriculados" id="4"/>
    <tableColumn name="Total de Alunos" id="5"/>
  </tableColumns>
  <tableStyleInfo name="Turm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52.57"/>
    <col customWidth="1" min="3" max="3" width="50.29"/>
    <col customWidth="1" min="4" max="4" width="21.29"/>
    <col customWidth="1" min="5" max="5" width="22.14"/>
    <col customWidth="1" min="6" max="6" width="16.0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>
      <c r="A2" s="6">
        <v>10001.0</v>
      </c>
      <c r="B2" s="7" t="s">
        <v>6</v>
      </c>
      <c r="C2" s="8" t="s">
        <v>7</v>
      </c>
      <c r="D2" s="9" t="s">
        <v>8</v>
      </c>
      <c r="E2" s="10" t="s">
        <v>9</v>
      </c>
      <c r="F2" s="11" t="str">
        <f>VLOOKUP(E2,Turmas!A:B,2,false)</f>
        <v>Matutino</v>
      </c>
    </row>
    <row r="3">
      <c r="A3" s="12">
        <v>10002.0</v>
      </c>
      <c r="B3" s="13" t="s">
        <v>10</v>
      </c>
      <c r="C3" s="8" t="s">
        <v>11</v>
      </c>
      <c r="D3" s="14" t="s">
        <v>12</v>
      </c>
      <c r="E3" s="15" t="s">
        <v>13</v>
      </c>
      <c r="F3" s="11" t="str">
        <f>VLOOKUP(E3,Turmas!A:B,2,false)</f>
        <v>Matutino</v>
      </c>
    </row>
    <row r="4">
      <c r="A4" s="6">
        <v>10003.0</v>
      </c>
      <c r="B4" s="7" t="s">
        <v>14</v>
      </c>
      <c r="C4" s="8" t="s">
        <v>15</v>
      </c>
      <c r="D4" s="9" t="s">
        <v>16</v>
      </c>
      <c r="E4" s="15" t="s">
        <v>17</v>
      </c>
      <c r="F4" s="11" t="str">
        <f>VLOOKUP(E4,Turmas!A:B,2,false)</f>
        <v>Vespertino</v>
      </c>
    </row>
    <row r="5">
      <c r="A5" s="6">
        <v>10004.0</v>
      </c>
      <c r="B5" s="7" t="s">
        <v>18</v>
      </c>
      <c r="C5" s="8" t="s">
        <v>19</v>
      </c>
      <c r="D5" s="9" t="s">
        <v>20</v>
      </c>
      <c r="E5" s="15" t="s">
        <v>21</v>
      </c>
      <c r="F5" s="11" t="str">
        <f>VLOOKUP(E5,Turmas!A:B,2,false)</f>
        <v>Vespertino</v>
      </c>
    </row>
  </sheetData>
  <conditionalFormatting sqref="A1:C5 E2:E5">
    <cfRule type="containsBlanks" dxfId="0" priority="1">
      <formula>LEN(TRIM(A1))=0</formula>
    </cfRule>
  </conditionalFormatting>
  <dataValidations>
    <dataValidation type="list" allowBlank="1" sqref="E2:E5">
      <formula1>"1º PERÍODO - A,1º PERÍODO - B,1º PERÍODO - C,2º PERÍODO - A,2º PERÍODO - B,2º PERÍODO - C,2º PERÍODO - D,1º ANO - A,1º ANO - B,1º ANO - C,1º ANO - D,1º ANO - E,1º ANO - F,1º ANO - G,1º ANO - H,2º ANO - A,2º ANO - B,2º ANO - C,2º ANO - D,2º ANO - E,2º ANO "&amp;"- F,2º ANO - G,2º ANO - H,3º ANO - A,3º ANO - B,3º ANO - C,3º ANO - D,3º ANO - E,3º ANO - F,3º ANO - G,3º ANO - H,3º ANO - I,4º ANO - A,4º ANO - B,4º ANO - C,4º ANO - D,4º ANO - E,4º ANO - F,4º ANO - G,5º ANO - A,5º ANO - B,5º ANO - C,5º ANO - D,5º ANO - "&amp;"I,5º ANO - E,5º ANO - F,5º ANO - G,5º ANO - H"</formula1>
    </dataValidation>
  </dataValidation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86"/>
    <col customWidth="1" min="2" max="2" width="17.0"/>
    <col customWidth="1" min="3" max="3" width="19.0"/>
    <col customWidth="1" min="4" max="4" width="30.71"/>
    <col customWidth="1" min="5" max="5" width="27.43"/>
  </cols>
  <sheetData>
    <row r="1">
      <c r="A1" s="16" t="s">
        <v>4</v>
      </c>
      <c r="B1" s="16" t="s">
        <v>5</v>
      </c>
      <c r="C1" s="17" t="s">
        <v>22</v>
      </c>
      <c r="D1" s="17" t="s">
        <v>23</v>
      </c>
      <c r="E1" s="18" t="s">
        <v>24</v>
      </c>
    </row>
    <row r="2">
      <c r="A2" s="19" t="s">
        <v>9</v>
      </c>
      <c r="B2" s="15" t="s">
        <v>25</v>
      </c>
      <c r="C2" s="20">
        <v>18.0</v>
      </c>
      <c r="D2" s="21">
        <f>COUNTIF(Alunos[Turma],A2)</f>
        <v>1</v>
      </c>
      <c r="E2" s="22">
        <f>SUM(D:D)</f>
        <v>4</v>
      </c>
    </row>
    <row r="3">
      <c r="A3" s="19" t="s">
        <v>26</v>
      </c>
      <c r="B3" s="15" t="s">
        <v>25</v>
      </c>
      <c r="C3" s="20">
        <v>15.0</v>
      </c>
      <c r="D3" s="21">
        <f>COUNTIF(Alunos[Turma],A3)</f>
        <v>0</v>
      </c>
      <c r="E3" s="23" t="s">
        <v>27</v>
      </c>
    </row>
    <row r="4">
      <c r="A4" s="19" t="s">
        <v>28</v>
      </c>
      <c r="B4" s="15" t="s">
        <v>25</v>
      </c>
      <c r="C4" s="20">
        <v>30.0</v>
      </c>
      <c r="D4" s="21">
        <f>COUNTIF(Alunos[Turma],A4)</f>
        <v>0</v>
      </c>
      <c r="E4" s="20">
        <f>SUMIF(B:B, "Matutino", D:D)</f>
        <v>2</v>
      </c>
    </row>
    <row r="5">
      <c r="A5" s="19" t="s">
        <v>29</v>
      </c>
      <c r="B5" s="15" t="s">
        <v>25</v>
      </c>
      <c r="C5" s="20">
        <v>30.0</v>
      </c>
      <c r="D5" s="21">
        <f>COUNTIF(Alunos[Turma],A5)</f>
        <v>0</v>
      </c>
      <c r="E5" s="23" t="s">
        <v>30</v>
      </c>
    </row>
    <row r="6">
      <c r="A6" s="19" t="s">
        <v>31</v>
      </c>
      <c r="B6" s="15" t="s">
        <v>32</v>
      </c>
      <c r="C6" s="20">
        <v>15.0</v>
      </c>
      <c r="D6" s="21">
        <f>COUNTIF(Alunos[Turma],A6)</f>
        <v>0</v>
      </c>
      <c r="E6" s="20">
        <f>SUMIF(B:B, "Vespertino", D:D)</f>
        <v>2</v>
      </c>
    </row>
    <row r="7">
      <c r="A7" s="19" t="s">
        <v>13</v>
      </c>
      <c r="B7" s="15" t="s">
        <v>25</v>
      </c>
      <c r="C7" s="20">
        <v>15.0</v>
      </c>
      <c r="D7" s="20">
        <f>COUNTIF(Alunos[Turma],A7)</f>
        <v>1</v>
      </c>
      <c r="E7" s="24"/>
    </row>
    <row r="8">
      <c r="A8" s="19" t="s">
        <v>33</v>
      </c>
      <c r="B8" s="15" t="s">
        <v>25</v>
      </c>
      <c r="C8" s="20">
        <v>30.0</v>
      </c>
      <c r="D8" s="20">
        <f>COUNTIF(Alunos[Turma],A8)</f>
        <v>0</v>
      </c>
      <c r="E8" s="25"/>
    </row>
    <row r="9">
      <c r="A9" s="19" t="s">
        <v>34</v>
      </c>
      <c r="B9" s="15" t="s">
        <v>25</v>
      </c>
      <c r="C9" s="20">
        <v>30.0</v>
      </c>
      <c r="D9" s="20">
        <f>COUNTIF(Alunos[Turma],A9)</f>
        <v>0</v>
      </c>
      <c r="E9" s="24"/>
    </row>
    <row r="10">
      <c r="A10" s="19" t="s">
        <v>35</v>
      </c>
      <c r="B10" s="15" t="s">
        <v>25</v>
      </c>
      <c r="C10" s="20">
        <v>30.0</v>
      </c>
      <c r="D10" s="20">
        <f>COUNTIF(Alunos[Turma],A10)</f>
        <v>0</v>
      </c>
      <c r="E10" s="25"/>
    </row>
    <row r="11">
      <c r="A11" s="19" t="s">
        <v>36</v>
      </c>
      <c r="B11" s="15" t="s">
        <v>32</v>
      </c>
      <c r="C11" s="20">
        <v>15.0</v>
      </c>
      <c r="D11" s="21">
        <f>COUNTIF(Alunos[Turma],A11)</f>
        <v>0</v>
      </c>
      <c r="E11" s="24"/>
    </row>
    <row r="12">
      <c r="A12" s="19" t="s">
        <v>37</v>
      </c>
      <c r="B12" s="15" t="s">
        <v>32</v>
      </c>
      <c r="C12" s="20">
        <v>15.0</v>
      </c>
      <c r="D12" s="21">
        <f>COUNTIF(Alunos[Turma],A12)</f>
        <v>0</v>
      </c>
      <c r="E12" s="25"/>
    </row>
    <row r="13">
      <c r="A13" s="19" t="s">
        <v>38</v>
      </c>
      <c r="B13" s="15" t="s">
        <v>32</v>
      </c>
      <c r="C13" s="20">
        <v>30.0</v>
      </c>
      <c r="D13" s="21">
        <f>COUNTIF(Alunos[Turma],A13)</f>
        <v>0</v>
      </c>
      <c r="E13" s="24"/>
    </row>
    <row r="14">
      <c r="A14" s="19" t="s">
        <v>39</v>
      </c>
      <c r="B14" s="15" t="s">
        <v>32</v>
      </c>
      <c r="C14" s="20">
        <v>30.0</v>
      </c>
      <c r="D14" s="21">
        <f>COUNTIF(Alunos[Turma],A14)</f>
        <v>0</v>
      </c>
      <c r="E14" s="25"/>
    </row>
    <row r="15">
      <c r="A15" s="19" t="s">
        <v>40</v>
      </c>
      <c r="B15" s="15" t="s">
        <v>25</v>
      </c>
      <c r="C15" s="20">
        <v>30.0</v>
      </c>
      <c r="D15" s="21">
        <f>COUNTIF(Alunos[Turma],A15)</f>
        <v>0</v>
      </c>
      <c r="E15" s="24"/>
    </row>
    <row r="16">
      <c r="A16" s="19" t="s">
        <v>17</v>
      </c>
      <c r="B16" s="15" t="s">
        <v>32</v>
      </c>
      <c r="C16" s="20">
        <v>15.0</v>
      </c>
      <c r="D16" s="21">
        <f>COUNTIF(Alunos[Turma],A16)</f>
        <v>1</v>
      </c>
      <c r="E16" s="25"/>
    </row>
    <row r="17">
      <c r="A17" s="19" t="s">
        <v>41</v>
      </c>
      <c r="B17" s="15" t="s">
        <v>32</v>
      </c>
      <c r="C17" s="20">
        <v>30.0</v>
      </c>
      <c r="D17" s="21">
        <f>COUNTIF(Alunos[Turma],A17)</f>
        <v>0</v>
      </c>
      <c r="E17" s="24"/>
    </row>
    <row r="18">
      <c r="A18" s="19" t="s">
        <v>42</v>
      </c>
      <c r="B18" s="15" t="s">
        <v>32</v>
      </c>
      <c r="C18" s="20">
        <v>30.0</v>
      </c>
      <c r="D18" s="21">
        <f>COUNTIF(Alunos[Turma],A18)</f>
        <v>0</v>
      </c>
      <c r="E18" s="25"/>
    </row>
    <row r="19">
      <c r="A19" s="19" t="s">
        <v>43</v>
      </c>
      <c r="B19" s="15" t="s">
        <v>32</v>
      </c>
      <c r="C19" s="20">
        <v>30.0</v>
      </c>
      <c r="D19" s="21">
        <f>COUNTIF(Alunos[Turma],A19)</f>
        <v>0</v>
      </c>
      <c r="E19" s="24"/>
    </row>
    <row r="20">
      <c r="A20" s="19" t="s">
        <v>44</v>
      </c>
      <c r="B20" s="15" t="s">
        <v>25</v>
      </c>
      <c r="C20" s="20">
        <v>15.0</v>
      </c>
      <c r="D20" s="21">
        <f>COUNTIF(Alunos[Turma],A20)</f>
        <v>0</v>
      </c>
      <c r="E20" s="25"/>
    </row>
    <row r="21">
      <c r="A21" s="19" t="s">
        <v>45</v>
      </c>
      <c r="B21" s="15" t="s">
        <v>25</v>
      </c>
      <c r="C21" s="20">
        <v>24.0</v>
      </c>
      <c r="D21" s="21">
        <f>COUNTIF(Alunos[Turma],A21)</f>
        <v>0</v>
      </c>
      <c r="E21" s="24"/>
    </row>
    <row r="22">
      <c r="A22" s="19" t="s">
        <v>46</v>
      </c>
      <c r="B22" s="15" t="s">
        <v>25</v>
      </c>
      <c r="C22" s="20">
        <v>35.0</v>
      </c>
      <c r="D22" s="21">
        <f>COUNTIF(Alunos[Turma],A22)</f>
        <v>0</v>
      </c>
      <c r="E22" s="25"/>
    </row>
    <row r="23">
      <c r="A23" s="19" t="s">
        <v>47</v>
      </c>
      <c r="B23" s="15" t="s">
        <v>32</v>
      </c>
      <c r="C23" s="20">
        <v>24.0</v>
      </c>
      <c r="D23" s="21">
        <f>COUNTIF(Alunos[Turma],A23)</f>
        <v>0</v>
      </c>
      <c r="E23" s="24"/>
    </row>
    <row r="24">
      <c r="A24" s="19" t="s">
        <v>21</v>
      </c>
      <c r="B24" s="15" t="s">
        <v>32</v>
      </c>
      <c r="C24" s="20">
        <v>35.0</v>
      </c>
      <c r="D24" s="21">
        <f>COUNTIF(Alunos[Turma],A24)</f>
        <v>1</v>
      </c>
      <c r="E24" s="25"/>
    </row>
    <row r="25">
      <c r="A25" s="19" t="s">
        <v>48</v>
      </c>
      <c r="B25" s="15" t="s">
        <v>32</v>
      </c>
      <c r="C25" s="20">
        <v>35.0</v>
      </c>
      <c r="D25" s="21">
        <f>COUNTIF(Alunos[Turma],A25)</f>
        <v>0</v>
      </c>
      <c r="E25" s="24"/>
    </row>
    <row r="26">
      <c r="A26" s="19" t="s">
        <v>49</v>
      </c>
      <c r="B26" s="15" t="s">
        <v>32</v>
      </c>
      <c r="C26" s="20">
        <v>35.0</v>
      </c>
      <c r="D26" s="21">
        <f>COUNTIF(Alunos[Turma],A26)</f>
        <v>0</v>
      </c>
      <c r="E26" s="26"/>
    </row>
  </sheetData>
  <conditionalFormatting sqref="D2:D26">
    <cfRule type="expression" dxfId="5" priority="1">
      <formula>D2&lt;C2</formula>
    </cfRule>
  </conditionalFormatting>
  <conditionalFormatting sqref="D2:D26">
    <cfRule type="expression" dxfId="6" priority="2">
      <formula>D2=C2</formula>
    </cfRule>
  </conditionalFormatting>
  <conditionalFormatting sqref="D2:D26">
    <cfRule type="expression" dxfId="7" priority="3">
      <formula>D2&gt;C2</formula>
    </cfRule>
  </conditionalFormatting>
  <dataValidations>
    <dataValidation type="list" allowBlank="1" sqref="B2:B26">
      <formula1>"Matutino,Vespertino"</formula1>
    </dataValidation>
  </dataValidations>
  <drawing r:id="rId1"/>
  <tableParts count="1">
    <tablePart r:id="rId3"/>
  </tableParts>
</worksheet>
</file>