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075c21510414fe/Documentos/Salto/project/read_docs_api/api/docs/"/>
    </mc:Choice>
  </mc:AlternateContent>
  <xr:revisionPtr revIDLastSave="259" documentId="8_{CABC67B8-1E05-4123-9593-6608F804EC5F}" xr6:coauthVersionLast="47" xr6:coauthVersionMax="47" xr10:uidLastSave="{55ED3B10-D0AA-4D42-BAC6-47B12494786D}"/>
  <bookViews>
    <workbookView xWindow="-108" yWindow="-108" windowWidth="23256" windowHeight="12456" xr2:uid="{A42D1D04-7557-45DF-8AAF-2A22A47228EF}"/>
  </bookViews>
  <sheets>
    <sheet name="Salary" sheetId="1" r:id="rId1"/>
    <sheet name="Payments" sheetId="3" r:id="rId2"/>
    <sheet name="Hoja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4" l="1" a="1"/>
  <c r="M4" i="4" s="1"/>
  <c r="M5" i="4" a="1"/>
  <c r="M5" i="4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3" i="4" a="1"/>
  <c r="M3" i="4" s="1"/>
  <c r="G19" i="1"/>
  <c r="H19" i="1"/>
  <c r="H18" i="1"/>
  <c r="G18" i="1"/>
  <c r="I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<sst xmlns="http://schemas.openxmlformats.org/spreadsheetml/2006/main" count="226" uniqueCount="165">
  <si>
    <t>company</t>
  </si>
  <si>
    <t>net_salary</t>
  </si>
  <si>
    <t>variable_amounts</t>
  </si>
  <si>
    <t>HOSPITAL SERGIO BERNALES</t>
  </si>
  <si>
    <t>{\"1001F-VPRI-65%\": \"4711.20\", \"1002F-VPRI-35%\": \"2536.80\", \"1032P-B.ESPECI\": \"900.00\", \"2020V-F.A.Y ES\": \"376.50\", \"2021V-CAFAEMSA\": \"66.44\", \"2086P-C.MEDICO\": \"35.00\", \"2272P-CUERPO M\": \"30.00\", \"2640V-INT-REM.\": \"0.00\", \"2641V-INT-PIS.\": \"0.00\", \"2644V-INT-C0%.\": \"0.00\", \"3004V-A/ESSALU\": \"0.00\", \"3005V-A/SCTOA\": \"0.00\", \"3007V-A/SCTRES\": \"0.00\", \"8148.00\": \"6396.83\"}</t>
  </si>
  <si>
    <t>Sueldo Básico: 29.99 4638.45
Ap.Oblig. AFP Profuturo: 10.00 1126.85
Bono x cumplim objetivos: 0.00 6630.00
Com.Porcen. AFP Profuturo: 0.00 0.01
Participación Utilidades: 0.00 22448.9
Seguros AFP Profuturo: 1.70 191.56
Imp. Renta 5ta. Categoría: 0.00\n4283.98
Anticipo Utilidades: 0.00\n19306.1
Anticipo de Sueldo: 0.00\n4926.09
Cuota EPS: 0.00\n0.01
ONCOSALUD: 0.00\n118.54
Essalud: 6.75\n760.62
SCTR Salud: 0.40\n18.55</t>
  </si>
  <si>
    <t>PSA MARINE PERU S.A.</t>
  </si>
  <si>
    <t>ELECTRONOROESTE S.A.</t>
  </si>
  <si>
    <t>{\"OTROS INGR.FRECUENT\":\"9,900.00\",\"IMP.RENTA 5TA CATEG.\":\"10,157.09\",\"APTE EPS SALUD\":\"336.95\",\"BONO 2A LICENCIA\":\"3,500.00\",\"DCTO.SEGU.ONCOLOGI\":\"514.17\",\"APTE ONC,SALUD\":\"184.81\",\"REMUNERACI\ÓN\":\"30.00\\n18,800.00\",\"DCTO.ONC.SALUD\":\"93.46\",\"APORTE DE EPS\":\"809.15\",\"COMPENS X DSO Y FER.\":\"3,762.00\",\"DCTO.VALE ALIM.OPER\":\"720.00\",\"ESSALUD\":\"2,427.44\",\"VALE ALIM. OPERATIVO\":\"720.00\",\"DCTO.EPS SALUD\":\"170.40\",\"SEG.COM.TR PENSION\":\"82.57\",\"UTILIDADES\":\"8.405.22\",\"ESSALUD VIDA\":\"5.00\",\"SEG.COM.TR.SALUD\":\"179.81\",\"SEGURO VIDA LEY\":\"89.91\"}</t>
  </si>
  <si>
    <t>martinez huilca</t>
  </si>
  <si>
    <t>AAXEsSalud Seguro Social de Salud - EsSalud</t>
  </si>
  <si>
    <t>{\"Bonificaci\ón\": \"3,184.00\", \"D Ap.Oblig. AFP Prima\": \"10.00\", \"D Com.Porcen. AFP Prima\": \"1.60\", \"D Seguros AFP Prima\": \"1.70\", \"D Imp. Renta 5ta. Categ\": \"1,042.84\", \"Asign Familiar D.L 728\": \"102.50\", \"Remuneraci\ón\": \"1,993.00\", \"Horas extras 25% 12.00\": \"528.00\", \"Horas extras 35% 23.00\": \"1,092.96\", \"Bono No Remunerativo\": \"297.00\", \"Essalud\": \"9.00\", \"SCTR Salud\": \"0.53\"}</t>
  </si>
  <si>
    <t>file</t>
  </si>
  <si>
    <t>BOLETA MARZO.jpg</t>
  </si>
  <si>
    <t>BOLETA MARZO_NAVARRETE.pdf</t>
  </si>
  <si>
    <t>IZAGUIRRE_ marzo.jpg</t>
  </si>
  <si>
    <t>MARTINEZ HUILCA JENNER DANIELLI (3)-1-3.pdf</t>
  </si>
  <si>
    <t>marzo 2024.pdf</t>
  </si>
  <si>
    <t>Recibo de salarios_2024_02_29 (1).pdf</t>
  </si>
  <si>
    <t>Titular - boleta marzo.jpg</t>
  </si>
  <si>
    <t>WhatsApp Image 2024-04-22 at 12.25.29 PM.jpg</t>
  </si>
  <si>
    <t>Cerro Verde SOCIEDAD MINERA CERRO VERDE S.A.A.</t>
  </si>
  <si>
    <t>{\"ESSALUD + VIDA\": \"5.00\", \"IMPUESTO A LA RENTA\": \"3,988.22\\nCOMPA\ÑIA\", \"DE PENSIONES\": \"2,458.21\", \"INVALIDEZ AFP\": \"200.53\\n393.31\", \"APORTE COMPL AFP\": \"491.64\", \"DESCUENTOS LEGALES\": \"7,659.82\", \"QUINCENAL COMPEN-REFRIGERI\": \"4,764.80\\n630.00\", \"MEDICO FAMILIAR\": \"163.29\", \"VARIOS\": \"1,520.00\", \"OTROS DESCUENTOS\": \"7,078.09\", \"TOTAL GANANCIAS\": \"26,482.13\", \"TOTAL DESCUENTOS\": \"14,737.91\", \"3050 ESSALUD\": \"2,212.39\", \"3301 APORTE COMPL AFP CIA\": \"491.64\", \"3501 SCTR SALUD\": \"23.11\", \"3504 SCTR PENSION\": \"212.21\"}</t>
  </si>
  <si>
    <t>57C4263A-7602-4328-B9E0-C7E58D9E1CA8.pdf</t>
  </si>
  <si>
    <t>Boleta de Pago Servicios Metalurgicos Generales EIRL.pdf</t>
  </si>
  <si>
    <t>BOLETA FEBRERO.pdf</t>
  </si>
  <si>
    <t>SUPERINTENDENCIA NACIONAL DE ADUANAS Y DE ADMINISTRACION TRIBUTARIA</t>
  </si>
  <si>
    <t>{\"CONTRAPRESTACION CAS(GASTO)\": \"6.000.00\", \"INCREMENTO D.S. 313-2023-EF - CAS\": \"50.00\", \"RETENCIÓN IMP. A LA RENTA 4ta CATEGORIA\": \"484.00\", \"APORTE SEGURO-AFP\": \"102.85\", \"APORTE OBLIGATORIO-AFP\": \"605.00\", \"ESSALUD PERSONAL CAS\": \"208.58\"}</t>
  </si>
  <si>
    <t>BOLETA MARZO 24.jpg</t>
  </si>
  <si>
    <t>CONSUR CONTRATISTAS MINEROS DEL SUR S.A.C.</t>
  </si>
  <si>
    <t>{\"Sueldo\": \"5,500.00\", \"Imp.Básico\": \"5,500.00\", \"AFP.Pensiones\": \"660.00\", \"D.Norm\": \"30.00\", \"AFP Seguros\": \"93.50\", \"Hrs Trab.\": \"240.00\", \"Ret.5ta Categ\": \"365.00\", \"Essalud 9%\": \"495.00\", \"SCTR.Salud\": \"77.00\", \"SCTR Pensiones\": \"430.54\", \"VidaLeyOb\": \"9.35\", \"FondoAFP\": \"110.00\"}</t>
  </si>
  <si>
    <t>Boleta Marzo 2024 &amp; Utilidades.pdf</t>
  </si>
  <si>
    <t>Boleta Marzo 2024.jpg</t>
  </si>
  <si>
    <t>BOLETA MARZO- BONO 2024.jpg</t>
  </si>
  <si>
    <t>FARMACIAS PERUANAS S.A.C.</t>
  </si>
  <si>
    <t>{\"SUELDO FIJO\": \"10,900.00\", \"APOR OBLIGATORIO AFP\": \"1,090.00\", \"ESSALUD\": \"735.75\", \"PREST. ALIMENTARIAS\": \"300.00\", \"SEGURO INVALIDEZ AFP\": \"185.30\", \"APORTE DE EPS\": \"245.25\", \"PREST. ALIMENT .- COM.\": \"48.69\", \"COMISION VARIABLE\": \"174.40\", \"SEGURO VIDA LEY\": \"11.99\", \"DSCTO EPS DEPEND.\": \"69.21\", \"ADELANTO DE QUINCENA\": \"4,796.00\", \"RENTA 5TA CATEGORIA\": \"1,337.95\", \"REFRIGERIO\": \"48.69\", \"VALE DE ALIMENTOS\": \"300.00\", \"VALE DE ALIMENTO-COM\": \"48.69\"}</t>
  </si>
  <si>
    <t>SERVICIOS METALURGICOS GENERALES EIRL</t>
  </si>
  <si>
    <t>{\"Asignación Familiar\": \"102.50\", \"Remuneración Jornada Laboral\": \"1,724.14\", \"Remuneración Dominical\": \"275.86\", \"AFP (10.00 %)\": \"210.25\", \"Comisión Porcentual x Flujo (1.69 %)\": \"35.53\", \"Prima Seguro (1.70 %)\": \"35.74\", \"ESSalud\": \"189.23\"}</t>
  </si>
  <si>
    <t>CajaSullana</t>
  </si>
  <si>
    <t>S/.\n1,711.19</t>
  </si>
  <si>
    <t>{\"BASICO\": \"2,700.00\", \"DESCUENTO POR TELEFONO\": \"166.62\", \"ESSALUD\": \"243.00\", \"BONO ESCOLARIDAD O EDUCA(\": \"400.00\", \"IMPUESTO A LA RENTA\": \"46.91\", \"AFP FONDO\": \"270.00\", \"AFP SEGURO\": \"45.90\", \"ADELANTO QUINCENA\": \"859.38\"}</t>
  </si>
  <si>
    <t>AMERICAN AIRLINES INC. SUCURSAL DEL PERU</t>
  </si>
  <si>
    <t>{\"profit sharing\": \"1,182.75\", \"retencion impuesto a la renta\": \"754.26\", \"fa duty free\": \"0.48\", \"seguro oncosalud\": \"8.21\", \"nonstop thanks\": \"379.40\", \"bono gross up\": \"110.78\", \"total aportes empleador\": \"766.81\"}</t>
  </si>
  <si>
    <t>MINERA BOROO MISQUICHILCA S.A.</t>
  </si>
  <si>
    <t>{\"5TA CATEGORIA\": \"S/ 24,319.68\", \"ESSALUD\": \"1,138.04\", \"UTILIDADES\": \"S/ 70,891.29\", \"ADELANTO UTILIDADES\": \"S/ 49,623.90\", \"APORTE DE EPS\": \"379.35\", \"BENEF MBM TRAB MINA\": \"S/ 756.84\", \"AFP FONDO PENSIONES\": \"10.00 S/ 1,685.98\", \"SEG.COM.TR PENSION\": \"253.62\", \"AFP SEGURO INVALIDEZ\": \"1.70 S/ 200.53\", \"SEG.COM.T.R.SALUD\": \"60.70\", \"SEGURO VIDA LEY\": \"42.32\"}</t>
  </si>
  <si>
    <t>MANUEL CENDRA S.A.C.</t>
  </si>
  <si>
    <t>{\"REMUNERACION\":\"4,128.29\",\"PARTICIPACIÓN EN LAS UTILIDADES DE LA EMPRESA CORRESPONDIENTE AL EJERCICIO ECONÓMICO 2023\":\"4,128.29\",\"TOTAL S/.\":\"0.00\"}</t>
  </si>
  <si>
    <t>FINANCIERA OH! S.A. AV. AVIACION NRO 2405 R.U.C. 20522291201</t>
  </si>
  <si>
    <t>{\"APORTACIONES DEL EMPLEADOR\": \"3,624.92 1,208.31\", \"DEDUCCIONES\": \"2,010.25 ESSALUD 200.53 APORTE DE EPS 321.64 385.24\", \"ADEL GRAT AFECTA\": \"23,520.00\", \"TOTAL INGRESOS\": \"54,202.50\", \"TOTAL DESCUENTOS\": \"39,663.14\", \"RENTA 5TA CATEGORIA\": \"12,745.48\", \"VALE DE ALIMENTOS\": \"500.00\"}</t>
  </si>
  <si>
    <t>company_manual</t>
  </si>
  <si>
    <t>net_salary_manual</t>
  </si>
  <si>
    <t>company_evaluation</t>
  </si>
  <si>
    <t>net_salary_evaluation</t>
  </si>
  <si>
    <t>FINANCIERA OH!</t>
  </si>
  <si>
    <t>notes</t>
  </si>
  <si>
    <t>BOSCH ARQUITECTOS PERU S.R.L.</t>
  </si>
  <si>
    <t>Problema con enconding</t>
  </si>
  <si>
    <t>EsSalud Seguro Social de Salud - EsSalud</t>
  </si>
  <si>
    <t>SOCIEDAD MINERA CERRO VERDE S.A.A.</t>
  </si>
  <si>
    <t>Múltiples boletas en un archivo</t>
  </si>
  <si>
    <t>Falta post procesado</t>
  </si>
  <si>
    <t>API</t>
  </si>
  <si>
    <t>MANUAL</t>
  </si>
  <si>
    <t>EVALUACION</t>
  </si>
  <si>
    <t>Total</t>
  </si>
  <si>
    <t>Precisión</t>
  </si>
  <si>
    <t>-a----</t>
  </si>
  <si>
    <t>AM</t>
  </si>
  <si>
    <t>Cronograma_</t>
  </si>
  <si>
    <t>Completo</t>
  </si>
  <si>
    <t>ALIAGA</t>
  </si>
  <si>
    <t>RUIZ</t>
  </si>
  <si>
    <t>FREDERICK</t>
  </si>
  <si>
    <t>AUGUSTO_100-193-0000-00000009171737.pdf</t>
  </si>
  <si>
    <t>CRONOGRAMA</t>
  </si>
  <si>
    <t>HIPOTECARIO</t>
  </si>
  <si>
    <t>COMPLETO</t>
  </si>
  <si>
    <t>SCBK</t>
  </si>
  <si>
    <t>-----.pdf</t>
  </si>
  <si>
    <t>bbva_estados</t>
  </si>
  <si>
    <t>.pdf</t>
  </si>
  <si>
    <t>Chip</t>
  </si>
  <si>
    <t>BCP.jpg</t>
  </si>
  <si>
    <t>BBVA.pdf</t>
  </si>
  <si>
    <t>DE</t>
  </si>
  <si>
    <t>PAGOS</t>
  </si>
  <si>
    <t>BCP.pdf</t>
  </si>
  <si>
    <t>Cronograma</t>
  </si>
  <si>
    <t>de</t>
  </si>
  <si>
    <t>pagos</t>
  </si>
  <si>
    <t>MIGUEL</t>
  </si>
  <si>
    <t>ANGEL</t>
  </si>
  <si>
    <t>ZAVALETA</t>
  </si>
  <si>
    <t>LORES.pdf</t>
  </si>
  <si>
    <t>HPC</t>
  </si>
  <si>
    <t>SC.jpg</t>
  </si>
  <si>
    <t>SCOTIABANK.pdf</t>
  </si>
  <si>
    <t>Cronograma_MANTILLA</t>
  </si>
  <si>
    <t>PINTO</t>
  </si>
  <si>
    <t>JUAN</t>
  </si>
  <si>
    <t>PABLO_100-215-0000-00000009451241</t>
  </si>
  <si>
    <t>(1).pdf</t>
  </si>
  <si>
    <t>CRONOGRAMA_PEREZ</t>
  </si>
  <si>
    <t>CARRANZA</t>
  </si>
  <si>
    <t>ELIZABET.pdf</t>
  </si>
  <si>
    <t>monto</t>
  </si>
  <si>
    <t>cuota</t>
  </si>
  <si>
    <t>chip</t>
  </si>
  <si>
    <t>bbva</t>
  </si>
  <si>
    <t>.jpg</t>
  </si>
  <si>
    <t>PRINT</t>
  </si>
  <si>
    <t>APP.jpg</t>
  </si>
  <si>
    <t>SALDO</t>
  </si>
  <si>
    <t>CAPITAL</t>
  </si>
  <si>
    <t>WhatsApp</t>
  </si>
  <si>
    <t>Image</t>
  </si>
  <si>
    <t>at</t>
  </si>
  <si>
    <t>5.37.14</t>
  </si>
  <si>
    <t>PM.jpg</t>
  </si>
  <si>
    <t>Mode</t>
  </si>
  <si>
    <t>LastWriteTime</t>
  </si>
  <si>
    <t>Length</t>
  </si>
  <si>
    <t>Name</t>
  </si>
  <si>
    <t>----</t>
  </si>
  <si>
    <t>-------------</t>
  </si>
  <si>
    <t>------</t>
  </si>
  <si>
    <t>4 CRONOGRAMA HIPOTECARIO COMPLETO SCBK -----.pdf</t>
  </si>
  <si>
    <t>bbva_estados .pdf</t>
  </si>
  <si>
    <t>Chip BCP.jpg</t>
  </si>
  <si>
    <t>CRONOGRAMA BBVA.pdf</t>
  </si>
  <si>
    <t>CRONOGRAMA DE PAGOS DE BCP.pdf</t>
  </si>
  <si>
    <t>Cronograma de pagos MIGUEL ANGEL ZAVALETA</t>
  </si>
  <si>
    <t>CRONOGRAMA HPC SC.jpg</t>
  </si>
  <si>
    <t>CRONOGRAMA SCOTIABANK.pdf</t>
  </si>
  <si>
    <t>CRONOGRAMA_PEREZ CARRANZA ELIZABET.pdf</t>
  </si>
  <si>
    <t>monto cuota chip bbva .jpg</t>
  </si>
  <si>
    <t>PRINT APP.jpg</t>
  </si>
  <si>
    <t>SALDO CAPITAL BCP.pdf</t>
  </si>
  <si>
    <t>WhatsApp Image 45404 at 5.37.14 PM.jpg</t>
  </si>
  <si>
    <t>11 Cronograma_ Completo ALIAGA RUIZ FREDERICK AUGUSTO_100-193-0000-00000009171737.pdf</t>
  </si>
  <si>
    <t>Cronograma_MANTILLA PINTO JUAN PABLO_100-215-0000-00000009451241(1).pdf</t>
  </si>
  <si>
    <t>bank</t>
  </si>
  <si>
    <t>monthly_payment</t>
  </si>
  <si>
    <t>total_loan_amount</t>
  </si>
  <si>
    <t>interest_rate</t>
  </si>
  <si>
    <t>BCP</t>
  </si>
  <si>
    <t>bank_manual</t>
  </si>
  <si>
    <t>monthly_payment_manual</t>
  </si>
  <si>
    <t>total_loan_amount_manual</t>
  </si>
  <si>
    <t>interest_rate_manual</t>
  </si>
  <si>
    <t>bank_evaluation</t>
  </si>
  <si>
    <t>monthly_payment_evaluation</t>
  </si>
  <si>
    <t>total_loan_amount_evaluation</t>
  </si>
  <si>
    <t>interest_rate_evaluation</t>
  </si>
  <si>
    <t>S/ 1,955.64</t>
  </si>
  <si>
    <t>S/ 244,527.18</t>
  </si>
  <si>
    <t>BBVA</t>
  </si>
  <si>
    <t>importe de préstamo</t>
  </si>
  <si>
    <t>tasa de costo efectivo</t>
  </si>
  <si>
    <t>S/ 2,934.83</t>
  </si>
  <si>
    <t>S/ 400,775.00</t>
  </si>
  <si>
    <t>Scotiabank</t>
  </si>
  <si>
    <t>-</t>
  </si>
  <si>
    <t>BanBif</t>
  </si>
  <si>
    <t>S/ 230,481.06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</si>
</sst>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double">
        <color theme="1"/>
      </top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9" fontId="0" fillId="0" borderId="4" xfId="1" applyFont="1" applyBorder="1"/>
    <xf numFmtId="14" fontId="0" fillId="0" borderId="0" xfId="0" applyNumberFormat="1"/>
    <xf numFmtId="20" fontId="0" fillId="0" borderId="0" xfId="0" applyNumberFormat="1"/>
    <xf numFmtId="10" fontId="0" fillId="0" borderId="0" xfId="0" applyNumberFormat="1"/>
  </cellXfs>
  <cellStyles count="2">
    <cellStyle name="Normal" xfId="0" builtinId="0"/>
    <cellStyle name="Porcentaje" xfId="1" builtinId="5"/>
  </cellStyles>
  <dxfs count="12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4" formatCode="#,##0.00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ACFB30-BE57-43C6-BE09-78ADF54255F3}" name="Tabla1" displayName="Tabla1" ref="A2:I18" totalsRowCount="1">
  <autoFilter ref="A2:I17" xr:uid="{02ACFB30-BE57-43C6-BE09-78ADF54255F3}"/>
  <tableColumns count="9">
    <tableColumn id="1" xr3:uid="{D2B14756-7A1A-412D-A870-6545F029A658}" name="file" totalsRowLabel="Total" dataDxfId="11" totalsRowDxfId="5"/>
    <tableColumn id="2" xr3:uid="{97C100FA-C5EB-4121-A6C5-D50DBE61D281}" name="company" dataDxfId="10" totalsRowDxfId="4"/>
    <tableColumn id="3" xr3:uid="{FA7174CF-18F4-4619-977E-59DCEA78A696}" name="net_salary" dataDxfId="9" totalsRowDxfId="3"/>
    <tableColumn id="4" xr3:uid="{A0C0E174-8311-41DA-ACC0-D84B060503D2}" name="variable_amounts" dataDxfId="8" totalsRowDxfId="2"/>
    <tableColumn id="5" xr3:uid="{B0A54542-4018-49A1-9FB3-794616E3CD15}" name="company_manual" dataDxfId="7" totalsRowDxfId="1"/>
    <tableColumn id="6" xr3:uid="{6B36BDDB-F54A-468E-B673-336C31F2C813}" name="net_salary_manual" dataDxfId="6" totalsRowDxfId="0"/>
    <tableColumn id="7" xr3:uid="{31EAC593-9F0B-4339-965B-8AA4F41059AF}" name="company_evaluation" totalsRowFunction="sum"/>
    <tableColumn id="8" xr3:uid="{78416F4A-D2BA-49B3-B47D-B4F560B4125B}" name="net_salary_evaluation" totalsRowFunction="sum"/>
    <tableColumn id="9" xr3:uid="{4601C83E-32DA-455E-AF70-BE62FF0560CB}" name="notes" totalsRowFunction="cou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D852DA-2892-488F-B326-7DF3802B7FED}" name="Tabla2" displayName="Tabla2" ref="A2:N17" totalsRowShown="0">
  <autoFilter ref="A2:N17" xr:uid="{36D852DA-2892-488F-B326-7DF3802B7FED}"/>
  <tableColumns count="14">
    <tableColumn id="1" xr3:uid="{6823A029-EFC4-4C64-AC48-41F18932184B}" name="file"/>
    <tableColumn id="2" xr3:uid="{32A34125-4A6F-4FCE-B004-6538D88F5A9B}" name="bank"/>
    <tableColumn id="3" xr3:uid="{BA2C54DF-45DE-4531-93CE-2F088963DEF7}" name="monthly_payment"/>
    <tableColumn id="4" xr3:uid="{269B92EF-B0D5-45F9-BF8A-0907099E3460}" name="total_loan_amount"/>
    <tableColumn id="5" xr3:uid="{672DA723-E480-4E32-87D2-41D8A333715A}" name="interest_rate"/>
    <tableColumn id="6" xr3:uid="{AA7F6326-CF3E-4C65-A048-B9397F8EE6A1}" name="bank_manual"/>
    <tableColumn id="7" xr3:uid="{71E72EC1-E45F-443D-B234-65EF81F4BF8D}" name="monthly_payment_manual"/>
    <tableColumn id="8" xr3:uid="{2E97EAA4-10F1-474D-B593-D3B26690C49F}" name="total_loan_amount_manual"/>
    <tableColumn id="9" xr3:uid="{4EAF1591-90A2-43F6-8F76-1D7988F8FE95}" name="interest_rate_manual"/>
    <tableColumn id="10" xr3:uid="{F44A650D-D610-4525-8AD0-CCCCB92BB4C3}" name="bank_evaluation"/>
    <tableColumn id="11" xr3:uid="{B90B6592-1A8D-402D-9231-EF2985F31BD4}" name="monthly_payment_evaluation"/>
    <tableColumn id="12" xr3:uid="{4DDC8C15-6922-4E14-8A31-42FFE2E6B7BB}" name="total_loan_amount_evaluation"/>
    <tableColumn id="13" xr3:uid="{D428295C-7AEF-49C6-A37E-8FD725B6599D}" name="interest_rate_evaluation"/>
    <tableColumn id="14" xr3:uid="{8328096E-2A89-41B0-906B-F10F845D4C3A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691F-6E0B-4109-8748-62AACB03BC94}">
  <dimension ref="A1:J19"/>
  <sheetViews>
    <sheetView tabSelected="1" workbookViewId="0">
      <selection activeCell="I6" sqref="I6"/>
    </sheetView>
  </sheetViews>
  <sheetFormatPr baseColWidth="10" defaultRowHeight="14.4" x14ac:dyDescent="0.3"/>
  <cols>
    <col min="1" max="2" width="29.5546875" customWidth="1"/>
    <col min="3" max="3" width="11.33203125" customWidth="1"/>
    <col min="4" max="4" width="11.5546875" hidden="1" customWidth="1"/>
    <col min="5" max="5" width="29.5546875" customWidth="1"/>
    <col min="6" max="6" width="18.33203125" customWidth="1"/>
    <col min="7" max="7" width="20" customWidth="1"/>
    <col min="8" max="8" width="20.77734375" customWidth="1"/>
    <col min="9" max="9" width="25.5546875" bestFit="1" customWidth="1"/>
  </cols>
  <sheetData>
    <row r="1" spans="1:10" ht="15" thickBot="1" x14ac:dyDescent="0.35">
      <c r="B1" s="9" t="s">
        <v>61</v>
      </c>
      <c r="C1" s="10"/>
      <c r="D1" s="11"/>
      <c r="E1" s="12" t="s">
        <v>62</v>
      </c>
      <c r="F1" s="13"/>
      <c r="G1" s="14" t="s">
        <v>63</v>
      </c>
      <c r="H1" s="15"/>
      <c r="I1" s="16"/>
    </row>
    <row r="2" spans="1:10" x14ac:dyDescent="0.3">
      <c r="A2" t="s">
        <v>12</v>
      </c>
      <c r="B2" t="s">
        <v>0</v>
      </c>
      <c r="C2" t="s">
        <v>1</v>
      </c>
      <c r="D2" t="s">
        <v>2</v>
      </c>
      <c r="E2" t="s">
        <v>49</v>
      </c>
      <c r="F2" t="s">
        <v>50</v>
      </c>
      <c r="G2" t="s">
        <v>51</v>
      </c>
      <c r="H2" t="s">
        <v>52</v>
      </c>
      <c r="I2" t="s">
        <v>54</v>
      </c>
    </row>
    <row r="3" spans="1:10" x14ac:dyDescent="0.3">
      <c r="A3" s="3" t="s">
        <v>13</v>
      </c>
      <c r="B3" s="3" t="s">
        <v>3</v>
      </c>
      <c r="C3" s="1">
        <v>6396.83</v>
      </c>
      <c r="D3" s="1" t="s">
        <v>4</v>
      </c>
      <c r="E3" s="3" t="s">
        <v>3</v>
      </c>
      <c r="F3" s="1">
        <v>6396.83</v>
      </c>
      <c r="G3">
        <v>1</v>
      </c>
      <c r="H3">
        <v>1</v>
      </c>
    </row>
    <row r="4" spans="1:10" x14ac:dyDescent="0.3">
      <c r="A4" s="3" t="s">
        <v>14</v>
      </c>
      <c r="B4" s="3" t="s">
        <v>7</v>
      </c>
      <c r="C4" s="1"/>
      <c r="D4" s="1" t="s">
        <v>5</v>
      </c>
      <c r="E4" s="3" t="s">
        <v>7</v>
      </c>
      <c r="F4" s="4">
        <v>3764.27</v>
      </c>
      <c r="G4">
        <v>1</v>
      </c>
      <c r="H4">
        <v>0</v>
      </c>
    </row>
    <row r="5" spans="1:10" x14ac:dyDescent="0.3">
      <c r="A5" s="3" t="s">
        <v>15</v>
      </c>
      <c r="B5" s="3" t="s">
        <v>6</v>
      </c>
      <c r="C5" s="4">
        <v>33427.1</v>
      </c>
      <c r="D5" s="1" t="s">
        <v>8</v>
      </c>
      <c r="E5" s="3" t="s">
        <v>6</v>
      </c>
      <c r="F5" s="4">
        <v>33427.1</v>
      </c>
      <c r="G5">
        <v>1</v>
      </c>
      <c r="H5">
        <v>1</v>
      </c>
    </row>
    <row r="6" spans="1:10" ht="28.8" x14ac:dyDescent="0.3">
      <c r="A6" s="3" t="s">
        <v>16</v>
      </c>
      <c r="B6" s="3" t="s">
        <v>9</v>
      </c>
      <c r="C6" s="1"/>
      <c r="D6" s="1"/>
      <c r="E6" s="3" t="s">
        <v>55</v>
      </c>
      <c r="F6" s="4">
        <v>5044.5600000000004</v>
      </c>
      <c r="G6">
        <v>0</v>
      </c>
      <c r="H6">
        <v>0</v>
      </c>
      <c r="I6" t="s">
        <v>56</v>
      </c>
    </row>
    <row r="7" spans="1:10" ht="28.8" x14ac:dyDescent="0.3">
      <c r="A7" s="3" t="s">
        <v>17</v>
      </c>
      <c r="B7" s="3" t="s">
        <v>10</v>
      </c>
      <c r="C7" s="4">
        <v>6892.49</v>
      </c>
      <c r="D7" s="1" t="s">
        <v>11</v>
      </c>
      <c r="E7" s="3" t="s">
        <v>57</v>
      </c>
      <c r="F7" s="4">
        <v>6892.49</v>
      </c>
      <c r="G7">
        <v>1</v>
      </c>
      <c r="H7">
        <v>1</v>
      </c>
    </row>
    <row r="8" spans="1:10" ht="28.8" x14ac:dyDescent="0.3">
      <c r="A8" s="3" t="s">
        <v>18</v>
      </c>
      <c r="B8" s="3" t="s">
        <v>21</v>
      </c>
      <c r="C8" s="4">
        <v>11744.22</v>
      </c>
      <c r="D8" s="1" t="s">
        <v>22</v>
      </c>
      <c r="E8" s="3" t="s">
        <v>58</v>
      </c>
      <c r="F8" s="4">
        <v>11744.22</v>
      </c>
      <c r="G8">
        <v>1</v>
      </c>
      <c r="H8">
        <v>1</v>
      </c>
      <c r="J8" s="5"/>
    </row>
    <row r="9" spans="1:10" ht="43.2" x14ac:dyDescent="0.3">
      <c r="A9" s="3" t="s">
        <v>19</v>
      </c>
      <c r="B9" s="3" t="s">
        <v>26</v>
      </c>
      <c r="C9" s="4">
        <v>4858.1499999999996</v>
      </c>
      <c r="D9" s="1" t="s">
        <v>27</v>
      </c>
      <c r="E9" s="3" t="s">
        <v>26</v>
      </c>
      <c r="F9" s="4">
        <v>4858.1499999999996</v>
      </c>
      <c r="G9">
        <v>1</v>
      </c>
      <c r="H9">
        <v>1</v>
      </c>
    </row>
    <row r="10" spans="1:10" ht="28.8" x14ac:dyDescent="0.3">
      <c r="A10" s="3" t="s">
        <v>20</v>
      </c>
      <c r="B10" s="3" t="s">
        <v>29</v>
      </c>
      <c r="C10" s="4">
        <v>4381.5</v>
      </c>
      <c r="D10" s="1" t="s">
        <v>30</v>
      </c>
      <c r="E10" s="3" t="s">
        <v>29</v>
      </c>
      <c r="F10" s="4">
        <v>4381.5</v>
      </c>
      <c r="G10">
        <v>1</v>
      </c>
      <c r="H10">
        <v>1</v>
      </c>
    </row>
    <row r="11" spans="1:10" ht="28.8" x14ac:dyDescent="0.3">
      <c r="A11" s="3" t="s">
        <v>23</v>
      </c>
      <c r="B11" s="3" t="s">
        <v>34</v>
      </c>
      <c r="C11" s="4">
        <v>3198.45</v>
      </c>
      <c r="D11" s="1" t="s">
        <v>35</v>
      </c>
      <c r="E11" s="3" t="s">
        <v>34</v>
      </c>
      <c r="F11" s="4">
        <v>3198.45</v>
      </c>
      <c r="G11">
        <v>1</v>
      </c>
      <c r="H11">
        <v>1</v>
      </c>
    </row>
    <row r="12" spans="1:10" ht="28.8" x14ac:dyDescent="0.3">
      <c r="A12" s="3" t="s">
        <v>24</v>
      </c>
      <c r="B12" s="3" t="s">
        <v>36</v>
      </c>
      <c r="C12" s="4">
        <v>1820.98</v>
      </c>
      <c r="D12" s="1" t="s">
        <v>37</v>
      </c>
      <c r="E12" s="3" t="s">
        <v>36</v>
      </c>
      <c r="F12" s="4">
        <v>1820.98</v>
      </c>
      <c r="G12">
        <v>1</v>
      </c>
      <c r="H12">
        <v>1</v>
      </c>
      <c r="I12" t="s">
        <v>59</v>
      </c>
    </row>
    <row r="13" spans="1:10" x14ac:dyDescent="0.3">
      <c r="A13" s="3" t="s">
        <v>25</v>
      </c>
      <c r="B13" s="3" t="s">
        <v>38</v>
      </c>
      <c r="C13" s="1" t="s">
        <v>39</v>
      </c>
      <c r="D13" s="1" t="s">
        <v>40</v>
      </c>
      <c r="E13" s="3" t="s">
        <v>38</v>
      </c>
      <c r="F13" s="4">
        <v>1711.19</v>
      </c>
      <c r="G13">
        <v>1</v>
      </c>
      <c r="H13">
        <v>1</v>
      </c>
      <c r="I13" t="s">
        <v>60</v>
      </c>
    </row>
    <row r="14" spans="1:10" ht="28.8" x14ac:dyDescent="0.3">
      <c r="A14" s="3" t="s">
        <v>28</v>
      </c>
      <c r="B14" s="3" t="s">
        <v>41</v>
      </c>
      <c r="C14" s="4">
        <v>4544.09</v>
      </c>
      <c r="D14" s="1" t="s">
        <v>42</v>
      </c>
      <c r="E14" s="3" t="s">
        <v>41</v>
      </c>
      <c r="F14" s="4">
        <v>4544.09</v>
      </c>
      <c r="G14">
        <v>1</v>
      </c>
      <c r="H14">
        <v>1</v>
      </c>
    </row>
    <row r="15" spans="1:10" ht="28.8" x14ac:dyDescent="0.3">
      <c r="A15" s="3" t="s">
        <v>31</v>
      </c>
      <c r="B15" s="3" t="s">
        <v>43</v>
      </c>
      <c r="C15" s="4">
        <v>11921.04</v>
      </c>
      <c r="D15" s="1" t="s">
        <v>44</v>
      </c>
      <c r="E15" s="3" t="s">
        <v>43</v>
      </c>
      <c r="F15" s="4">
        <v>11921.04</v>
      </c>
      <c r="G15">
        <v>1</v>
      </c>
      <c r="H15">
        <v>1</v>
      </c>
    </row>
    <row r="16" spans="1:10" x14ac:dyDescent="0.3">
      <c r="A16" s="3" t="s">
        <v>32</v>
      </c>
      <c r="B16" s="3" t="s">
        <v>45</v>
      </c>
      <c r="C16" s="4">
        <v>4128.29</v>
      </c>
      <c r="D16" s="1" t="s">
        <v>46</v>
      </c>
      <c r="E16" s="3" t="s">
        <v>45</v>
      </c>
      <c r="F16" s="4">
        <v>4128.29</v>
      </c>
      <c r="G16">
        <v>1</v>
      </c>
      <c r="H16">
        <v>1</v>
      </c>
    </row>
    <row r="17" spans="1:9" ht="43.2" x14ac:dyDescent="0.3">
      <c r="A17" s="3" t="s">
        <v>33</v>
      </c>
      <c r="B17" s="3" t="s">
        <v>47</v>
      </c>
      <c r="C17" s="4">
        <v>14539.36</v>
      </c>
      <c r="D17" s="1" t="s">
        <v>48</v>
      </c>
      <c r="E17" s="3" t="s">
        <v>53</v>
      </c>
      <c r="F17" s="4">
        <v>14539.36</v>
      </c>
      <c r="G17">
        <v>1</v>
      </c>
      <c r="H17">
        <v>1</v>
      </c>
    </row>
    <row r="18" spans="1:9" ht="15" thickBot="1" x14ac:dyDescent="0.35">
      <c r="A18" s="3" t="s">
        <v>64</v>
      </c>
      <c r="B18" s="3"/>
      <c r="C18" s="1"/>
      <c r="D18" s="1"/>
      <c r="E18" s="3"/>
      <c r="F18" s="1"/>
      <c r="G18">
        <f>SUBTOTAL(109,Tabla1[company_evaluation])</f>
        <v>14</v>
      </c>
      <c r="H18">
        <f>SUBTOTAL(109,Tabla1[net_salary_evaluation])</f>
        <v>13</v>
      </c>
      <c r="I18">
        <f>SUBTOTAL(103,Tabla1[notes])</f>
        <v>3</v>
      </c>
    </row>
    <row r="19" spans="1:9" ht="15.6" thickTop="1" thickBot="1" x14ac:dyDescent="0.35">
      <c r="A19" s="18" t="s">
        <v>65</v>
      </c>
      <c r="B19" s="18"/>
      <c r="C19" s="19"/>
      <c r="D19" s="19"/>
      <c r="E19" s="18"/>
      <c r="F19" s="19"/>
      <c r="G19" s="20">
        <f>Tabla1[[#Totals],[company_evaluation]]/15</f>
        <v>0.93333333333333335</v>
      </c>
      <c r="H19" s="20">
        <f>Tabla1[[#Totals],[net_salary_evaluation]]/15</f>
        <v>0.8666666666666667</v>
      </c>
      <c r="I19" s="17"/>
    </row>
  </sheetData>
  <mergeCells count="3">
    <mergeCell ref="B1:D1"/>
    <mergeCell ref="E1:F1"/>
    <mergeCell ref="G1:I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8CD2-2815-4E6E-ABB4-E8DF94979A1E}">
  <dimension ref="A1:N17"/>
  <sheetViews>
    <sheetView workbookViewId="0">
      <selection activeCell="E8" sqref="E8"/>
    </sheetView>
  </sheetViews>
  <sheetFormatPr baseColWidth="10" defaultRowHeight="14.4" x14ac:dyDescent="0.3"/>
  <cols>
    <col min="1" max="1" width="37.21875" customWidth="1"/>
    <col min="3" max="3" width="17.77734375" customWidth="1"/>
    <col min="4" max="4" width="18.21875" customWidth="1"/>
    <col min="5" max="5" width="13.44140625" customWidth="1"/>
    <col min="6" max="6" width="14" customWidth="1"/>
    <col min="7" max="7" width="24.77734375" customWidth="1"/>
    <col min="8" max="8" width="25.21875" customWidth="1"/>
    <col min="9" max="9" width="20.44140625" customWidth="1"/>
    <col min="10" max="10" width="16.44140625" customWidth="1"/>
    <col min="11" max="11" width="27.21875" customWidth="1"/>
    <col min="12" max="12" width="27.6640625" customWidth="1"/>
    <col min="13" max="13" width="22.88671875" customWidth="1"/>
  </cols>
  <sheetData>
    <row r="1" spans="1:14" x14ac:dyDescent="0.3">
      <c r="B1" s="6" t="s">
        <v>61</v>
      </c>
      <c r="C1" s="6"/>
      <c r="D1" s="6"/>
      <c r="E1" s="6"/>
      <c r="F1" s="7" t="s">
        <v>62</v>
      </c>
      <c r="G1" s="7"/>
      <c r="H1" s="7"/>
      <c r="I1" s="7"/>
      <c r="J1" s="8" t="s">
        <v>63</v>
      </c>
      <c r="K1" s="8"/>
      <c r="L1" s="8"/>
      <c r="M1" s="8"/>
      <c r="N1" s="8"/>
    </row>
    <row r="2" spans="1:14" x14ac:dyDescent="0.3">
      <c r="A2" t="s">
        <v>12</v>
      </c>
      <c r="B2" t="s">
        <v>141</v>
      </c>
      <c r="C2" t="s">
        <v>142</v>
      </c>
      <c r="D2" t="s">
        <v>143</v>
      </c>
      <c r="E2" t="s">
        <v>144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54</v>
      </c>
    </row>
    <row r="3" spans="1:14" x14ac:dyDescent="0.3">
      <c r="A3" t="s">
        <v>139</v>
      </c>
    </row>
    <row r="4" spans="1:14" x14ac:dyDescent="0.3">
      <c r="A4" t="s">
        <v>126</v>
      </c>
    </row>
    <row r="5" spans="1:14" x14ac:dyDescent="0.3">
      <c r="A5" t="s">
        <v>127</v>
      </c>
    </row>
    <row r="6" spans="1:14" x14ac:dyDescent="0.3">
      <c r="A6" t="s">
        <v>128</v>
      </c>
      <c r="B6" t="s">
        <v>145</v>
      </c>
      <c r="C6" t="s">
        <v>154</v>
      </c>
      <c r="D6" t="s">
        <v>155</v>
      </c>
      <c r="E6" t="s">
        <v>162</v>
      </c>
    </row>
    <row r="7" spans="1:14" x14ac:dyDescent="0.3">
      <c r="A7" t="s">
        <v>129</v>
      </c>
      <c r="B7" t="s">
        <v>156</v>
      </c>
      <c r="C7" t="s">
        <v>106</v>
      </c>
      <c r="D7" t="s">
        <v>157</v>
      </c>
      <c r="E7" t="s">
        <v>158</v>
      </c>
    </row>
    <row r="8" spans="1:14" x14ac:dyDescent="0.3">
      <c r="A8" t="s">
        <v>130</v>
      </c>
      <c r="B8" t="s">
        <v>145</v>
      </c>
      <c r="C8" s="2">
        <v>5534.23</v>
      </c>
      <c r="D8" s="2">
        <v>240950</v>
      </c>
      <c r="E8" s="23">
        <v>0.127</v>
      </c>
    </row>
    <row r="9" spans="1:14" x14ac:dyDescent="0.3">
      <c r="A9" t="s">
        <v>131</v>
      </c>
      <c r="B9" t="s">
        <v>145</v>
      </c>
      <c r="C9" t="s">
        <v>159</v>
      </c>
      <c r="D9" t="s">
        <v>160</v>
      </c>
      <c r="E9" t="s">
        <v>162</v>
      </c>
    </row>
    <row r="10" spans="1:14" x14ac:dyDescent="0.3">
      <c r="A10" t="s">
        <v>132</v>
      </c>
      <c r="B10" t="s">
        <v>161</v>
      </c>
      <c r="C10" t="s">
        <v>162</v>
      </c>
      <c r="D10" t="s">
        <v>162</v>
      </c>
      <c r="E10" t="s">
        <v>162</v>
      </c>
    </row>
    <row r="11" spans="1:14" x14ac:dyDescent="0.3">
      <c r="A11" t="s">
        <v>133</v>
      </c>
    </row>
    <row r="12" spans="1:14" x14ac:dyDescent="0.3">
      <c r="A12" t="s">
        <v>140</v>
      </c>
      <c r="N12" t="s">
        <v>56</v>
      </c>
    </row>
    <row r="13" spans="1:14" x14ac:dyDescent="0.3">
      <c r="A13" t="s">
        <v>134</v>
      </c>
    </row>
    <row r="14" spans="1:14" x14ac:dyDescent="0.3">
      <c r="A14" t="s">
        <v>135</v>
      </c>
    </row>
    <row r="15" spans="1:14" x14ac:dyDescent="0.3">
      <c r="A15" t="s">
        <v>136</v>
      </c>
    </row>
    <row r="16" spans="1:14" x14ac:dyDescent="0.3">
      <c r="A16" t="s">
        <v>137</v>
      </c>
    </row>
    <row r="17" spans="1:5" x14ac:dyDescent="0.3">
      <c r="A17" t="s">
        <v>138</v>
      </c>
      <c r="B17" t="s">
        <v>163</v>
      </c>
      <c r="C17" t="s">
        <v>162</v>
      </c>
      <c r="D17" t="s">
        <v>164</v>
      </c>
      <c r="E17" t="s">
        <v>162</v>
      </c>
    </row>
  </sheetData>
  <mergeCells count="3">
    <mergeCell ref="B1:E1"/>
    <mergeCell ref="F1:I1"/>
    <mergeCell ref="J1:N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F9FE-F13F-4E1C-8BD9-E62575966CF6}">
  <dimension ref="A1:M19"/>
  <sheetViews>
    <sheetView workbookViewId="0">
      <selection activeCell="B14" sqref="B14"/>
    </sheetView>
  </sheetViews>
  <sheetFormatPr baseColWidth="10" defaultRowHeight="14.4" x14ac:dyDescent="0.3"/>
  <sheetData>
    <row r="1" spans="1:13" x14ac:dyDescent="0.3">
      <c r="A1" t="s">
        <v>119</v>
      </c>
      <c r="B1" t="s">
        <v>120</v>
      </c>
      <c r="C1" t="s">
        <v>121</v>
      </c>
      <c r="D1" t="s">
        <v>122</v>
      </c>
    </row>
    <row r="2" spans="1:13" x14ac:dyDescent="0.3">
      <c r="A2" t="s">
        <v>123</v>
      </c>
      <c r="B2" t="s">
        <v>124</v>
      </c>
      <c r="C2" t="s">
        <v>125</v>
      </c>
      <c r="D2" t="s">
        <v>123</v>
      </c>
    </row>
    <row r="3" spans="1:13" x14ac:dyDescent="0.3">
      <c r="A3" t="s">
        <v>66</v>
      </c>
      <c r="B3" s="21">
        <v>45426</v>
      </c>
      <c r="C3" s="22">
        <v>0.4777777777777778</v>
      </c>
      <c r="D3" t="s">
        <v>67</v>
      </c>
      <c r="E3">
        <v>179937</v>
      </c>
      <c r="F3">
        <v>11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M3" t="str" cm="1">
        <f t="array" ref="M3">_xlfn.CONCAT(" "&amp;F3:K3)</f>
        <v xml:space="preserve"> 11 Cronograma_ Completo ALIAGA RUIZ FREDERICK</v>
      </c>
    </row>
    <row r="4" spans="1:13" x14ac:dyDescent="0.3">
      <c r="B4" t="s">
        <v>73</v>
      </c>
      <c r="M4" t="str" cm="1">
        <f t="array" ref="M4">_xlfn.CONCAT(" "&amp;F4:K4)</f>
        <v xml:space="preserve">      </v>
      </c>
    </row>
    <row r="5" spans="1:13" x14ac:dyDescent="0.3">
      <c r="A5" t="s">
        <v>66</v>
      </c>
      <c r="B5" s="21">
        <v>45426</v>
      </c>
      <c r="C5" s="22">
        <v>0.4777777777777778</v>
      </c>
      <c r="D5" t="s">
        <v>67</v>
      </c>
      <c r="E5">
        <v>2803770</v>
      </c>
      <c r="F5">
        <v>4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M5" t="str" cm="1">
        <f t="array" ref="M5">_xlfn.CONCAT(" "&amp;F5:K5)</f>
        <v xml:space="preserve"> 4 CRONOGRAMA HIPOTECARIO COMPLETO SCBK -----.pdf</v>
      </c>
    </row>
    <row r="6" spans="1:13" x14ac:dyDescent="0.3">
      <c r="A6" t="s">
        <v>66</v>
      </c>
      <c r="B6" s="21">
        <v>45426</v>
      </c>
      <c r="C6" s="22">
        <v>0.4777777777777778</v>
      </c>
      <c r="D6" t="s">
        <v>67</v>
      </c>
      <c r="E6">
        <v>8876</v>
      </c>
      <c r="F6" t="s">
        <v>79</v>
      </c>
      <c r="G6" t="s">
        <v>80</v>
      </c>
      <c r="M6" t="str" cm="1">
        <f t="array" ref="M6">_xlfn.CONCAT(" "&amp;F6:K6)</f>
        <v xml:space="preserve"> bbva_estados .pdf    </v>
      </c>
    </row>
    <row r="7" spans="1:13" x14ac:dyDescent="0.3">
      <c r="A7" t="s">
        <v>66</v>
      </c>
      <c r="B7" s="21">
        <v>45426</v>
      </c>
      <c r="C7" s="22">
        <v>0.4777777777777778</v>
      </c>
      <c r="D7" t="s">
        <v>67</v>
      </c>
      <c r="E7">
        <v>24368</v>
      </c>
      <c r="F7" t="s">
        <v>81</v>
      </c>
      <c r="G7" t="s">
        <v>82</v>
      </c>
      <c r="M7" t="str" cm="1">
        <f t="array" ref="M7">_xlfn.CONCAT(" "&amp;F7:K7)</f>
        <v xml:space="preserve"> Chip BCP.jpg    </v>
      </c>
    </row>
    <row r="8" spans="1:13" x14ac:dyDescent="0.3">
      <c r="A8" t="s">
        <v>66</v>
      </c>
      <c r="B8" s="21">
        <v>45426</v>
      </c>
      <c r="C8" s="22">
        <v>0.4777777777777778</v>
      </c>
      <c r="D8" t="s">
        <v>67</v>
      </c>
      <c r="E8">
        <v>27593</v>
      </c>
      <c r="F8" t="s">
        <v>74</v>
      </c>
      <c r="G8" t="s">
        <v>83</v>
      </c>
      <c r="M8" t="str" cm="1">
        <f t="array" ref="M8">_xlfn.CONCAT(" "&amp;F8:K8)</f>
        <v xml:space="preserve"> CRONOGRAMA BBVA.pdf    </v>
      </c>
    </row>
    <row r="9" spans="1:13" x14ac:dyDescent="0.3">
      <c r="A9" t="s">
        <v>66</v>
      </c>
      <c r="B9" s="21">
        <v>45426</v>
      </c>
      <c r="C9" s="22">
        <v>0.4777777777777778</v>
      </c>
      <c r="D9" t="s">
        <v>67</v>
      </c>
      <c r="E9">
        <v>30367</v>
      </c>
      <c r="F9" t="s">
        <v>74</v>
      </c>
      <c r="G9" t="s">
        <v>84</v>
      </c>
      <c r="H9" t="s">
        <v>85</v>
      </c>
      <c r="I9" t="s">
        <v>84</v>
      </c>
      <c r="J9" t="s">
        <v>86</v>
      </c>
      <c r="M9" t="str" cm="1">
        <f t="array" ref="M9">_xlfn.CONCAT(" "&amp;F9:K9)</f>
        <v xml:space="preserve"> CRONOGRAMA DE PAGOS DE BCP.pdf </v>
      </c>
    </row>
    <row r="10" spans="1:13" x14ac:dyDescent="0.3">
      <c r="A10" t="s">
        <v>66</v>
      </c>
      <c r="B10" s="21">
        <v>45426</v>
      </c>
      <c r="C10" s="22">
        <v>0.4777777777777778</v>
      </c>
      <c r="D10" t="s">
        <v>67</v>
      </c>
      <c r="E10">
        <v>82364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tr" cm="1">
        <f t="array" ref="M10">_xlfn.CONCAT(" "&amp;F10:K10)</f>
        <v xml:space="preserve"> Cronograma de pagos MIGUEL ANGEL ZAVALETA</v>
      </c>
    </row>
    <row r="11" spans="1:13" x14ac:dyDescent="0.3">
      <c r="A11" t="s">
        <v>66</v>
      </c>
      <c r="B11" s="21">
        <v>45426</v>
      </c>
      <c r="C11" s="22">
        <v>0.4777777777777778</v>
      </c>
      <c r="D11" t="s">
        <v>67</v>
      </c>
      <c r="E11">
        <v>83673</v>
      </c>
      <c r="F11" t="s">
        <v>74</v>
      </c>
      <c r="G11" t="s">
        <v>94</v>
      </c>
      <c r="H11" t="s">
        <v>95</v>
      </c>
      <c r="M11" t="str" cm="1">
        <f t="array" ref="M11">_xlfn.CONCAT(" "&amp;F11:K11)</f>
        <v xml:space="preserve"> CRONOGRAMA HPC SC.jpg   </v>
      </c>
    </row>
    <row r="12" spans="1:13" x14ac:dyDescent="0.3">
      <c r="A12" t="s">
        <v>66</v>
      </c>
      <c r="B12" s="21">
        <v>45426</v>
      </c>
      <c r="C12" s="22">
        <v>0.4777777777777778</v>
      </c>
      <c r="D12" t="s">
        <v>67</v>
      </c>
      <c r="E12">
        <v>722123</v>
      </c>
      <c r="F12" t="s">
        <v>74</v>
      </c>
      <c r="G12" t="s">
        <v>96</v>
      </c>
      <c r="M12" t="str" cm="1">
        <f t="array" ref="M12">_xlfn.CONCAT(" "&amp;F12:K12)</f>
        <v xml:space="preserve"> CRONOGRAMA SCOTIABANK.pdf    </v>
      </c>
    </row>
    <row r="13" spans="1:13" x14ac:dyDescent="0.3">
      <c r="A13" t="s">
        <v>66</v>
      </c>
      <c r="B13" s="21">
        <v>45426</v>
      </c>
      <c r="C13" s="22">
        <v>0.4777777777777778</v>
      </c>
      <c r="D13" t="s">
        <v>67</v>
      </c>
      <c r="E13">
        <v>131503</v>
      </c>
      <c r="F13" t="s">
        <v>97</v>
      </c>
      <c r="G13" t="s">
        <v>98</v>
      </c>
      <c r="H13" t="s">
        <v>99</v>
      </c>
      <c r="I13" t="s">
        <v>100</v>
      </c>
      <c r="M13" t="str" cm="1">
        <f t="array" ref="M13">_xlfn.CONCAT(" "&amp;F13:K13)</f>
        <v xml:space="preserve"> Cronograma_MANTILLA PINTO JUAN PABLO_100-215-0000-00000009451241  </v>
      </c>
    </row>
    <row r="14" spans="1:13" x14ac:dyDescent="0.3">
      <c r="B14" t="s">
        <v>101</v>
      </c>
      <c r="M14" t="str" cm="1">
        <f t="array" ref="M14">_xlfn.CONCAT(" "&amp;F14:K14)</f>
        <v xml:space="preserve">      </v>
      </c>
    </row>
    <row r="15" spans="1:13" x14ac:dyDescent="0.3">
      <c r="A15" t="s">
        <v>66</v>
      </c>
      <c r="B15" s="21">
        <v>45426</v>
      </c>
      <c r="C15" s="22">
        <v>0.4777777777777778</v>
      </c>
      <c r="D15" t="s">
        <v>67</v>
      </c>
      <c r="E15">
        <v>476254</v>
      </c>
      <c r="F15" t="s">
        <v>102</v>
      </c>
      <c r="G15" t="s">
        <v>103</v>
      </c>
      <c r="H15" t="s">
        <v>104</v>
      </c>
      <c r="M15" t="str" cm="1">
        <f t="array" ref="M15">_xlfn.CONCAT(" "&amp;F15:K15)</f>
        <v xml:space="preserve"> CRONOGRAMA_PEREZ CARRANZA ELIZABET.pdf   </v>
      </c>
    </row>
    <row r="16" spans="1:13" x14ac:dyDescent="0.3">
      <c r="A16" t="s">
        <v>66</v>
      </c>
      <c r="B16" s="21">
        <v>45426</v>
      </c>
      <c r="C16" s="22">
        <v>0.4777777777777778</v>
      </c>
      <c r="D16" t="s">
        <v>67</v>
      </c>
      <c r="E16">
        <v>27568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M16" t="str" cm="1">
        <f t="array" ref="M16">_xlfn.CONCAT(" "&amp;F16:K16)</f>
        <v xml:space="preserve"> monto cuota chip bbva .jpg </v>
      </c>
    </row>
    <row r="17" spans="1:13" x14ac:dyDescent="0.3">
      <c r="A17" t="s">
        <v>66</v>
      </c>
      <c r="B17" s="21">
        <v>45426</v>
      </c>
      <c r="C17" s="22">
        <v>0.4777777777777778</v>
      </c>
      <c r="D17" t="s">
        <v>67</v>
      </c>
      <c r="E17">
        <v>27740</v>
      </c>
      <c r="F17" t="s">
        <v>110</v>
      </c>
      <c r="G17" t="s">
        <v>111</v>
      </c>
      <c r="M17" t="str" cm="1">
        <f t="array" ref="M17">_xlfn.CONCAT(" "&amp;F17:K17)</f>
        <v xml:space="preserve"> PRINT APP.jpg    </v>
      </c>
    </row>
    <row r="18" spans="1:13" x14ac:dyDescent="0.3">
      <c r="A18" t="s">
        <v>66</v>
      </c>
      <c r="B18" s="21">
        <v>45426</v>
      </c>
      <c r="C18" s="22">
        <v>0.4777777777777778</v>
      </c>
      <c r="D18" t="s">
        <v>67</v>
      </c>
      <c r="E18">
        <v>153346</v>
      </c>
      <c r="F18" t="s">
        <v>112</v>
      </c>
      <c r="G18" t="s">
        <v>113</v>
      </c>
      <c r="H18" t="s">
        <v>86</v>
      </c>
      <c r="M18" t="str" cm="1">
        <f t="array" ref="M18">_xlfn.CONCAT(" "&amp;F18:K18)</f>
        <v xml:space="preserve"> SALDO CAPITAL BCP.pdf   </v>
      </c>
    </row>
    <row r="19" spans="1:13" x14ac:dyDescent="0.3">
      <c r="A19" t="s">
        <v>66</v>
      </c>
      <c r="B19" s="21">
        <v>45426</v>
      </c>
      <c r="C19" s="22">
        <v>0.4777777777777778</v>
      </c>
      <c r="D19" t="s">
        <v>67</v>
      </c>
      <c r="E19">
        <v>24099</v>
      </c>
      <c r="F19" t="s">
        <v>114</v>
      </c>
      <c r="G19" t="s">
        <v>115</v>
      </c>
      <c r="H19" s="21">
        <v>45404</v>
      </c>
      <c r="I19" t="s">
        <v>116</v>
      </c>
      <c r="J19" t="s">
        <v>117</v>
      </c>
      <c r="K19" t="s">
        <v>118</v>
      </c>
      <c r="M19" t="str" cm="1">
        <f t="array" ref="M19">_xlfn.CONCAT(" "&amp;F19:K19)</f>
        <v xml:space="preserve"> WhatsApp Image 45404 at 5.37.14 PM.jpg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Salary</vt:lpstr>
      <vt:lpstr>Payments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Seminario G</dc:creator>
  <cp:lastModifiedBy>Julio Seminario G</cp:lastModifiedBy>
  <dcterms:created xsi:type="dcterms:W3CDTF">2024-05-17T09:37:30Z</dcterms:created>
  <dcterms:modified xsi:type="dcterms:W3CDTF">2024-05-17T15:19:03Z</dcterms:modified>
</cp:coreProperties>
</file>