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827876199291f/Escritorio/"/>
    </mc:Choice>
  </mc:AlternateContent>
  <xr:revisionPtr revIDLastSave="106" documentId="8_{CA24E024-13D1-47AA-B433-91605B36AEA9}" xr6:coauthVersionLast="47" xr6:coauthVersionMax="47" xr10:uidLastSave="{BF97A0FC-B673-42AD-B48E-EBAF49999A44}"/>
  <bookViews>
    <workbookView xWindow="-120" yWindow="-120" windowWidth="20730" windowHeight="11040" xr2:uid="{243F1CCB-7271-4B0C-ADB0-E8599794BF09}"/>
  </bookViews>
  <sheets>
    <sheet name="PROP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C35" i="1"/>
  <c r="E16" i="1"/>
  <c r="E15" i="1"/>
  <c r="D14" i="1"/>
  <c r="C14" i="1"/>
  <c r="E14" i="1" s="1"/>
  <c r="D35" i="1"/>
  <c r="C32" i="1"/>
  <c r="C29" i="1"/>
  <c r="C23" i="1"/>
  <c r="C20" i="1"/>
  <c r="D32" i="1"/>
  <c r="D29" i="1"/>
  <c r="D26" i="1"/>
  <c r="C26" i="1"/>
  <c r="D23" i="1"/>
  <c r="D20" i="1"/>
  <c r="D17" i="1"/>
  <c r="C17" i="1"/>
  <c r="D11" i="1"/>
  <c r="C11" i="1"/>
  <c r="D8" i="1"/>
  <c r="C8" i="1"/>
  <c r="L6" i="1"/>
  <c r="L5" i="1"/>
  <c r="D5" i="1"/>
  <c r="C5" i="1"/>
  <c r="L4" i="1"/>
  <c r="L3" i="1"/>
  <c r="K8" i="1" l="1"/>
  <c r="G35" i="1" s="1"/>
  <c r="E8" i="1"/>
  <c r="E27" i="1"/>
  <c r="E28" i="1"/>
  <c r="E29" i="1"/>
  <c r="E17" i="1"/>
  <c r="E20" i="1"/>
  <c r="E31" i="1"/>
  <c r="E32" i="1"/>
  <c r="E26" i="1"/>
  <c r="E23" i="1"/>
  <c r="E7" i="1"/>
  <c r="E10" i="1"/>
  <c r="E33" i="1"/>
  <c r="E30" i="1"/>
  <c r="E34" i="1"/>
  <c r="E18" i="1"/>
  <c r="E24" i="1"/>
  <c r="E19" i="1"/>
  <c r="E25" i="1"/>
  <c r="E6" i="1"/>
  <c r="E12" i="1"/>
  <c r="E21" i="1"/>
  <c r="E9" i="1"/>
  <c r="E13" i="1"/>
  <c r="E22" i="1"/>
  <c r="E35" i="1" l="1"/>
  <c r="E5" i="1"/>
  <c r="E11" i="1"/>
  <c r="J10" i="1" l="1"/>
  <c r="J11" i="1" s="1"/>
  <c r="J12" i="1" s="1"/>
</calcChain>
</file>

<file path=xl/sharedStrings.xml><?xml version="1.0" encoding="utf-8"?>
<sst xmlns="http://schemas.openxmlformats.org/spreadsheetml/2006/main" count="67" uniqueCount="42">
  <si>
    <t>CARGO</t>
  </si>
  <si>
    <t>PRECIO MES</t>
  </si>
  <si>
    <t>DIAS LAB</t>
  </si>
  <si>
    <t>PRECIO DIA</t>
  </si>
  <si>
    <t>MODULOS</t>
  </si>
  <si>
    <t>DIAS</t>
  </si>
  <si>
    <t>RECURSOS</t>
  </si>
  <si>
    <t>PRECIO</t>
  </si>
  <si>
    <t>PROGRAMADOR</t>
  </si>
  <si>
    <t>BACKEND/FRONTEND</t>
  </si>
  <si>
    <t>UI/UX</t>
  </si>
  <si>
    <t>TEAM SCRUM</t>
  </si>
  <si>
    <t>INFRAESTRUCTURA</t>
  </si>
  <si>
    <t>SOPORTE</t>
  </si>
  <si>
    <t>creación de BBDD</t>
  </si>
  <si>
    <t>servidores Web</t>
  </si>
  <si>
    <t>Fecha estimada del proyecto:</t>
  </si>
  <si>
    <t>meses</t>
  </si>
  <si>
    <t>25% MARGEN DE UTILIDAD</t>
  </si>
  <si>
    <t>TOTAL</t>
  </si>
  <si>
    <t>HOME</t>
  </si>
  <si>
    <t>Esta oferta económica incluye los primero 6 meses posteriores a la puesta en producción para la parte de soporte de tecnología. No incluye Impuestos</t>
  </si>
  <si>
    <t>BACKEND</t>
  </si>
  <si>
    <t>LOGIN</t>
  </si>
  <si>
    <t>WEB</t>
  </si>
  <si>
    <t>CREAR CUENTA</t>
  </si>
  <si>
    <t>PERFIL</t>
  </si>
  <si>
    <t>AYUDA Y SOPORTE</t>
  </si>
  <si>
    <t>SITIO ADMINISTRATIVO</t>
  </si>
  <si>
    <t xml:space="preserve">TOTAL </t>
  </si>
  <si>
    <t>Propuesta.</t>
  </si>
  <si>
    <t>LEVANTAMIENTO DE REQ</t>
  </si>
  <si>
    <t>ENVIO REMESAS</t>
  </si>
  <si>
    <t>COBRO REMESAS</t>
  </si>
  <si>
    <t>BUSQUEDA DE REMESAS</t>
  </si>
  <si>
    <t>Menjívar Machado,María Estefanía /Lucero Barrera,José René</t>
  </si>
  <si>
    <t>Martínez Gil,Julio César</t>
  </si>
  <si>
    <t>Menjívar Machado,María Estefanía</t>
  </si>
  <si>
    <t>Solorzano,Douglas Oswaldo/Martínez Gil,Julio César</t>
  </si>
  <si>
    <t>Juarez Henriquez,Julio Juan Jose / Martínez Gil,Julio César</t>
  </si>
  <si>
    <t>RECURSO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</si>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</sst>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164" fontId="0" fillId="0" borderId="0" xfId="1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1" applyFont="1" applyFill="1"/>
    <xf numFmtId="0" fontId="0" fillId="3" borderId="0" xfId="0" applyFill="1"/>
    <xf numFmtId="164" fontId="0" fillId="3" borderId="0" xfId="1" applyFont="1" applyFill="1"/>
    <xf numFmtId="2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2" fontId="0" fillId="0" borderId="0" xfId="0" applyNumberFormat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164" fontId="2" fillId="2" borderId="0" xfId="1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051A-CE93-4E87-B796-C45A7191F285}">
  <dimension ref="B2:P55"/>
  <sheetViews>
    <sheetView tabSelected="1" topLeftCell="E1" zoomScale="85" zoomScaleNormal="85" workbookViewId="0">
      <selection activeCell="M23" sqref="M23:M24"/>
    </sheetView>
  </sheetViews>
  <sheetFormatPr baseColWidth="10" defaultRowHeight="15" outlineLevelRow="1" x14ac:dyDescent="0.25"/>
  <cols>
    <col min="1" max="1" width="2.42578125" customWidth="1"/>
    <col min="2" max="2" width="48.5703125" bestFit="1" customWidth="1"/>
    <col min="3" max="3" width="5" bestFit="1" customWidth="1"/>
    <col min="7" max="7" width="12.7109375" bestFit="1" customWidth="1"/>
    <col min="9" max="9" width="23.5703125" bestFit="1" customWidth="1"/>
    <col min="10" max="10" width="11.42578125" bestFit="1" customWidth="1"/>
    <col min="14" max="14" width="23.28515625" bestFit="1" customWidth="1"/>
    <col min="15" max="15" width="55.5703125" bestFit="1" customWidth="1"/>
  </cols>
  <sheetData>
    <row r="2" spans="2:16" x14ac:dyDescent="0.25">
      <c r="I2" s="1" t="s">
        <v>0</v>
      </c>
      <c r="J2" s="1" t="s">
        <v>1</v>
      </c>
      <c r="K2" s="1" t="s">
        <v>2</v>
      </c>
      <c r="L2" s="1" t="s">
        <v>3</v>
      </c>
      <c r="N2" s="1" t="s">
        <v>0</v>
      </c>
      <c r="O2" s="1" t="s">
        <v>40</v>
      </c>
      <c r="P2" s="1" t="s">
        <v>41</v>
      </c>
    </row>
    <row r="3" spans="2:16" x14ac:dyDescent="0.25"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  <c r="I3" t="s">
        <v>8</v>
      </c>
      <c r="J3" s="2">
        <v>1200</v>
      </c>
      <c r="K3">
        <v>24</v>
      </c>
      <c r="L3" s="2">
        <f>J3/K3</f>
        <v>50</v>
      </c>
      <c r="N3" t="s">
        <v>8</v>
      </c>
      <c r="O3" t="s">
        <v>39</v>
      </c>
      <c r="P3">
        <v>2</v>
      </c>
    </row>
    <row r="4" spans="2:16" x14ac:dyDescent="0.25">
      <c r="B4" s="1"/>
      <c r="C4" s="17" t="s">
        <v>9</v>
      </c>
      <c r="D4" s="17"/>
      <c r="E4" s="17"/>
      <c r="F4" s="3" t="s">
        <v>10</v>
      </c>
      <c r="G4" s="3" t="s">
        <v>11</v>
      </c>
      <c r="I4" t="s">
        <v>11</v>
      </c>
      <c r="J4" s="2">
        <v>700</v>
      </c>
      <c r="K4">
        <v>24</v>
      </c>
      <c r="L4" s="2">
        <f>J4/K4</f>
        <v>29.166666666666668</v>
      </c>
      <c r="N4" t="s">
        <v>11</v>
      </c>
      <c r="O4" t="s">
        <v>35</v>
      </c>
      <c r="P4">
        <v>2</v>
      </c>
    </row>
    <row r="5" spans="2:16" x14ac:dyDescent="0.25">
      <c r="B5" s="4" t="s">
        <v>12</v>
      </c>
      <c r="C5" s="4">
        <f>SUM(C6:C7)</f>
        <v>0.8</v>
      </c>
      <c r="D5" s="4">
        <f>MAX(D6:D7)</f>
        <v>1</v>
      </c>
      <c r="E5" s="5">
        <f>SUM(E6:E7)</f>
        <v>40</v>
      </c>
      <c r="F5" s="5"/>
      <c r="G5" s="5"/>
      <c r="I5" t="s">
        <v>13</v>
      </c>
      <c r="J5" s="2">
        <v>700</v>
      </c>
      <c r="K5">
        <v>30</v>
      </c>
      <c r="L5" s="2">
        <f>J5/K5</f>
        <v>23.333333333333332</v>
      </c>
      <c r="N5" t="s">
        <v>13</v>
      </c>
      <c r="O5" t="s">
        <v>36</v>
      </c>
      <c r="P5">
        <v>1</v>
      </c>
    </row>
    <row r="6" spans="2:16" outlineLevel="1" x14ac:dyDescent="0.25">
      <c r="B6" s="6" t="s">
        <v>14</v>
      </c>
      <c r="C6" s="6">
        <v>0.5</v>
      </c>
      <c r="D6" s="6">
        <v>1</v>
      </c>
      <c r="E6" s="7">
        <f>C6*$L$3*D6</f>
        <v>25</v>
      </c>
      <c r="F6" s="7"/>
      <c r="G6" s="7"/>
      <c r="I6" t="s">
        <v>10</v>
      </c>
      <c r="J6" s="2">
        <v>1920</v>
      </c>
      <c r="K6">
        <v>24</v>
      </c>
      <c r="L6" s="2">
        <f>J6/K6</f>
        <v>80</v>
      </c>
      <c r="N6" t="s">
        <v>10</v>
      </c>
      <c r="O6" t="s">
        <v>37</v>
      </c>
      <c r="P6">
        <v>1</v>
      </c>
    </row>
    <row r="7" spans="2:16" outlineLevel="1" x14ac:dyDescent="0.25">
      <c r="B7" s="6" t="s">
        <v>15</v>
      </c>
      <c r="C7" s="6">
        <v>0.3</v>
      </c>
      <c r="D7" s="6">
        <v>1</v>
      </c>
      <c r="E7" s="7">
        <f t="shared" ref="E7" si="0">C7*$L$3*D7</f>
        <v>15</v>
      </c>
      <c r="F7" s="7"/>
      <c r="G7" s="7"/>
      <c r="I7" t="s">
        <v>31</v>
      </c>
      <c r="J7" s="2">
        <v>1500</v>
      </c>
      <c r="K7">
        <v>24</v>
      </c>
      <c r="L7" s="2">
        <f>J7/K7</f>
        <v>62.5</v>
      </c>
      <c r="N7" t="s">
        <v>31</v>
      </c>
      <c r="O7" t="s">
        <v>38</v>
      </c>
      <c r="P7">
        <v>2</v>
      </c>
    </row>
    <row r="8" spans="2:16" outlineLevel="1" x14ac:dyDescent="0.25">
      <c r="B8" s="4" t="s">
        <v>20</v>
      </c>
      <c r="C8" s="4">
        <f>MAX(C9:C10)</f>
        <v>1</v>
      </c>
      <c r="D8" s="4">
        <f>SUM(D9:D10)</f>
        <v>2</v>
      </c>
      <c r="E8" s="5">
        <f>C8*$L$3*D8</f>
        <v>100</v>
      </c>
      <c r="F8" s="5"/>
      <c r="G8" s="5"/>
      <c r="I8" s="18" t="s">
        <v>16</v>
      </c>
      <c r="J8" s="18"/>
      <c r="K8" s="8">
        <f>C35/24</f>
        <v>3.0749999999999997</v>
      </c>
      <c r="L8" s="9" t="s">
        <v>17</v>
      </c>
    </row>
    <row r="9" spans="2:16" outlineLevel="1" x14ac:dyDescent="0.25">
      <c r="B9" s="6" t="s">
        <v>24</v>
      </c>
      <c r="C9" s="6">
        <v>1</v>
      </c>
      <c r="D9" s="6">
        <v>1</v>
      </c>
      <c r="E9" s="7">
        <f>C9*$L$3*D9</f>
        <v>50</v>
      </c>
      <c r="F9" s="7"/>
      <c r="G9" s="7"/>
      <c r="I9" s="10" t="s">
        <v>30</v>
      </c>
      <c r="J9" s="11"/>
      <c r="L9" s="12"/>
    </row>
    <row r="10" spans="2:16" outlineLevel="1" x14ac:dyDescent="0.25">
      <c r="B10" s="6" t="s">
        <v>22</v>
      </c>
      <c r="C10" s="6">
        <v>1</v>
      </c>
      <c r="D10" s="6">
        <v>1</v>
      </c>
      <c r="E10" s="7">
        <f>C10*$L$3*D10</f>
        <v>50</v>
      </c>
      <c r="F10" s="7"/>
      <c r="G10" s="7"/>
      <c r="I10" t="s">
        <v>4</v>
      </c>
      <c r="J10" s="13">
        <f>E35+F35+G35</f>
        <v>18975</v>
      </c>
    </row>
    <row r="11" spans="2:16" ht="15.75" outlineLevel="1" thickBot="1" x14ac:dyDescent="0.3">
      <c r="B11" s="4" t="s">
        <v>23</v>
      </c>
      <c r="C11" s="4">
        <f>MAX(C12:C13)</f>
        <v>3</v>
      </c>
      <c r="D11" s="4">
        <f>SUM(D12:D13)</f>
        <v>2</v>
      </c>
      <c r="E11" s="5">
        <f>SUM(E12:E13)</f>
        <v>250</v>
      </c>
      <c r="F11" s="5"/>
      <c r="G11" s="5"/>
      <c r="I11" s="14" t="s">
        <v>18</v>
      </c>
      <c r="J11" s="15">
        <f>J10*0.2</f>
        <v>3795</v>
      </c>
    </row>
    <row r="12" spans="2:16" ht="15.75" outlineLevel="1" thickTop="1" x14ac:dyDescent="0.25">
      <c r="B12" s="6" t="s">
        <v>22</v>
      </c>
      <c r="C12" s="6">
        <v>3</v>
      </c>
      <c r="D12" s="6">
        <v>1</v>
      </c>
      <c r="E12" s="7">
        <f>C12*$L$3*D12</f>
        <v>150</v>
      </c>
      <c r="F12" s="7"/>
      <c r="G12" s="7"/>
      <c r="I12" t="s">
        <v>19</v>
      </c>
      <c r="J12" s="13">
        <f>SUM(J10:J11)</f>
        <v>22770</v>
      </c>
    </row>
    <row r="13" spans="2:16" outlineLevel="1" x14ac:dyDescent="0.25">
      <c r="B13" s="6" t="s">
        <v>24</v>
      </c>
      <c r="C13" s="6">
        <v>2</v>
      </c>
      <c r="D13" s="6">
        <v>1</v>
      </c>
      <c r="E13" s="7">
        <f>C13*$L$3*D13</f>
        <v>100</v>
      </c>
      <c r="F13" s="7"/>
      <c r="G13" s="7"/>
    </row>
    <row r="14" spans="2:16" outlineLevel="1" x14ac:dyDescent="0.25">
      <c r="B14" s="4" t="s">
        <v>25</v>
      </c>
      <c r="C14" s="4">
        <f>MAX(C15:C16)</f>
        <v>3</v>
      </c>
      <c r="D14" s="4">
        <f>SUM(D15:D16)</f>
        <v>2</v>
      </c>
      <c r="E14" s="5">
        <f>C14*$L$3*D14</f>
        <v>300</v>
      </c>
      <c r="F14" s="5"/>
      <c r="G14" s="5"/>
    </row>
    <row r="15" spans="2:16" outlineLevel="1" x14ac:dyDescent="0.25">
      <c r="B15" s="6" t="s">
        <v>22</v>
      </c>
      <c r="C15" s="6">
        <v>3</v>
      </c>
      <c r="D15" s="6">
        <v>1</v>
      </c>
      <c r="E15" s="7">
        <f>C15*$L$3*D15</f>
        <v>150</v>
      </c>
      <c r="F15" s="7"/>
      <c r="G15" s="7"/>
    </row>
    <row r="16" spans="2:16" outlineLevel="1" x14ac:dyDescent="0.25">
      <c r="B16" s="6" t="s">
        <v>24</v>
      </c>
      <c r="C16" s="6">
        <v>3</v>
      </c>
      <c r="D16" s="6">
        <v>1</v>
      </c>
      <c r="E16" s="7">
        <f>C16*$L$3*D16</f>
        <v>150</v>
      </c>
      <c r="F16" s="7"/>
      <c r="G16" s="7"/>
    </row>
    <row r="17" spans="2:13" outlineLevel="1" x14ac:dyDescent="0.25">
      <c r="B17" s="4" t="s">
        <v>26</v>
      </c>
      <c r="C17" s="4">
        <f>MAX(C18:C19)</f>
        <v>12</v>
      </c>
      <c r="D17" s="4">
        <f>SUM(D18:D19)</f>
        <v>2</v>
      </c>
      <c r="E17" s="5">
        <f>C17*$L$3*D17</f>
        <v>1200</v>
      </c>
      <c r="F17" s="5"/>
      <c r="G17" s="5"/>
    </row>
    <row r="18" spans="2:13" x14ac:dyDescent="0.25">
      <c r="B18" s="6" t="s">
        <v>22</v>
      </c>
      <c r="C18" s="6">
        <v>12</v>
      </c>
      <c r="D18" s="6">
        <v>1</v>
      </c>
      <c r="E18" s="7">
        <f>C18*$L$3*D18</f>
        <v>600</v>
      </c>
      <c r="F18" s="7"/>
      <c r="G18" s="7"/>
      <c r="I18" s="19" t="s">
        <v>21</v>
      </c>
      <c r="J18" s="20"/>
      <c r="M18" s="13"/>
    </row>
    <row r="19" spans="2:13" outlineLevel="1" x14ac:dyDescent="0.25">
      <c r="B19" s="6" t="s">
        <v>24</v>
      </c>
      <c r="C19" s="6">
        <v>12</v>
      </c>
      <c r="D19" s="6">
        <v>1</v>
      </c>
      <c r="E19" s="7">
        <f>C19*$L$3*D19</f>
        <v>600</v>
      </c>
      <c r="F19" s="7"/>
      <c r="G19" s="7"/>
      <c r="I19" s="21"/>
      <c r="J19" s="22"/>
    </row>
    <row r="20" spans="2:13" outlineLevel="1" x14ac:dyDescent="0.25">
      <c r="B20" s="4" t="s">
        <v>32</v>
      </c>
      <c r="C20" s="4">
        <f>MAX(C21:C22)</f>
        <v>30</v>
      </c>
      <c r="D20" s="4">
        <f>SUM(D21:D22)</f>
        <v>2</v>
      </c>
      <c r="E20" s="5">
        <f>C20*$L$3*D20</f>
        <v>3000</v>
      </c>
      <c r="F20" s="5"/>
      <c r="G20" s="5"/>
      <c r="I20" s="21"/>
      <c r="J20" s="22"/>
    </row>
    <row r="21" spans="2:13" x14ac:dyDescent="0.25">
      <c r="B21" s="6" t="s">
        <v>22</v>
      </c>
      <c r="C21" s="6">
        <v>30</v>
      </c>
      <c r="D21" s="6">
        <v>1</v>
      </c>
      <c r="E21" s="7">
        <f>C21*$L$3*D21</f>
        <v>1500</v>
      </c>
      <c r="F21" s="7"/>
      <c r="G21" s="7"/>
      <c r="I21" s="21"/>
      <c r="J21" s="22"/>
    </row>
    <row r="22" spans="2:13" outlineLevel="1" x14ac:dyDescent="0.25">
      <c r="B22" s="6" t="s">
        <v>24</v>
      </c>
      <c r="C22" s="6">
        <v>15</v>
      </c>
      <c r="D22" s="6">
        <v>1</v>
      </c>
      <c r="E22" s="7">
        <f>C22*$L$3*D22</f>
        <v>750</v>
      </c>
      <c r="F22" s="7"/>
      <c r="G22" s="7"/>
      <c r="I22" s="21"/>
      <c r="J22" s="22"/>
    </row>
    <row r="23" spans="2:13" outlineLevel="1" x14ac:dyDescent="0.25">
      <c r="B23" s="4" t="s">
        <v>33</v>
      </c>
      <c r="C23" s="4">
        <f>MAX(C24:C25)</f>
        <v>5</v>
      </c>
      <c r="D23" s="4">
        <f>SUM(D24:D25)</f>
        <v>2</v>
      </c>
      <c r="E23" s="5">
        <f>C23*$L$3*D23</f>
        <v>500</v>
      </c>
      <c r="F23" s="5"/>
      <c r="G23" s="5"/>
      <c r="I23" s="21"/>
      <c r="J23" s="22"/>
    </row>
    <row r="24" spans="2:13" x14ac:dyDescent="0.25">
      <c r="B24" s="6" t="s">
        <v>22</v>
      </c>
      <c r="C24" s="6">
        <v>2</v>
      </c>
      <c r="D24" s="6">
        <v>1</v>
      </c>
      <c r="E24" s="7">
        <f>C24*$L$3*D24</f>
        <v>100</v>
      </c>
      <c r="F24" s="7"/>
      <c r="G24" s="7"/>
      <c r="I24" s="21"/>
      <c r="J24" s="22"/>
    </row>
    <row r="25" spans="2:13" outlineLevel="1" x14ac:dyDescent="0.25">
      <c r="B25" s="6" t="s">
        <v>24</v>
      </c>
      <c r="C25" s="6">
        <v>5</v>
      </c>
      <c r="D25" s="6">
        <v>1</v>
      </c>
      <c r="E25" s="7">
        <f>C25*$L$3*D25</f>
        <v>250</v>
      </c>
      <c r="F25" s="7"/>
      <c r="G25" s="7"/>
      <c r="I25" s="21"/>
      <c r="J25" s="22"/>
    </row>
    <row r="26" spans="2:13" outlineLevel="1" x14ac:dyDescent="0.25">
      <c r="B26" s="4" t="s">
        <v>34</v>
      </c>
      <c r="C26" s="4">
        <f>MAX(C27:C28)</f>
        <v>3</v>
      </c>
      <c r="D26" s="4">
        <f>SUM(D27:D28)</f>
        <v>2</v>
      </c>
      <c r="E26" s="5">
        <f>C26*$L$3*D26</f>
        <v>300</v>
      </c>
      <c r="F26" s="5"/>
      <c r="G26" s="5"/>
      <c r="I26" s="21"/>
      <c r="J26" s="22"/>
    </row>
    <row r="27" spans="2:13" x14ac:dyDescent="0.25">
      <c r="B27" s="6" t="s">
        <v>22</v>
      </c>
      <c r="C27" s="6">
        <v>3</v>
      </c>
      <c r="D27" s="6">
        <v>1</v>
      </c>
      <c r="E27" s="7">
        <f>C27*$L$3*D27</f>
        <v>150</v>
      </c>
      <c r="F27" s="7"/>
      <c r="G27" s="7"/>
      <c r="I27" s="21"/>
      <c r="J27" s="22"/>
    </row>
    <row r="28" spans="2:13" outlineLevel="1" x14ac:dyDescent="0.25">
      <c r="B28" s="6" t="s">
        <v>24</v>
      </c>
      <c r="C28" s="6">
        <v>3</v>
      </c>
      <c r="D28" s="6">
        <v>1</v>
      </c>
      <c r="E28" s="7">
        <f>C28*$L$3*D28</f>
        <v>150</v>
      </c>
      <c r="F28" s="7"/>
      <c r="G28" s="7"/>
      <c r="I28" s="21"/>
      <c r="J28" s="22"/>
    </row>
    <row r="29" spans="2:13" outlineLevel="1" x14ac:dyDescent="0.25">
      <c r="B29" s="4" t="s">
        <v>27</v>
      </c>
      <c r="C29" s="4">
        <f>MAX(C30:C31)</f>
        <v>10</v>
      </c>
      <c r="D29" s="4">
        <f>SUM(D30:D31)</f>
        <v>2</v>
      </c>
      <c r="E29" s="5">
        <f t="shared" ref="E29" si="1">C29*$L$3*D29</f>
        <v>1000</v>
      </c>
      <c r="F29" s="5"/>
      <c r="G29" s="5"/>
      <c r="I29" s="21"/>
      <c r="J29" s="22"/>
    </row>
    <row r="30" spans="2:13" outlineLevel="1" x14ac:dyDescent="0.25">
      <c r="B30" s="6" t="s">
        <v>22</v>
      </c>
      <c r="C30" s="6">
        <v>10</v>
      </c>
      <c r="D30" s="6">
        <v>1</v>
      </c>
      <c r="E30" s="7">
        <f>C30*$L$3*D30</f>
        <v>500</v>
      </c>
      <c r="F30" s="7"/>
      <c r="G30" s="7"/>
    </row>
    <row r="31" spans="2:13" outlineLevel="1" x14ac:dyDescent="0.25">
      <c r="B31" s="6" t="s">
        <v>24</v>
      </c>
      <c r="C31" s="6">
        <v>10</v>
      </c>
      <c r="D31" s="6">
        <v>1</v>
      </c>
      <c r="E31" s="7">
        <f>C31*$L$3*D31</f>
        <v>500</v>
      </c>
      <c r="F31" s="7"/>
      <c r="G31" s="7"/>
    </row>
    <row r="32" spans="2:13" outlineLevel="1" x14ac:dyDescent="0.25">
      <c r="B32" s="4" t="s">
        <v>28</v>
      </c>
      <c r="C32" s="4">
        <f>MAX(C33:C34)</f>
        <v>6</v>
      </c>
      <c r="D32" s="4">
        <f>SUM(D33:D34)</f>
        <v>2</v>
      </c>
      <c r="E32" s="5">
        <f>C32*$L$3*D32</f>
        <v>600</v>
      </c>
      <c r="F32" s="5"/>
      <c r="G32" s="5"/>
    </row>
    <row r="33" spans="2:7" x14ac:dyDescent="0.25">
      <c r="B33" s="6" t="s">
        <v>22</v>
      </c>
      <c r="C33" s="6">
        <v>5</v>
      </c>
      <c r="D33" s="6">
        <v>1</v>
      </c>
      <c r="E33" s="7">
        <f t="shared" ref="E33:E34" si="2">C33*$L$3*D33</f>
        <v>250</v>
      </c>
      <c r="F33" s="7"/>
      <c r="G33" s="7"/>
    </row>
    <row r="34" spans="2:7" ht="14.45" customHeight="1" outlineLevel="1" x14ac:dyDescent="0.25">
      <c r="B34" s="6" t="s">
        <v>24</v>
      </c>
      <c r="C34" s="6">
        <v>6</v>
      </c>
      <c r="D34" s="6">
        <v>1</v>
      </c>
      <c r="E34" s="7">
        <f t="shared" si="2"/>
        <v>300</v>
      </c>
      <c r="F34" s="7"/>
      <c r="G34" s="7"/>
    </row>
    <row r="35" spans="2:7" x14ac:dyDescent="0.25">
      <c r="B35" s="1" t="s">
        <v>29</v>
      </c>
      <c r="C35" s="1">
        <f>C5+C8+C11+C17+C20+C23+C26+C29+C32+C14</f>
        <v>73.8</v>
      </c>
      <c r="D35" s="1">
        <f>MAX(D5,D8,D11,D17,D20,D23,D26,D29,D32)</f>
        <v>2</v>
      </c>
      <c r="E35" s="16">
        <f>SUM(E32+E29+E26+E23+E20+E17+E11+E8+E5)</f>
        <v>6990</v>
      </c>
      <c r="F35" s="16">
        <v>7680</v>
      </c>
      <c r="G35" s="16">
        <f>J4*K8*2</f>
        <v>4305</v>
      </c>
    </row>
    <row r="36" spans="2:7" ht="14.45" customHeight="1" outlineLevel="1" x14ac:dyDescent="0.25"/>
    <row r="38" spans="2:7" ht="14.45" customHeight="1" outlineLevel="1" x14ac:dyDescent="0.25"/>
    <row r="39" spans="2:7" ht="14.45" customHeight="1" outlineLevel="1" x14ac:dyDescent="0.25"/>
    <row r="46" spans="2:7" outlineLevel="1" x14ac:dyDescent="0.25"/>
    <row r="47" spans="2:7" outlineLevel="1" x14ac:dyDescent="0.25"/>
    <row r="52" spans="9:9" x14ac:dyDescent="0.25">
      <c r="I52" s="13"/>
    </row>
    <row r="53" spans="9:9" x14ac:dyDescent="0.25">
      <c r="I53" s="13"/>
    </row>
    <row r="54" spans="9:9" x14ac:dyDescent="0.25">
      <c r="I54" s="13"/>
    </row>
    <row r="55" spans="9:9" x14ac:dyDescent="0.25">
      <c r="I55" s="13"/>
    </row>
  </sheetData>
  <mergeCells count="3">
    <mergeCell ref="C4:E4"/>
    <mergeCell ref="I8:J8"/>
    <mergeCell ref="I18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jose juarez henriquez</dc:creator>
  <cp:lastModifiedBy>julio jose juarez henriquez</cp:lastModifiedBy>
  <dcterms:created xsi:type="dcterms:W3CDTF">2022-02-26T17:43:32Z</dcterms:created>
  <dcterms:modified xsi:type="dcterms:W3CDTF">2022-04-11T03:35:58Z</dcterms:modified>
</cp:coreProperties>
</file>