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7995" activeTab="3"/>
  </bookViews>
  <sheets>
    <sheet name="histograma entero" sheetId="1" r:id="rId1"/>
    <sheet name="fondo" sheetId="2" r:id="rId2"/>
    <sheet name="histograma sección " sheetId="3" r:id="rId3"/>
    <sheet name="3-distribucion-intensidad" sheetId="4" r:id="rId4"/>
  </sheets>
  <externalReferences>
    <externalReference r:id="rId5"/>
  </externalReferences>
  <definedNames>
    <definedName name="_3.1._distribucionIntensidadDada" localSheetId="3">'3-distribucion-intensidad'!$B$2:$C$399</definedName>
  </definedNames>
  <calcPr calcId="125725"/>
</workbook>
</file>

<file path=xl/calcChain.xml><?xml version="1.0" encoding="utf-8"?>
<calcChain xmlns="http://schemas.openxmlformats.org/spreadsheetml/2006/main">
  <c r="I52" i="4"/>
  <c r="K53" l="1"/>
  <c r="K54"/>
  <c r="K55"/>
  <c r="K56"/>
  <c r="K57"/>
  <c r="K52"/>
  <c r="J52"/>
  <c r="I53"/>
  <c r="I54"/>
  <c r="I55"/>
  <c r="I56"/>
  <c r="I57"/>
  <c r="E46"/>
  <c r="F46"/>
  <c r="F7"/>
  <c r="H7"/>
  <c r="J7"/>
  <c r="F29"/>
  <c r="H29"/>
  <c r="J29"/>
  <c r="I39" s="1"/>
  <c r="F17"/>
  <c r="I33"/>
  <c r="I31"/>
  <c r="I29"/>
  <c r="J33"/>
  <c r="J31"/>
  <c r="G33"/>
  <c r="G31"/>
  <c r="G29"/>
  <c r="H33"/>
  <c r="H31"/>
  <c r="E33"/>
  <c r="E31"/>
  <c r="E29"/>
  <c r="F33"/>
  <c r="F31"/>
  <c r="I11"/>
  <c r="I9"/>
  <c r="I7"/>
  <c r="J11"/>
  <c r="J9"/>
  <c r="G11"/>
  <c r="G9"/>
  <c r="G7"/>
  <c r="H11"/>
  <c r="H9"/>
  <c r="I36"/>
  <c r="G39"/>
  <c r="H39"/>
  <c r="G36"/>
  <c r="E39"/>
  <c r="E36"/>
  <c r="I17"/>
  <c r="G17"/>
  <c r="G14"/>
  <c r="E17"/>
  <c r="E20" s="1"/>
  <c r="F11"/>
  <c r="F9"/>
  <c r="F14"/>
  <c r="E14"/>
  <c r="E11"/>
  <c r="E9"/>
  <c r="E7"/>
  <c r="H32" i="3"/>
  <c r="H34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G4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H30" s="1"/>
  <c r="E5" s="1"/>
  <c r="H6" i="2"/>
  <c r="G6"/>
  <c r="H34" i="1"/>
  <c r="G4" s="1"/>
  <c r="H32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4"/>
  <c r="F52" i="4" l="1"/>
  <c r="F20"/>
  <c r="I42"/>
  <c r="F57" s="1"/>
  <c r="H57" s="1"/>
  <c r="J36"/>
  <c r="J39"/>
  <c r="G42"/>
  <c r="F56" s="1"/>
  <c r="H56" s="1"/>
  <c r="H36"/>
  <c r="I14"/>
  <c r="E42"/>
  <c r="F55" s="1"/>
  <c r="H55" s="1"/>
  <c r="F36"/>
  <c r="F39"/>
  <c r="I20"/>
  <c r="F54" s="1"/>
  <c r="H54" s="1"/>
  <c r="J14"/>
  <c r="J17"/>
  <c r="G20"/>
  <c r="H14"/>
  <c r="H17"/>
  <c r="E4" i="3"/>
  <c r="E258"/>
  <c r="E256"/>
  <c r="E254"/>
  <c r="E252"/>
  <c r="E250"/>
  <c r="E248"/>
  <c r="E246"/>
  <c r="E244"/>
  <c r="E242"/>
  <c r="E240"/>
  <c r="E238"/>
  <c r="E236"/>
  <c r="E234"/>
  <c r="E232"/>
  <c r="E230"/>
  <c r="E228"/>
  <c r="E226"/>
  <c r="E224"/>
  <c r="E222"/>
  <c r="E220"/>
  <c r="E218"/>
  <c r="E216"/>
  <c r="E214"/>
  <c r="E212"/>
  <c r="E210"/>
  <c r="E208"/>
  <c r="E206"/>
  <c r="E204"/>
  <c r="E202"/>
  <c r="E200"/>
  <c r="E198"/>
  <c r="E196"/>
  <c r="E194"/>
  <c r="E192"/>
  <c r="E190"/>
  <c r="E188"/>
  <c r="E186"/>
  <c r="E184"/>
  <c r="E182"/>
  <c r="E180"/>
  <c r="E178"/>
  <c r="E176"/>
  <c r="E174"/>
  <c r="E172"/>
  <c r="E170"/>
  <c r="E168"/>
  <c r="E166"/>
  <c r="E164"/>
  <c r="E162"/>
  <c r="E160"/>
  <c r="E158"/>
  <c r="E156"/>
  <c r="E154"/>
  <c r="E152"/>
  <c r="E150"/>
  <c r="E148"/>
  <c r="E146"/>
  <c r="E144"/>
  <c r="E142"/>
  <c r="E140"/>
  <c r="E138"/>
  <c r="E136"/>
  <c r="E134"/>
  <c r="E132"/>
  <c r="E130"/>
  <c r="E128"/>
  <c r="E126"/>
  <c r="E124"/>
  <c r="E122"/>
  <c r="E120"/>
  <c r="E118"/>
  <c r="E116"/>
  <c r="E114"/>
  <c r="E112"/>
  <c r="E110"/>
  <c r="E108"/>
  <c r="E106"/>
  <c r="E104"/>
  <c r="E102"/>
  <c r="E100"/>
  <c r="E98"/>
  <c r="E96"/>
  <c r="E94"/>
  <c r="E92"/>
  <c r="E90"/>
  <c r="E88"/>
  <c r="E86"/>
  <c r="E84"/>
  <c r="E82"/>
  <c r="E80"/>
  <c r="E78"/>
  <c r="E76"/>
  <c r="E74"/>
  <c r="E72"/>
  <c r="E70"/>
  <c r="E68"/>
  <c r="E66"/>
  <c r="E64"/>
  <c r="E62"/>
  <c r="E60"/>
  <c r="E58"/>
  <c r="E56"/>
  <c r="E54"/>
  <c r="E52"/>
  <c r="E50"/>
  <c r="E48"/>
  <c r="E46"/>
  <c r="E44"/>
  <c r="E42"/>
  <c r="E40"/>
  <c r="E38"/>
  <c r="E36"/>
  <c r="E34"/>
  <c r="E32"/>
  <c r="E30"/>
  <c r="E28"/>
  <c r="E26"/>
  <c r="E24"/>
  <c r="E22"/>
  <c r="E20"/>
  <c r="E18"/>
  <c r="E16"/>
  <c r="E14"/>
  <c r="E12"/>
  <c r="E10"/>
  <c r="E8"/>
  <c r="E6"/>
  <c r="E259"/>
  <c r="E257"/>
  <c r="E255"/>
  <c r="E253"/>
  <c r="E251"/>
  <c r="E249"/>
  <c r="E247"/>
  <c r="E245"/>
  <c r="E243"/>
  <c r="E241"/>
  <c r="E239"/>
  <c r="E237"/>
  <c r="E235"/>
  <c r="E233"/>
  <c r="E231"/>
  <c r="E229"/>
  <c r="E227"/>
  <c r="E225"/>
  <c r="E223"/>
  <c r="E221"/>
  <c r="E219"/>
  <c r="E217"/>
  <c r="E215"/>
  <c r="E213"/>
  <c r="E211"/>
  <c r="E209"/>
  <c r="E207"/>
  <c r="E205"/>
  <c r="E203"/>
  <c r="E201"/>
  <c r="E199"/>
  <c r="E197"/>
  <c r="E195"/>
  <c r="E193"/>
  <c r="E191"/>
  <c r="E189"/>
  <c r="E187"/>
  <c r="E185"/>
  <c r="E183"/>
  <c r="E181"/>
  <c r="E179"/>
  <c r="E177"/>
  <c r="E175"/>
  <c r="E173"/>
  <c r="E171"/>
  <c r="E169"/>
  <c r="E167"/>
  <c r="E165"/>
  <c r="E163"/>
  <c r="E161"/>
  <c r="E159"/>
  <c r="E157"/>
  <c r="E155"/>
  <c r="E153"/>
  <c r="E151"/>
  <c r="E149"/>
  <c r="E147"/>
  <c r="E145"/>
  <c r="E143"/>
  <c r="E141"/>
  <c r="E139"/>
  <c r="E137"/>
  <c r="E135"/>
  <c r="E133"/>
  <c r="E131"/>
  <c r="E129"/>
  <c r="E127"/>
  <c r="E125"/>
  <c r="E123"/>
  <c r="E121"/>
  <c r="E119"/>
  <c r="E117"/>
  <c r="E115"/>
  <c r="E113"/>
  <c r="E111"/>
  <c r="E109"/>
  <c r="E107"/>
  <c r="E105"/>
  <c r="E103"/>
  <c r="E101"/>
  <c r="E99"/>
  <c r="E97"/>
  <c r="E95"/>
  <c r="E93"/>
  <c r="E91"/>
  <c r="E89"/>
  <c r="E87"/>
  <c r="E85"/>
  <c r="E83"/>
  <c r="E81"/>
  <c r="E79"/>
  <c r="E77"/>
  <c r="E75"/>
  <c r="E73"/>
  <c r="E71"/>
  <c r="E69"/>
  <c r="E67"/>
  <c r="E65"/>
  <c r="E63"/>
  <c r="E61"/>
  <c r="E59"/>
  <c r="E57"/>
  <c r="E55"/>
  <c r="E53"/>
  <c r="E51"/>
  <c r="E49"/>
  <c r="E47"/>
  <c r="E45"/>
  <c r="E43"/>
  <c r="E41"/>
  <c r="E39"/>
  <c r="E37"/>
  <c r="E35"/>
  <c r="E33"/>
  <c r="E31"/>
  <c r="E29"/>
  <c r="E27"/>
  <c r="E25"/>
  <c r="E23"/>
  <c r="E21"/>
  <c r="E19"/>
  <c r="E17"/>
  <c r="E15"/>
  <c r="E13"/>
  <c r="E11"/>
  <c r="E9"/>
  <c r="E7"/>
  <c r="H30" i="1"/>
  <c r="E6" s="1"/>
  <c r="E254"/>
  <c r="E259"/>
  <c r="E255"/>
  <c r="E251"/>
  <c r="E247"/>
  <c r="E243"/>
  <c r="E239"/>
  <c r="E235"/>
  <c r="E231"/>
  <c r="E227"/>
  <c r="E223"/>
  <c r="E219"/>
  <c r="E215"/>
  <c r="E211"/>
  <c r="E207"/>
  <c r="E203"/>
  <c r="E199"/>
  <c r="E195"/>
  <c r="E191"/>
  <c r="E187"/>
  <c r="E183"/>
  <c r="E179"/>
  <c r="E175"/>
  <c r="E171"/>
  <c r="E167"/>
  <c r="E163"/>
  <c r="E159"/>
  <c r="E155"/>
  <c r="E151"/>
  <c r="E147"/>
  <c r="E143"/>
  <c r="E139"/>
  <c r="E135"/>
  <c r="E131"/>
  <c r="E127"/>
  <c r="E123"/>
  <c r="E119"/>
  <c r="E115"/>
  <c r="E111"/>
  <c r="E109"/>
  <c r="E107"/>
  <c r="E105"/>
  <c r="E103"/>
  <c r="E101"/>
  <c r="E99"/>
  <c r="E97"/>
  <c r="E95"/>
  <c r="E93"/>
  <c r="E91"/>
  <c r="E89"/>
  <c r="E87"/>
  <c r="E85"/>
  <c r="E83"/>
  <c r="E81"/>
  <c r="E79"/>
  <c r="E77"/>
  <c r="E75"/>
  <c r="E73"/>
  <c r="E71"/>
  <c r="E69"/>
  <c r="E67"/>
  <c r="E65"/>
  <c r="E63"/>
  <c r="E61"/>
  <c r="E59"/>
  <c r="E57"/>
  <c r="E55"/>
  <c r="E53"/>
  <c r="E51"/>
  <c r="E49"/>
  <c r="E47"/>
  <c r="E45"/>
  <c r="E43"/>
  <c r="E41"/>
  <c r="E39"/>
  <c r="E37"/>
  <c r="E35"/>
  <c r="E33"/>
  <c r="E31"/>
  <c r="E29"/>
  <c r="E27"/>
  <c r="E25"/>
  <c r="E23"/>
  <c r="E21"/>
  <c r="E19"/>
  <c r="E17"/>
  <c r="E15"/>
  <c r="E13"/>
  <c r="E11"/>
  <c r="E9"/>
  <c r="E7"/>
  <c r="E5"/>
  <c r="E4"/>
  <c r="E256"/>
  <c r="E252"/>
  <c r="E250"/>
  <c r="E248"/>
  <c r="E244"/>
  <c r="E242"/>
  <c r="E240"/>
  <c r="E238"/>
  <c r="E236"/>
  <c r="E234"/>
  <c r="E232"/>
  <c r="E230"/>
  <c r="E228"/>
  <c r="E226"/>
  <c r="E224"/>
  <c r="E222"/>
  <c r="E220"/>
  <c r="E218"/>
  <c r="E216"/>
  <c r="E214"/>
  <c r="E212"/>
  <c r="E210"/>
  <c r="E208"/>
  <c r="E206"/>
  <c r="E204"/>
  <c r="E202"/>
  <c r="E200"/>
  <c r="E198"/>
  <c r="E196"/>
  <c r="E194"/>
  <c r="E192"/>
  <c r="E190"/>
  <c r="E188"/>
  <c r="E186"/>
  <c r="E184"/>
  <c r="E182"/>
  <c r="E180"/>
  <c r="E178"/>
  <c r="E176"/>
  <c r="E174"/>
  <c r="E172"/>
  <c r="E170"/>
  <c r="E168"/>
  <c r="E166"/>
  <c r="E164"/>
  <c r="E162"/>
  <c r="E160"/>
  <c r="E158"/>
  <c r="E156"/>
  <c r="E154"/>
  <c r="E152"/>
  <c r="E150"/>
  <c r="E148"/>
  <c r="E146"/>
  <c r="E144"/>
  <c r="E142"/>
  <c r="E140"/>
  <c r="E138"/>
  <c r="E136"/>
  <c r="E134"/>
  <c r="E132"/>
  <c r="E130"/>
  <c r="E128"/>
  <c r="E126"/>
  <c r="E124"/>
  <c r="E122"/>
  <c r="E120"/>
  <c r="E118"/>
  <c r="E116"/>
  <c r="E114"/>
  <c r="E112"/>
  <c r="E110"/>
  <c r="E108"/>
  <c r="E106"/>
  <c r="E104"/>
  <c r="E102"/>
  <c r="E100"/>
  <c r="E98"/>
  <c r="E96"/>
  <c r="E94"/>
  <c r="E92"/>
  <c r="E90"/>
  <c r="E88"/>
  <c r="E86"/>
  <c r="E84"/>
  <c r="E82"/>
  <c r="E80"/>
  <c r="E78"/>
  <c r="E76"/>
  <c r="E74"/>
  <c r="E72"/>
  <c r="E70"/>
  <c r="E68"/>
  <c r="E66"/>
  <c r="E64"/>
  <c r="E62"/>
  <c r="E60"/>
  <c r="E58"/>
  <c r="E56"/>
  <c r="E54"/>
  <c r="E52"/>
  <c r="E50"/>
  <c r="E48"/>
  <c r="E46"/>
  <c r="E44"/>
  <c r="E42"/>
  <c r="E40"/>
  <c r="E38"/>
  <c r="E36"/>
  <c r="E34"/>
  <c r="E32"/>
  <c r="E30"/>
  <c r="E28"/>
  <c r="E26"/>
  <c r="E24"/>
  <c r="E22"/>
  <c r="E20"/>
  <c r="E18"/>
  <c r="E16"/>
  <c r="E14"/>
  <c r="E12"/>
  <c r="E10"/>
  <c r="E8"/>
  <c r="F53" i="4" l="1"/>
  <c r="H53" s="1"/>
  <c r="H52"/>
  <c r="G52"/>
  <c r="J42"/>
  <c r="G57" s="1"/>
  <c r="H42"/>
  <c r="G56" s="1"/>
  <c r="F42"/>
  <c r="G55" s="1"/>
  <c r="H20"/>
  <c r="J20"/>
  <c r="G54" s="1"/>
  <c r="F4" i="3"/>
  <c r="H4" s="1"/>
  <c r="I4" s="1"/>
  <c r="E113" i="1"/>
  <c r="F4" s="1"/>
  <c r="H4" s="1"/>
  <c r="I4" s="1"/>
  <c r="E117"/>
  <c r="E121"/>
  <c r="E125"/>
  <c r="E129"/>
  <c r="E133"/>
  <c r="E137"/>
  <c r="E141"/>
  <c r="E145"/>
  <c r="E149"/>
  <c r="E153"/>
  <c r="E157"/>
  <c r="E161"/>
  <c r="E165"/>
  <c r="E169"/>
  <c r="E173"/>
  <c r="E177"/>
  <c r="E181"/>
  <c r="E185"/>
  <c r="E189"/>
  <c r="E193"/>
  <c r="E197"/>
  <c r="E201"/>
  <c r="E205"/>
  <c r="E209"/>
  <c r="E213"/>
  <c r="E217"/>
  <c r="E221"/>
  <c r="E225"/>
  <c r="E229"/>
  <c r="E233"/>
  <c r="E237"/>
  <c r="E241"/>
  <c r="E245"/>
  <c r="E249"/>
  <c r="E253"/>
  <c r="E257"/>
  <c r="E246"/>
  <c r="E258"/>
  <c r="G53" i="4" l="1"/>
  <c r="J53"/>
  <c r="J55"/>
  <c r="J57"/>
  <c r="J54"/>
  <c r="J56"/>
  <c r="G61" l="1" a="1"/>
  <c r="G61" s="1"/>
  <c r="G70" s="1"/>
  <c r="H65" l="1"/>
  <c r="H63"/>
  <c r="H61"/>
  <c r="G73" s="1"/>
  <c r="G77" s="1"/>
  <c r="G64"/>
  <c r="G62"/>
  <c r="H70" s="1"/>
  <c r="H64"/>
  <c r="H62"/>
  <c r="H73" s="1"/>
  <c r="G65"/>
  <c r="G63"/>
  <c r="H77" l="1"/>
</calcChain>
</file>

<file path=xl/connections.xml><?xml version="1.0" encoding="utf-8"?>
<connections xmlns="http://schemas.openxmlformats.org/spreadsheetml/2006/main">
  <connection id="1" name="3.1.-distribucionIntensidadDada" type="6" refreshedVersion="3" background="1" saveData="1">
    <textPr codePage="850" sourceFile="C:\Users\Julio\Documents\FISICA\PRACTICA7\3.1.-distribucionIntensidadDada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<sst xmlns="http://schemas.openxmlformats.org/spreadsheetml/2006/main" count="115" uniqueCount="47">
  <si>
    <t>value</t>
  </si>
  <si>
    <t>count</t>
  </si>
  <si>
    <t>Media</t>
  </si>
  <si>
    <t>Mediana</t>
  </si>
  <si>
    <t>Total</t>
  </si>
  <si>
    <t>Desv. Estandar</t>
  </si>
  <si>
    <t>x</t>
  </si>
  <si>
    <t>y</t>
  </si>
  <si>
    <t>intensidad</t>
  </si>
  <si>
    <t>media</t>
  </si>
  <si>
    <t>error</t>
  </si>
  <si>
    <t>Distance_(pixels)</t>
  </si>
  <si>
    <t>Gray_Value</t>
  </si>
  <si>
    <t>Elemento 1</t>
  </si>
  <si>
    <t>Elemento 2</t>
  </si>
  <si>
    <t>Elemento 3</t>
  </si>
  <si>
    <t>Elemento 4</t>
  </si>
  <si>
    <t>Elemento 5</t>
  </si>
  <si>
    <t>Elemento 6</t>
  </si>
  <si>
    <t>Mínima 1</t>
  </si>
  <si>
    <t>Mínima 2</t>
  </si>
  <si>
    <t>Mínima 3</t>
  </si>
  <si>
    <t>Máxima 1</t>
  </si>
  <si>
    <t>Máxima 2</t>
  </si>
  <si>
    <t>Máxima 3</t>
  </si>
  <si>
    <t>Mínima</t>
  </si>
  <si>
    <t>Error Mínima</t>
  </si>
  <si>
    <t>Máxima</t>
  </si>
  <si>
    <t>Error Máxima</t>
  </si>
  <si>
    <t>Contraste</t>
  </si>
  <si>
    <t>Error Contraste</t>
  </si>
  <si>
    <t>Contraste ref.</t>
  </si>
  <si>
    <t>Error Contraste ref.</t>
  </si>
  <si>
    <t>Contraste Normalizado</t>
  </si>
  <si>
    <t>Elemento</t>
  </si>
  <si>
    <t>Normalizado</t>
  </si>
  <si>
    <t>Error Normalizado</t>
  </si>
  <si>
    <t>MFT</t>
  </si>
  <si>
    <t>Escala</t>
  </si>
  <si>
    <t>Error MFT</t>
  </si>
  <si>
    <t>b</t>
  </si>
  <si>
    <t>error b</t>
  </si>
  <si>
    <t>Frecuencias (pares lineas / mm)</t>
  </si>
  <si>
    <t>a [mm / pares lineas]</t>
  </si>
  <si>
    <t>error a [mm / pares lineas]</t>
  </si>
  <si>
    <t>Frecuencia corte (pares lineas / mm)</t>
  </si>
  <si>
    <t>Error Frecuencia corte (pares lineas / mm)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</si>
</sst>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4984696974411323E-2"/>
          <c:y val="4.7305756144470926E-2"/>
          <c:w val="0.85394599269149019"/>
          <c:h val="0.77967462921241959"/>
        </c:manualLayout>
      </c:layout>
      <c:barChart>
        <c:barDir val="col"/>
        <c:grouping val="clustered"/>
        <c:ser>
          <c:idx val="0"/>
          <c:order val="0"/>
          <c:val>
            <c:numRef>
              <c:f>'histograma entero'!$C$4:$C$259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9</c:v>
                </c:pt>
                <c:pt idx="23">
                  <c:v>5</c:v>
                </c:pt>
                <c:pt idx="24">
                  <c:v>7</c:v>
                </c:pt>
                <c:pt idx="25">
                  <c:v>4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10</c:v>
                </c:pt>
                <c:pt idx="30">
                  <c:v>6</c:v>
                </c:pt>
                <c:pt idx="31">
                  <c:v>8</c:v>
                </c:pt>
                <c:pt idx="32">
                  <c:v>15</c:v>
                </c:pt>
                <c:pt idx="33">
                  <c:v>12</c:v>
                </c:pt>
                <c:pt idx="34">
                  <c:v>15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21</c:v>
                </c:pt>
                <c:pt idx="39">
                  <c:v>9</c:v>
                </c:pt>
                <c:pt idx="40">
                  <c:v>20</c:v>
                </c:pt>
                <c:pt idx="41">
                  <c:v>12</c:v>
                </c:pt>
                <c:pt idx="42">
                  <c:v>21</c:v>
                </c:pt>
                <c:pt idx="43">
                  <c:v>24</c:v>
                </c:pt>
                <c:pt idx="44">
                  <c:v>12</c:v>
                </c:pt>
                <c:pt idx="45">
                  <c:v>16</c:v>
                </c:pt>
                <c:pt idx="46">
                  <c:v>13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25</c:v>
                </c:pt>
                <c:pt idx="51">
                  <c:v>22</c:v>
                </c:pt>
                <c:pt idx="52">
                  <c:v>25</c:v>
                </c:pt>
                <c:pt idx="53">
                  <c:v>16</c:v>
                </c:pt>
                <c:pt idx="54">
                  <c:v>15</c:v>
                </c:pt>
                <c:pt idx="55">
                  <c:v>20</c:v>
                </c:pt>
                <c:pt idx="56">
                  <c:v>19</c:v>
                </c:pt>
                <c:pt idx="57">
                  <c:v>28</c:v>
                </c:pt>
                <c:pt idx="58">
                  <c:v>23</c:v>
                </c:pt>
                <c:pt idx="59">
                  <c:v>16</c:v>
                </c:pt>
                <c:pt idx="60">
                  <c:v>30</c:v>
                </c:pt>
                <c:pt idx="61">
                  <c:v>29</c:v>
                </c:pt>
                <c:pt idx="62">
                  <c:v>33</c:v>
                </c:pt>
                <c:pt idx="63">
                  <c:v>29</c:v>
                </c:pt>
                <c:pt idx="64">
                  <c:v>33</c:v>
                </c:pt>
                <c:pt idx="65">
                  <c:v>35</c:v>
                </c:pt>
                <c:pt idx="66">
                  <c:v>36</c:v>
                </c:pt>
                <c:pt idx="67">
                  <c:v>26</c:v>
                </c:pt>
                <c:pt idx="68">
                  <c:v>33</c:v>
                </c:pt>
                <c:pt idx="69">
                  <c:v>22</c:v>
                </c:pt>
                <c:pt idx="70">
                  <c:v>29</c:v>
                </c:pt>
                <c:pt idx="71">
                  <c:v>34</c:v>
                </c:pt>
                <c:pt idx="72">
                  <c:v>34</c:v>
                </c:pt>
                <c:pt idx="73">
                  <c:v>26</c:v>
                </c:pt>
                <c:pt idx="74">
                  <c:v>32</c:v>
                </c:pt>
                <c:pt idx="75">
                  <c:v>30</c:v>
                </c:pt>
                <c:pt idx="76">
                  <c:v>32</c:v>
                </c:pt>
                <c:pt idx="77">
                  <c:v>42</c:v>
                </c:pt>
                <c:pt idx="78">
                  <c:v>34</c:v>
                </c:pt>
                <c:pt idx="79">
                  <c:v>39</c:v>
                </c:pt>
                <c:pt idx="80">
                  <c:v>34</c:v>
                </c:pt>
                <c:pt idx="81">
                  <c:v>25</c:v>
                </c:pt>
                <c:pt idx="82">
                  <c:v>59</c:v>
                </c:pt>
                <c:pt idx="83">
                  <c:v>48</c:v>
                </c:pt>
                <c:pt idx="84">
                  <c:v>48</c:v>
                </c:pt>
                <c:pt idx="85">
                  <c:v>42</c:v>
                </c:pt>
                <c:pt idx="86">
                  <c:v>48</c:v>
                </c:pt>
                <c:pt idx="87">
                  <c:v>52</c:v>
                </c:pt>
                <c:pt idx="88">
                  <c:v>51</c:v>
                </c:pt>
                <c:pt idx="89">
                  <c:v>43</c:v>
                </c:pt>
                <c:pt idx="90">
                  <c:v>48</c:v>
                </c:pt>
                <c:pt idx="91">
                  <c:v>52</c:v>
                </c:pt>
                <c:pt idx="92">
                  <c:v>53</c:v>
                </c:pt>
                <c:pt idx="93">
                  <c:v>41</c:v>
                </c:pt>
                <c:pt idx="94">
                  <c:v>55</c:v>
                </c:pt>
                <c:pt idx="95">
                  <c:v>49</c:v>
                </c:pt>
                <c:pt idx="96">
                  <c:v>48</c:v>
                </c:pt>
                <c:pt idx="97">
                  <c:v>64</c:v>
                </c:pt>
                <c:pt idx="98">
                  <c:v>32</c:v>
                </c:pt>
                <c:pt idx="99">
                  <c:v>47</c:v>
                </c:pt>
                <c:pt idx="100">
                  <c:v>49</c:v>
                </c:pt>
                <c:pt idx="101">
                  <c:v>57</c:v>
                </c:pt>
                <c:pt idx="102">
                  <c:v>60</c:v>
                </c:pt>
                <c:pt idx="103">
                  <c:v>59</c:v>
                </c:pt>
                <c:pt idx="104">
                  <c:v>75</c:v>
                </c:pt>
                <c:pt idx="105">
                  <c:v>70</c:v>
                </c:pt>
                <c:pt idx="106">
                  <c:v>65</c:v>
                </c:pt>
                <c:pt idx="107">
                  <c:v>76</c:v>
                </c:pt>
                <c:pt idx="108">
                  <c:v>52</c:v>
                </c:pt>
                <c:pt idx="109">
                  <c:v>59</c:v>
                </c:pt>
                <c:pt idx="110">
                  <c:v>54</c:v>
                </c:pt>
                <c:pt idx="111">
                  <c:v>63</c:v>
                </c:pt>
                <c:pt idx="112">
                  <c:v>66</c:v>
                </c:pt>
                <c:pt idx="113">
                  <c:v>63</c:v>
                </c:pt>
                <c:pt idx="114">
                  <c:v>80</c:v>
                </c:pt>
                <c:pt idx="115">
                  <c:v>72</c:v>
                </c:pt>
                <c:pt idx="116">
                  <c:v>69</c:v>
                </c:pt>
                <c:pt idx="117">
                  <c:v>77</c:v>
                </c:pt>
                <c:pt idx="118">
                  <c:v>87</c:v>
                </c:pt>
                <c:pt idx="119">
                  <c:v>87</c:v>
                </c:pt>
                <c:pt idx="120">
                  <c:v>88</c:v>
                </c:pt>
                <c:pt idx="121">
                  <c:v>92</c:v>
                </c:pt>
                <c:pt idx="122">
                  <c:v>88</c:v>
                </c:pt>
                <c:pt idx="123">
                  <c:v>86</c:v>
                </c:pt>
                <c:pt idx="124">
                  <c:v>89</c:v>
                </c:pt>
                <c:pt idx="125">
                  <c:v>82</c:v>
                </c:pt>
                <c:pt idx="126">
                  <c:v>88</c:v>
                </c:pt>
                <c:pt idx="127">
                  <c:v>88</c:v>
                </c:pt>
                <c:pt idx="128">
                  <c:v>79</c:v>
                </c:pt>
                <c:pt idx="129">
                  <c:v>94</c:v>
                </c:pt>
                <c:pt idx="130">
                  <c:v>90</c:v>
                </c:pt>
                <c:pt idx="131">
                  <c:v>91</c:v>
                </c:pt>
                <c:pt idx="132">
                  <c:v>114</c:v>
                </c:pt>
                <c:pt idx="133">
                  <c:v>79</c:v>
                </c:pt>
                <c:pt idx="134">
                  <c:v>100</c:v>
                </c:pt>
                <c:pt idx="135">
                  <c:v>92</c:v>
                </c:pt>
                <c:pt idx="136">
                  <c:v>110</c:v>
                </c:pt>
                <c:pt idx="137">
                  <c:v>102</c:v>
                </c:pt>
                <c:pt idx="138">
                  <c:v>108</c:v>
                </c:pt>
                <c:pt idx="139">
                  <c:v>103</c:v>
                </c:pt>
                <c:pt idx="140">
                  <c:v>110</c:v>
                </c:pt>
                <c:pt idx="141">
                  <c:v>115</c:v>
                </c:pt>
                <c:pt idx="142">
                  <c:v>124</c:v>
                </c:pt>
                <c:pt idx="143">
                  <c:v>137</c:v>
                </c:pt>
                <c:pt idx="144">
                  <c:v>109</c:v>
                </c:pt>
                <c:pt idx="145">
                  <c:v>129</c:v>
                </c:pt>
                <c:pt idx="146">
                  <c:v>129</c:v>
                </c:pt>
                <c:pt idx="147">
                  <c:v>141</c:v>
                </c:pt>
                <c:pt idx="148">
                  <c:v>125</c:v>
                </c:pt>
                <c:pt idx="149">
                  <c:v>127</c:v>
                </c:pt>
                <c:pt idx="150">
                  <c:v>148</c:v>
                </c:pt>
                <c:pt idx="151">
                  <c:v>154</c:v>
                </c:pt>
                <c:pt idx="152">
                  <c:v>169</c:v>
                </c:pt>
                <c:pt idx="153">
                  <c:v>154</c:v>
                </c:pt>
                <c:pt idx="154">
                  <c:v>188</c:v>
                </c:pt>
                <c:pt idx="155">
                  <c:v>153</c:v>
                </c:pt>
                <c:pt idx="156">
                  <c:v>164</c:v>
                </c:pt>
                <c:pt idx="157">
                  <c:v>163</c:v>
                </c:pt>
                <c:pt idx="158">
                  <c:v>164</c:v>
                </c:pt>
                <c:pt idx="159">
                  <c:v>178</c:v>
                </c:pt>
                <c:pt idx="160">
                  <c:v>214</c:v>
                </c:pt>
                <c:pt idx="161">
                  <c:v>200</c:v>
                </c:pt>
                <c:pt idx="162">
                  <c:v>197</c:v>
                </c:pt>
                <c:pt idx="163">
                  <c:v>217</c:v>
                </c:pt>
                <c:pt idx="164">
                  <c:v>207</c:v>
                </c:pt>
                <c:pt idx="165">
                  <c:v>202</c:v>
                </c:pt>
                <c:pt idx="166">
                  <c:v>240</c:v>
                </c:pt>
                <c:pt idx="167">
                  <c:v>227</c:v>
                </c:pt>
                <c:pt idx="168">
                  <c:v>225</c:v>
                </c:pt>
                <c:pt idx="169">
                  <c:v>280</c:v>
                </c:pt>
                <c:pt idx="170">
                  <c:v>235</c:v>
                </c:pt>
                <c:pt idx="171">
                  <c:v>275</c:v>
                </c:pt>
                <c:pt idx="172">
                  <c:v>304</c:v>
                </c:pt>
                <c:pt idx="173">
                  <c:v>268</c:v>
                </c:pt>
                <c:pt idx="174">
                  <c:v>326</c:v>
                </c:pt>
                <c:pt idx="175">
                  <c:v>304</c:v>
                </c:pt>
                <c:pt idx="176">
                  <c:v>354</c:v>
                </c:pt>
                <c:pt idx="177">
                  <c:v>340</c:v>
                </c:pt>
                <c:pt idx="178">
                  <c:v>370</c:v>
                </c:pt>
                <c:pt idx="179">
                  <c:v>369</c:v>
                </c:pt>
                <c:pt idx="180">
                  <c:v>383</c:v>
                </c:pt>
                <c:pt idx="181">
                  <c:v>436</c:v>
                </c:pt>
                <c:pt idx="182">
                  <c:v>424</c:v>
                </c:pt>
                <c:pt idx="183">
                  <c:v>439</c:v>
                </c:pt>
                <c:pt idx="184">
                  <c:v>479</c:v>
                </c:pt>
                <c:pt idx="185">
                  <c:v>531</c:v>
                </c:pt>
                <c:pt idx="186">
                  <c:v>533</c:v>
                </c:pt>
                <c:pt idx="187">
                  <c:v>575</c:v>
                </c:pt>
                <c:pt idx="188">
                  <c:v>613</c:v>
                </c:pt>
                <c:pt idx="189">
                  <c:v>668</c:v>
                </c:pt>
                <c:pt idx="190">
                  <c:v>740</c:v>
                </c:pt>
                <c:pt idx="191">
                  <c:v>805</c:v>
                </c:pt>
                <c:pt idx="192">
                  <c:v>803</c:v>
                </c:pt>
                <c:pt idx="193">
                  <c:v>996</c:v>
                </c:pt>
                <c:pt idx="194">
                  <c:v>1081</c:v>
                </c:pt>
                <c:pt idx="195">
                  <c:v>1213</c:v>
                </c:pt>
                <c:pt idx="196">
                  <c:v>1296</c:v>
                </c:pt>
                <c:pt idx="197">
                  <c:v>1414</c:v>
                </c:pt>
                <c:pt idx="198">
                  <c:v>1771</c:v>
                </c:pt>
                <c:pt idx="199">
                  <c:v>1926</c:v>
                </c:pt>
                <c:pt idx="200">
                  <c:v>2219</c:v>
                </c:pt>
                <c:pt idx="201">
                  <c:v>2453</c:v>
                </c:pt>
                <c:pt idx="202">
                  <c:v>2671</c:v>
                </c:pt>
                <c:pt idx="203">
                  <c:v>3048</c:v>
                </c:pt>
                <c:pt idx="204">
                  <c:v>3197</c:v>
                </c:pt>
                <c:pt idx="205">
                  <c:v>3521</c:v>
                </c:pt>
                <c:pt idx="206">
                  <c:v>3721</c:v>
                </c:pt>
                <c:pt idx="207">
                  <c:v>4134</c:v>
                </c:pt>
                <c:pt idx="208">
                  <c:v>4467</c:v>
                </c:pt>
                <c:pt idx="209">
                  <c:v>4542</c:v>
                </c:pt>
                <c:pt idx="210">
                  <c:v>4978</c:v>
                </c:pt>
                <c:pt idx="211">
                  <c:v>5048</c:v>
                </c:pt>
                <c:pt idx="212">
                  <c:v>5234</c:v>
                </c:pt>
                <c:pt idx="213">
                  <c:v>5234</c:v>
                </c:pt>
                <c:pt idx="214">
                  <c:v>5172</c:v>
                </c:pt>
                <c:pt idx="215">
                  <c:v>5120</c:v>
                </c:pt>
                <c:pt idx="216">
                  <c:v>4914</c:v>
                </c:pt>
                <c:pt idx="217">
                  <c:v>4985</c:v>
                </c:pt>
                <c:pt idx="218">
                  <c:v>4716</c:v>
                </c:pt>
                <c:pt idx="219">
                  <c:v>4614</c:v>
                </c:pt>
                <c:pt idx="220">
                  <c:v>4469</c:v>
                </c:pt>
                <c:pt idx="221">
                  <c:v>4392</c:v>
                </c:pt>
                <c:pt idx="222">
                  <c:v>4149</c:v>
                </c:pt>
                <c:pt idx="223">
                  <c:v>3894</c:v>
                </c:pt>
                <c:pt idx="224">
                  <c:v>3685</c:v>
                </c:pt>
                <c:pt idx="225">
                  <c:v>3500</c:v>
                </c:pt>
                <c:pt idx="226">
                  <c:v>3246</c:v>
                </c:pt>
                <c:pt idx="227">
                  <c:v>3141</c:v>
                </c:pt>
                <c:pt idx="228">
                  <c:v>2857</c:v>
                </c:pt>
                <c:pt idx="229">
                  <c:v>2720</c:v>
                </c:pt>
                <c:pt idx="230">
                  <c:v>2542</c:v>
                </c:pt>
                <c:pt idx="231">
                  <c:v>2438</c:v>
                </c:pt>
                <c:pt idx="232">
                  <c:v>2054</c:v>
                </c:pt>
                <c:pt idx="233">
                  <c:v>1932</c:v>
                </c:pt>
                <c:pt idx="234">
                  <c:v>1533</c:v>
                </c:pt>
                <c:pt idx="235">
                  <c:v>1156</c:v>
                </c:pt>
                <c:pt idx="236">
                  <c:v>938</c:v>
                </c:pt>
                <c:pt idx="237">
                  <c:v>687</c:v>
                </c:pt>
                <c:pt idx="238">
                  <c:v>507</c:v>
                </c:pt>
                <c:pt idx="239">
                  <c:v>352</c:v>
                </c:pt>
                <c:pt idx="240">
                  <c:v>270</c:v>
                </c:pt>
                <c:pt idx="241">
                  <c:v>158</c:v>
                </c:pt>
                <c:pt idx="242">
                  <c:v>128</c:v>
                </c:pt>
                <c:pt idx="243">
                  <c:v>72</c:v>
                </c:pt>
                <c:pt idx="244">
                  <c:v>32</c:v>
                </c:pt>
                <c:pt idx="245">
                  <c:v>25</c:v>
                </c:pt>
                <c:pt idx="246">
                  <c:v>17</c:v>
                </c:pt>
                <c:pt idx="247">
                  <c:v>12</c:v>
                </c:pt>
                <c:pt idx="248">
                  <c:v>5</c:v>
                </c:pt>
                <c:pt idx="249">
                  <c:v>2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axId val="58600448"/>
        <c:axId val="58602240"/>
      </c:barChart>
      <c:catAx>
        <c:axId val="58600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Intensidad </a:t>
                </a:r>
                <a:r>
                  <a:rPr lang="es-ES" baseline="0"/>
                  <a:t>del píxel</a:t>
                </a:r>
                <a:endParaRPr lang="es-ES"/>
              </a:p>
            </c:rich>
          </c:tx>
          <c:layout/>
        </c:title>
        <c:tickLblPos val="nextTo"/>
        <c:crossAx val="58602240"/>
        <c:crosses val="autoZero"/>
        <c:auto val="1"/>
        <c:lblAlgn val="ctr"/>
        <c:lblOffset val="100"/>
        <c:tickMarkSkip val="5"/>
      </c:catAx>
      <c:valAx>
        <c:axId val="5860224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Frecuencia de aparición</a:t>
                </a:r>
              </a:p>
            </c:rich>
          </c:tx>
          <c:layout/>
        </c:title>
        <c:numFmt formatCode="General" sourceLinked="1"/>
        <c:tickLblPos val="nextTo"/>
        <c:crossAx val="5860044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val>
            <c:numRef>
              <c:f>'histograma sección '!$C$4:$C$259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4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3</c:v>
                </c:pt>
                <c:pt idx="103">
                  <c:v>1</c:v>
                </c:pt>
                <c:pt idx="104">
                  <c:v>3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9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6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4</c:v>
                </c:pt>
                <c:pt idx="138">
                  <c:v>5</c:v>
                </c:pt>
                <c:pt idx="139">
                  <c:v>2</c:v>
                </c:pt>
                <c:pt idx="140">
                  <c:v>1</c:v>
                </c:pt>
                <c:pt idx="141">
                  <c:v>0</c:v>
                </c:pt>
                <c:pt idx="142">
                  <c:v>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6</c:v>
                </c:pt>
                <c:pt idx="154">
                  <c:v>4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3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3</c:v>
                </c:pt>
                <c:pt idx="163">
                  <c:v>2</c:v>
                </c:pt>
                <c:pt idx="164">
                  <c:v>4</c:v>
                </c:pt>
                <c:pt idx="165">
                  <c:v>2</c:v>
                </c:pt>
                <c:pt idx="166">
                  <c:v>5</c:v>
                </c:pt>
                <c:pt idx="167">
                  <c:v>3</c:v>
                </c:pt>
                <c:pt idx="168">
                  <c:v>0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4</c:v>
                </c:pt>
                <c:pt idx="175">
                  <c:v>7</c:v>
                </c:pt>
                <c:pt idx="176">
                  <c:v>6</c:v>
                </c:pt>
                <c:pt idx="177">
                  <c:v>7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7</c:v>
                </c:pt>
                <c:pt idx="182">
                  <c:v>8</c:v>
                </c:pt>
                <c:pt idx="183">
                  <c:v>5</c:v>
                </c:pt>
                <c:pt idx="184">
                  <c:v>7</c:v>
                </c:pt>
                <c:pt idx="185">
                  <c:v>7</c:v>
                </c:pt>
                <c:pt idx="186">
                  <c:v>12</c:v>
                </c:pt>
                <c:pt idx="187">
                  <c:v>8</c:v>
                </c:pt>
                <c:pt idx="188">
                  <c:v>8</c:v>
                </c:pt>
                <c:pt idx="189">
                  <c:v>14</c:v>
                </c:pt>
                <c:pt idx="190">
                  <c:v>13</c:v>
                </c:pt>
                <c:pt idx="191">
                  <c:v>13</c:v>
                </c:pt>
                <c:pt idx="192">
                  <c:v>4</c:v>
                </c:pt>
                <c:pt idx="193">
                  <c:v>14</c:v>
                </c:pt>
                <c:pt idx="194">
                  <c:v>21</c:v>
                </c:pt>
                <c:pt idx="195">
                  <c:v>24</c:v>
                </c:pt>
                <c:pt idx="196">
                  <c:v>16</c:v>
                </c:pt>
                <c:pt idx="197">
                  <c:v>16</c:v>
                </c:pt>
                <c:pt idx="198">
                  <c:v>29</c:v>
                </c:pt>
                <c:pt idx="199">
                  <c:v>37</c:v>
                </c:pt>
                <c:pt idx="200">
                  <c:v>38</c:v>
                </c:pt>
                <c:pt idx="201">
                  <c:v>44</c:v>
                </c:pt>
                <c:pt idx="202">
                  <c:v>50</c:v>
                </c:pt>
                <c:pt idx="203">
                  <c:v>68</c:v>
                </c:pt>
                <c:pt idx="204">
                  <c:v>83</c:v>
                </c:pt>
                <c:pt idx="205">
                  <c:v>92</c:v>
                </c:pt>
                <c:pt idx="206">
                  <c:v>111</c:v>
                </c:pt>
                <c:pt idx="207">
                  <c:v>103</c:v>
                </c:pt>
                <c:pt idx="208">
                  <c:v>138</c:v>
                </c:pt>
                <c:pt idx="209">
                  <c:v>149</c:v>
                </c:pt>
                <c:pt idx="210">
                  <c:v>179</c:v>
                </c:pt>
                <c:pt idx="211">
                  <c:v>183</c:v>
                </c:pt>
                <c:pt idx="212">
                  <c:v>177</c:v>
                </c:pt>
                <c:pt idx="213">
                  <c:v>159</c:v>
                </c:pt>
                <c:pt idx="214">
                  <c:v>114</c:v>
                </c:pt>
                <c:pt idx="215">
                  <c:v>98</c:v>
                </c:pt>
                <c:pt idx="216">
                  <c:v>74</c:v>
                </c:pt>
                <c:pt idx="217">
                  <c:v>42</c:v>
                </c:pt>
                <c:pt idx="218">
                  <c:v>22</c:v>
                </c:pt>
                <c:pt idx="219">
                  <c:v>21</c:v>
                </c:pt>
                <c:pt idx="220">
                  <c:v>17</c:v>
                </c:pt>
                <c:pt idx="221">
                  <c:v>12</c:v>
                </c:pt>
                <c:pt idx="222">
                  <c:v>7</c:v>
                </c:pt>
                <c:pt idx="223">
                  <c:v>5</c:v>
                </c:pt>
                <c:pt idx="224">
                  <c:v>3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axId val="58560512"/>
        <c:axId val="58562048"/>
      </c:barChart>
      <c:catAx>
        <c:axId val="58560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Intensiodad del píxel</a:t>
                </a:r>
              </a:p>
            </c:rich>
          </c:tx>
          <c:layout/>
        </c:title>
        <c:tickLblPos val="nextTo"/>
        <c:crossAx val="58562048"/>
        <c:crosses val="autoZero"/>
        <c:auto val="1"/>
        <c:lblAlgn val="ctr"/>
        <c:lblOffset val="100"/>
        <c:tickMarkSkip val="5"/>
      </c:catAx>
      <c:valAx>
        <c:axId val="5856204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Frecuencia de aparición</a:t>
                </a:r>
              </a:p>
            </c:rich>
          </c:tx>
          <c:layout/>
        </c:title>
        <c:numFmt formatCode="General" sourceLinked="1"/>
        <c:tickLblPos val="nextTo"/>
        <c:crossAx val="5856051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val>
            <c:numRef>
              <c:f>'histograma entero'!$C$4:$C$259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9</c:v>
                </c:pt>
                <c:pt idx="23">
                  <c:v>5</c:v>
                </c:pt>
                <c:pt idx="24">
                  <c:v>7</c:v>
                </c:pt>
                <c:pt idx="25">
                  <c:v>4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10</c:v>
                </c:pt>
                <c:pt idx="30">
                  <c:v>6</c:v>
                </c:pt>
                <c:pt idx="31">
                  <c:v>8</c:v>
                </c:pt>
                <c:pt idx="32">
                  <c:v>15</c:v>
                </c:pt>
                <c:pt idx="33">
                  <c:v>12</c:v>
                </c:pt>
                <c:pt idx="34">
                  <c:v>15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21</c:v>
                </c:pt>
                <c:pt idx="39">
                  <c:v>9</c:v>
                </c:pt>
                <c:pt idx="40">
                  <c:v>20</c:v>
                </c:pt>
                <c:pt idx="41">
                  <c:v>12</c:v>
                </c:pt>
                <c:pt idx="42">
                  <c:v>21</c:v>
                </c:pt>
                <c:pt idx="43">
                  <c:v>24</c:v>
                </c:pt>
                <c:pt idx="44">
                  <c:v>12</c:v>
                </c:pt>
                <c:pt idx="45">
                  <c:v>16</c:v>
                </c:pt>
                <c:pt idx="46">
                  <c:v>13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25</c:v>
                </c:pt>
                <c:pt idx="51">
                  <c:v>22</c:v>
                </c:pt>
                <c:pt idx="52">
                  <c:v>25</c:v>
                </c:pt>
                <c:pt idx="53">
                  <c:v>16</c:v>
                </c:pt>
                <c:pt idx="54">
                  <c:v>15</c:v>
                </c:pt>
                <c:pt idx="55">
                  <c:v>20</c:v>
                </c:pt>
                <c:pt idx="56">
                  <c:v>19</c:v>
                </c:pt>
                <c:pt idx="57">
                  <c:v>28</c:v>
                </c:pt>
                <c:pt idx="58">
                  <c:v>23</c:v>
                </c:pt>
                <c:pt idx="59">
                  <c:v>16</c:v>
                </c:pt>
                <c:pt idx="60">
                  <c:v>30</c:v>
                </c:pt>
                <c:pt idx="61">
                  <c:v>29</c:v>
                </c:pt>
                <c:pt idx="62">
                  <c:v>33</c:v>
                </c:pt>
                <c:pt idx="63">
                  <c:v>29</c:v>
                </c:pt>
                <c:pt idx="64">
                  <c:v>33</c:v>
                </c:pt>
                <c:pt idx="65">
                  <c:v>35</c:v>
                </c:pt>
                <c:pt idx="66">
                  <c:v>36</c:v>
                </c:pt>
                <c:pt idx="67">
                  <c:v>26</c:v>
                </c:pt>
                <c:pt idx="68">
                  <c:v>33</c:v>
                </c:pt>
                <c:pt idx="69">
                  <c:v>22</c:v>
                </c:pt>
                <c:pt idx="70">
                  <c:v>29</c:v>
                </c:pt>
                <c:pt idx="71">
                  <c:v>34</c:v>
                </c:pt>
                <c:pt idx="72">
                  <c:v>34</c:v>
                </c:pt>
                <c:pt idx="73">
                  <c:v>26</c:v>
                </c:pt>
                <c:pt idx="74">
                  <c:v>32</c:v>
                </c:pt>
                <c:pt idx="75">
                  <c:v>30</c:v>
                </c:pt>
                <c:pt idx="76">
                  <c:v>32</c:v>
                </c:pt>
                <c:pt idx="77">
                  <c:v>42</c:v>
                </c:pt>
                <c:pt idx="78">
                  <c:v>34</c:v>
                </c:pt>
                <c:pt idx="79">
                  <c:v>39</c:v>
                </c:pt>
                <c:pt idx="80">
                  <c:v>34</c:v>
                </c:pt>
                <c:pt idx="81">
                  <c:v>25</c:v>
                </c:pt>
                <c:pt idx="82">
                  <c:v>59</c:v>
                </c:pt>
                <c:pt idx="83">
                  <c:v>48</c:v>
                </c:pt>
                <c:pt idx="84">
                  <c:v>48</c:v>
                </c:pt>
                <c:pt idx="85">
                  <c:v>42</c:v>
                </c:pt>
                <c:pt idx="86">
                  <c:v>48</c:v>
                </c:pt>
                <c:pt idx="87">
                  <c:v>52</c:v>
                </c:pt>
                <c:pt idx="88">
                  <c:v>51</c:v>
                </c:pt>
                <c:pt idx="89">
                  <c:v>43</c:v>
                </c:pt>
                <c:pt idx="90">
                  <c:v>48</c:v>
                </c:pt>
                <c:pt idx="91">
                  <c:v>52</c:v>
                </c:pt>
                <c:pt idx="92">
                  <c:v>53</c:v>
                </c:pt>
                <c:pt idx="93">
                  <c:v>41</c:v>
                </c:pt>
                <c:pt idx="94">
                  <c:v>55</c:v>
                </c:pt>
                <c:pt idx="95">
                  <c:v>49</c:v>
                </c:pt>
                <c:pt idx="96">
                  <c:v>48</c:v>
                </c:pt>
                <c:pt idx="97">
                  <c:v>64</c:v>
                </c:pt>
                <c:pt idx="98">
                  <c:v>32</c:v>
                </c:pt>
                <c:pt idx="99">
                  <c:v>47</c:v>
                </c:pt>
                <c:pt idx="100">
                  <c:v>49</c:v>
                </c:pt>
                <c:pt idx="101">
                  <c:v>57</c:v>
                </c:pt>
                <c:pt idx="102">
                  <c:v>60</c:v>
                </c:pt>
                <c:pt idx="103">
                  <c:v>59</c:v>
                </c:pt>
                <c:pt idx="104">
                  <c:v>75</c:v>
                </c:pt>
                <c:pt idx="105">
                  <c:v>70</c:v>
                </c:pt>
                <c:pt idx="106">
                  <c:v>65</c:v>
                </c:pt>
                <c:pt idx="107">
                  <c:v>76</c:v>
                </c:pt>
                <c:pt idx="108">
                  <c:v>52</c:v>
                </c:pt>
                <c:pt idx="109">
                  <c:v>59</c:v>
                </c:pt>
                <c:pt idx="110">
                  <c:v>54</c:v>
                </c:pt>
                <c:pt idx="111">
                  <c:v>63</c:v>
                </c:pt>
                <c:pt idx="112">
                  <c:v>66</c:v>
                </c:pt>
                <c:pt idx="113">
                  <c:v>63</c:v>
                </c:pt>
                <c:pt idx="114">
                  <c:v>80</c:v>
                </c:pt>
                <c:pt idx="115">
                  <c:v>72</c:v>
                </c:pt>
                <c:pt idx="116">
                  <c:v>69</c:v>
                </c:pt>
                <c:pt idx="117">
                  <c:v>77</c:v>
                </c:pt>
                <c:pt idx="118">
                  <c:v>87</c:v>
                </c:pt>
                <c:pt idx="119">
                  <c:v>87</c:v>
                </c:pt>
                <c:pt idx="120">
                  <c:v>88</c:v>
                </c:pt>
                <c:pt idx="121">
                  <c:v>92</c:v>
                </c:pt>
                <c:pt idx="122">
                  <c:v>88</c:v>
                </c:pt>
                <c:pt idx="123">
                  <c:v>86</c:v>
                </c:pt>
                <c:pt idx="124">
                  <c:v>89</c:v>
                </c:pt>
                <c:pt idx="125">
                  <c:v>82</c:v>
                </c:pt>
                <c:pt idx="126">
                  <c:v>88</c:v>
                </c:pt>
                <c:pt idx="127">
                  <c:v>88</c:v>
                </c:pt>
                <c:pt idx="128">
                  <c:v>79</c:v>
                </c:pt>
                <c:pt idx="129">
                  <c:v>94</c:v>
                </c:pt>
                <c:pt idx="130">
                  <c:v>90</c:v>
                </c:pt>
                <c:pt idx="131">
                  <c:v>91</c:v>
                </c:pt>
                <c:pt idx="132">
                  <c:v>114</c:v>
                </c:pt>
                <c:pt idx="133">
                  <c:v>79</c:v>
                </c:pt>
                <c:pt idx="134">
                  <c:v>100</c:v>
                </c:pt>
                <c:pt idx="135">
                  <c:v>92</c:v>
                </c:pt>
                <c:pt idx="136">
                  <c:v>110</c:v>
                </c:pt>
                <c:pt idx="137">
                  <c:v>102</c:v>
                </c:pt>
                <c:pt idx="138">
                  <c:v>108</c:v>
                </c:pt>
                <c:pt idx="139">
                  <c:v>103</c:v>
                </c:pt>
                <c:pt idx="140">
                  <c:v>110</c:v>
                </c:pt>
                <c:pt idx="141">
                  <c:v>115</c:v>
                </c:pt>
                <c:pt idx="142">
                  <c:v>124</c:v>
                </c:pt>
                <c:pt idx="143">
                  <c:v>137</c:v>
                </c:pt>
                <c:pt idx="144">
                  <c:v>109</c:v>
                </c:pt>
                <c:pt idx="145">
                  <c:v>129</c:v>
                </c:pt>
                <c:pt idx="146">
                  <c:v>129</c:v>
                </c:pt>
                <c:pt idx="147">
                  <c:v>141</c:v>
                </c:pt>
                <c:pt idx="148">
                  <c:v>125</c:v>
                </c:pt>
                <c:pt idx="149">
                  <c:v>127</c:v>
                </c:pt>
                <c:pt idx="150">
                  <c:v>148</c:v>
                </c:pt>
                <c:pt idx="151">
                  <c:v>154</c:v>
                </c:pt>
                <c:pt idx="152">
                  <c:v>169</c:v>
                </c:pt>
                <c:pt idx="153">
                  <c:v>154</c:v>
                </c:pt>
                <c:pt idx="154">
                  <c:v>188</c:v>
                </c:pt>
                <c:pt idx="155">
                  <c:v>153</c:v>
                </c:pt>
                <c:pt idx="156">
                  <c:v>164</c:v>
                </c:pt>
                <c:pt idx="157">
                  <c:v>163</c:v>
                </c:pt>
                <c:pt idx="158">
                  <c:v>164</c:v>
                </c:pt>
                <c:pt idx="159">
                  <c:v>178</c:v>
                </c:pt>
                <c:pt idx="160">
                  <c:v>214</c:v>
                </c:pt>
                <c:pt idx="161">
                  <c:v>200</c:v>
                </c:pt>
                <c:pt idx="162">
                  <c:v>197</c:v>
                </c:pt>
                <c:pt idx="163">
                  <c:v>217</c:v>
                </c:pt>
                <c:pt idx="164">
                  <c:v>207</c:v>
                </c:pt>
                <c:pt idx="165">
                  <c:v>202</c:v>
                </c:pt>
                <c:pt idx="166">
                  <c:v>240</c:v>
                </c:pt>
                <c:pt idx="167">
                  <c:v>227</c:v>
                </c:pt>
                <c:pt idx="168">
                  <c:v>225</c:v>
                </c:pt>
                <c:pt idx="169">
                  <c:v>280</c:v>
                </c:pt>
                <c:pt idx="170">
                  <c:v>235</c:v>
                </c:pt>
                <c:pt idx="171">
                  <c:v>275</c:v>
                </c:pt>
                <c:pt idx="172">
                  <c:v>304</c:v>
                </c:pt>
                <c:pt idx="173">
                  <c:v>268</c:v>
                </c:pt>
                <c:pt idx="174">
                  <c:v>326</c:v>
                </c:pt>
                <c:pt idx="175">
                  <c:v>304</c:v>
                </c:pt>
                <c:pt idx="176">
                  <c:v>354</c:v>
                </c:pt>
                <c:pt idx="177">
                  <c:v>340</c:v>
                </c:pt>
                <c:pt idx="178">
                  <c:v>370</c:v>
                </c:pt>
                <c:pt idx="179">
                  <c:v>369</c:v>
                </c:pt>
                <c:pt idx="180">
                  <c:v>383</c:v>
                </c:pt>
                <c:pt idx="181">
                  <c:v>436</c:v>
                </c:pt>
                <c:pt idx="182">
                  <c:v>424</c:v>
                </c:pt>
                <c:pt idx="183">
                  <c:v>439</c:v>
                </c:pt>
                <c:pt idx="184">
                  <c:v>479</c:v>
                </c:pt>
                <c:pt idx="185">
                  <c:v>531</c:v>
                </c:pt>
                <c:pt idx="186">
                  <c:v>533</c:v>
                </c:pt>
                <c:pt idx="187">
                  <c:v>575</c:v>
                </c:pt>
                <c:pt idx="188">
                  <c:v>613</c:v>
                </c:pt>
                <c:pt idx="189">
                  <c:v>668</c:v>
                </c:pt>
                <c:pt idx="190">
                  <c:v>740</c:v>
                </c:pt>
                <c:pt idx="191">
                  <c:v>805</c:v>
                </c:pt>
                <c:pt idx="192">
                  <c:v>803</c:v>
                </c:pt>
                <c:pt idx="193">
                  <c:v>996</c:v>
                </c:pt>
                <c:pt idx="194">
                  <c:v>1081</c:v>
                </c:pt>
                <c:pt idx="195">
                  <c:v>1213</c:v>
                </c:pt>
                <c:pt idx="196">
                  <c:v>1296</c:v>
                </c:pt>
                <c:pt idx="197">
                  <c:v>1414</c:v>
                </c:pt>
                <c:pt idx="198">
                  <c:v>1771</c:v>
                </c:pt>
                <c:pt idx="199">
                  <c:v>1926</c:v>
                </c:pt>
                <c:pt idx="200">
                  <c:v>2219</c:v>
                </c:pt>
                <c:pt idx="201">
                  <c:v>2453</c:v>
                </c:pt>
                <c:pt idx="202">
                  <c:v>2671</c:v>
                </c:pt>
                <c:pt idx="203">
                  <c:v>3048</c:v>
                </c:pt>
                <c:pt idx="204">
                  <c:v>3197</c:v>
                </c:pt>
                <c:pt idx="205">
                  <c:v>3521</c:v>
                </c:pt>
                <c:pt idx="206">
                  <c:v>3721</c:v>
                </c:pt>
                <c:pt idx="207">
                  <c:v>4134</c:v>
                </c:pt>
                <c:pt idx="208">
                  <c:v>4467</c:v>
                </c:pt>
                <c:pt idx="209">
                  <c:v>4542</c:v>
                </c:pt>
                <c:pt idx="210">
                  <c:v>4978</c:v>
                </c:pt>
                <c:pt idx="211">
                  <c:v>5048</c:v>
                </c:pt>
                <c:pt idx="212">
                  <c:v>5234</c:v>
                </c:pt>
                <c:pt idx="213">
                  <c:v>5234</c:v>
                </c:pt>
                <c:pt idx="214">
                  <c:v>5172</c:v>
                </c:pt>
                <c:pt idx="215">
                  <c:v>5120</c:v>
                </c:pt>
                <c:pt idx="216">
                  <c:v>4914</c:v>
                </c:pt>
                <c:pt idx="217">
                  <c:v>4985</c:v>
                </c:pt>
                <c:pt idx="218">
                  <c:v>4716</c:v>
                </c:pt>
                <c:pt idx="219">
                  <c:v>4614</c:v>
                </c:pt>
                <c:pt idx="220">
                  <c:v>4469</c:v>
                </c:pt>
                <c:pt idx="221">
                  <c:v>4392</c:v>
                </c:pt>
                <c:pt idx="222">
                  <c:v>4149</c:v>
                </c:pt>
                <c:pt idx="223">
                  <c:v>3894</c:v>
                </c:pt>
                <c:pt idx="224">
                  <c:v>3685</c:v>
                </c:pt>
                <c:pt idx="225">
                  <c:v>3500</c:v>
                </c:pt>
                <c:pt idx="226">
                  <c:v>3246</c:v>
                </c:pt>
                <c:pt idx="227">
                  <c:v>3141</c:v>
                </c:pt>
                <c:pt idx="228">
                  <c:v>2857</c:v>
                </c:pt>
                <c:pt idx="229">
                  <c:v>2720</c:v>
                </c:pt>
                <c:pt idx="230">
                  <c:v>2542</c:v>
                </c:pt>
                <c:pt idx="231">
                  <c:v>2438</c:v>
                </c:pt>
                <c:pt idx="232">
                  <c:v>2054</c:v>
                </c:pt>
                <c:pt idx="233">
                  <c:v>1932</c:v>
                </c:pt>
                <c:pt idx="234">
                  <c:v>1533</c:v>
                </c:pt>
                <c:pt idx="235">
                  <c:v>1156</c:v>
                </c:pt>
                <c:pt idx="236">
                  <c:v>938</c:v>
                </c:pt>
                <c:pt idx="237">
                  <c:v>687</c:v>
                </c:pt>
                <c:pt idx="238">
                  <c:v>507</c:v>
                </c:pt>
                <c:pt idx="239">
                  <c:v>352</c:v>
                </c:pt>
                <c:pt idx="240">
                  <c:v>270</c:v>
                </c:pt>
                <c:pt idx="241">
                  <c:v>158</c:v>
                </c:pt>
                <c:pt idx="242">
                  <c:v>128</c:v>
                </c:pt>
                <c:pt idx="243">
                  <c:v>72</c:v>
                </c:pt>
                <c:pt idx="244">
                  <c:v>32</c:v>
                </c:pt>
                <c:pt idx="245">
                  <c:v>25</c:v>
                </c:pt>
                <c:pt idx="246">
                  <c:v>17</c:v>
                </c:pt>
                <c:pt idx="247">
                  <c:v>12</c:v>
                </c:pt>
                <c:pt idx="248">
                  <c:v>5</c:v>
                </c:pt>
                <c:pt idx="249">
                  <c:v>2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axId val="59380096"/>
        <c:axId val="59381632"/>
      </c:barChart>
      <c:catAx>
        <c:axId val="59380096"/>
        <c:scaling>
          <c:orientation val="minMax"/>
        </c:scaling>
        <c:axPos val="b"/>
        <c:tickLblPos val="nextTo"/>
        <c:crossAx val="59381632"/>
        <c:crosses val="autoZero"/>
        <c:auto val="1"/>
        <c:lblAlgn val="ctr"/>
        <c:lblOffset val="100"/>
        <c:tickMarkSkip val="5"/>
      </c:catAx>
      <c:valAx>
        <c:axId val="59381632"/>
        <c:scaling>
          <c:orientation val="minMax"/>
        </c:scaling>
        <c:axPos val="l"/>
        <c:numFmt formatCode="General" sourceLinked="1"/>
        <c:tickLblPos val="nextTo"/>
        <c:crossAx val="59380096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'3-distribucion-intensidad'!$B$3:$B$399</c:f>
              <c:numCache>
                <c:formatCode>General</c:formatCode>
                <c:ptCount val="3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</c:numCache>
            </c:numRef>
          </c:xVal>
          <c:yVal>
            <c:numRef>
              <c:f>'3-distribucion-intensidad'!$C$3:$C$399</c:f>
              <c:numCache>
                <c:formatCode>General</c:formatCode>
                <c:ptCount val="397"/>
                <c:pt idx="0">
                  <c:v>167.667</c:v>
                </c:pt>
                <c:pt idx="1">
                  <c:v>169.667</c:v>
                </c:pt>
                <c:pt idx="2">
                  <c:v>166.667</c:v>
                </c:pt>
                <c:pt idx="3">
                  <c:v>162.667</c:v>
                </c:pt>
                <c:pt idx="4">
                  <c:v>148.667</c:v>
                </c:pt>
                <c:pt idx="5">
                  <c:v>115.667</c:v>
                </c:pt>
                <c:pt idx="6">
                  <c:v>83.332999999999998</c:v>
                </c:pt>
                <c:pt idx="7">
                  <c:v>61.332999999999998</c:v>
                </c:pt>
                <c:pt idx="8">
                  <c:v>31.332999999999998</c:v>
                </c:pt>
                <c:pt idx="9">
                  <c:v>22.667000000000002</c:v>
                </c:pt>
                <c:pt idx="10">
                  <c:v>20.667000000000002</c:v>
                </c:pt>
                <c:pt idx="11">
                  <c:v>20.667000000000002</c:v>
                </c:pt>
                <c:pt idx="12">
                  <c:v>20.667000000000002</c:v>
                </c:pt>
                <c:pt idx="13">
                  <c:v>21.332999999999998</c:v>
                </c:pt>
                <c:pt idx="14">
                  <c:v>19.332999999999998</c:v>
                </c:pt>
                <c:pt idx="15">
                  <c:v>17.667000000000002</c:v>
                </c:pt>
                <c:pt idx="16">
                  <c:v>25.332999999999998</c:v>
                </c:pt>
                <c:pt idx="17">
                  <c:v>36</c:v>
                </c:pt>
                <c:pt idx="18">
                  <c:v>53.332999999999998</c:v>
                </c:pt>
                <c:pt idx="19">
                  <c:v>87.667000000000002</c:v>
                </c:pt>
                <c:pt idx="20">
                  <c:v>115.667</c:v>
                </c:pt>
                <c:pt idx="21">
                  <c:v>135.333</c:v>
                </c:pt>
                <c:pt idx="22">
                  <c:v>150.333</c:v>
                </c:pt>
                <c:pt idx="23">
                  <c:v>154.333</c:v>
                </c:pt>
                <c:pt idx="24">
                  <c:v>152.333</c:v>
                </c:pt>
                <c:pt idx="25">
                  <c:v>150.667</c:v>
                </c:pt>
                <c:pt idx="26">
                  <c:v>151.667</c:v>
                </c:pt>
                <c:pt idx="27">
                  <c:v>149.667</c:v>
                </c:pt>
                <c:pt idx="28">
                  <c:v>137.667</c:v>
                </c:pt>
                <c:pt idx="29">
                  <c:v>112.333</c:v>
                </c:pt>
                <c:pt idx="30">
                  <c:v>81.332999999999998</c:v>
                </c:pt>
                <c:pt idx="31">
                  <c:v>52.332999999999998</c:v>
                </c:pt>
                <c:pt idx="32">
                  <c:v>28.332999999999998</c:v>
                </c:pt>
                <c:pt idx="33">
                  <c:v>21.332999999999998</c:v>
                </c:pt>
                <c:pt idx="34">
                  <c:v>17.332999999999998</c:v>
                </c:pt>
                <c:pt idx="35">
                  <c:v>18.667000000000002</c:v>
                </c:pt>
                <c:pt idx="36">
                  <c:v>18.667000000000002</c:v>
                </c:pt>
                <c:pt idx="37">
                  <c:v>18.667000000000002</c:v>
                </c:pt>
                <c:pt idx="38">
                  <c:v>20.667000000000002</c:v>
                </c:pt>
                <c:pt idx="39">
                  <c:v>27.332999999999998</c:v>
                </c:pt>
                <c:pt idx="40">
                  <c:v>33.332999999999998</c:v>
                </c:pt>
                <c:pt idx="41">
                  <c:v>47.667000000000002</c:v>
                </c:pt>
                <c:pt idx="42">
                  <c:v>81.667000000000002</c:v>
                </c:pt>
                <c:pt idx="43">
                  <c:v>106.667</c:v>
                </c:pt>
                <c:pt idx="44">
                  <c:v>129.667</c:v>
                </c:pt>
                <c:pt idx="45">
                  <c:v>142.667</c:v>
                </c:pt>
                <c:pt idx="46">
                  <c:v>149.667</c:v>
                </c:pt>
                <c:pt idx="47">
                  <c:v>151.667</c:v>
                </c:pt>
                <c:pt idx="48">
                  <c:v>151.667</c:v>
                </c:pt>
                <c:pt idx="49">
                  <c:v>151.667</c:v>
                </c:pt>
                <c:pt idx="50">
                  <c:v>154.667</c:v>
                </c:pt>
                <c:pt idx="51">
                  <c:v>152.333</c:v>
                </c:pt>
                <c:pt idx="52">
                  <c:v>136.333</c:v>
                </c:pt>
                <c:pt idx="53">
                  <c:v>108.333</c:v>
                </c:pt>
                <c:pt idx="54">
                  <c:v>79.332999999999998</c:v>
                </c:pt>
                <c:pt idx="55">
                  <c:v>52.332999999999998</c:v>
                </c:pt>
                <c:pt idx="56">
                  <c:v>35.332999999999998</c:v>
                </c:pt>
                <c:pt idx="57">
                  <c:v>23.332999999999998</c:v>
                </c:pt>
                <c:pt idx="58">
                  <c:v>18.332999999999998</c:v>
                </c:pt>
                <c:pt idx="59">
                  <c:v>16.332999999999998</c:v>
                </c:pt>
                <c:pt idx="60">
                  <c:v>18.332999999999998</c:v>
                </c:pt>
                <c:pt idx="61">
                  <c:v>18.667000000000002</c:v>
                </c:pt>
                <c:pt idx="62">
                  <c:v>20.667000000000002</c:v>
                </c:pt>
                <c:pt idx="63">
                  <c:v>30.667000000000002</c:v>
                </c:pt>
                <c:pt idx="64">
                  <c:v>41.667000000000002</c:v>
                </c:pt>
                <c:pt idx="65">
                  <c:v>57.332999999999998</c:v>
                </c:pt>
                <c:pt idx="66">
                  <c:v>92.332999999999998</c:v>
                </c:pt>
                <c:pt idx="67">
                  <c:v>116.667</c:v>
                </c:pt>
                <c:pt idx="68">
                  <c:v>147.333</c:v>
                </c:pt>
                <c:pt idx="69">
                  <c:v>161.333</c:v>
                </c:pt>
                <c:pt idx="70">
                  <c:v>161.333</c:v>
                </c:pt>
                <c:pt idx="71">
                  <c:v>163.333</c:v>
                </c:pt>
                <c:pt idx="72">
                  <c:v>166.333</c:v>
                </c:pt>
                <c:pt idx="73">
                  <c:v>169.333</c:v>
                </c:pt>
                <c:pt idx="74">
                  <c:v>168.333</c:v>
                </c:pt>
                <c:pt idx="75">
                  <c:v>166.333</c:v>
                </c:pt>
                <c:pt idx="76">
                  <c:v>165.333</c:v>
                </c:pt>
                <c:pt idx="77">
                  <c:v>167.333</c:v>
                </c:pt>
                <c:pt idx="78">
                  <c:v>168.333</c:v>
                </c:pt>
                <c:pt idx="79">
                  <c:v>167.333</c:v>
                </c:pt>
                <c:pt idx="80">
                  <c:v>168.333</c:v>
                </c:pt>
                <c:pt idx="81">
                  <c:v>164.667</c:v>
                </c:pt>
                <c:pt idx="82">
                  <c:v>164.667</c:v>
                </c:pt>
                <c:pt idx="83">
                  <c:v>167.667</c:v>
                </c:pt>
                <c:pt idx="84">
                  <c:v>166.667</c:v>
                </c:pt>
                <c:pt idx="85">
                  <c:v>162.667</c:v>
                </c:pt>
                <c:pt idx="86">
                  <c:v>161.667</c:v>
                </c:pt>
                <c:pt idx="87">
                  <c:v>156.667</c:v>
                </c:pt>
                <c:pt idx="88">
                  <c:v>135.667</c:v>
                </c:pt>
                <c:pt idx="89">
                  <c:v>101.667</c:v>
                </c:pt>
                <c:pt idx="90">
                  <c:v>68.667000000000002</c:v>
                </c:pt>
                <c:pt idx="91">
                  <c:v>59.332999999999998</c:v>
                </c:pt>
                <c:pt idx="92">
                  <c:v>46.332999999999998</c:v>
                </c:pt>
                <c:pt idx="93">
                  <c:v>28.332999999999998</c:v>
                </c:pt>
                <c:pt idx="94">
                  <c:v>22.332999999999998</c:v>
                </c:pt>
                <c:pt idx="95">
                  <c:v>20.332999999999998</c:v>
                </c:pt>
                <c:pt idx="96">
                  <c:v>16.332999999999998</c:v>
                </c:pt>
                <c:pt idx="97">
                  <c:v>15.667</c:v>
                </c:pt>
                <c:pt idx="98">
                  <c:v>22.667000000000002</c:v>
                </c:pt>
                <c:pt idx="99">
                  <c:v>37.332999999999998</c:v>
                </c:pt>
                <c:pt idx="100">
                  <c:v>57.667000000000002</c:v>
                </c:pt>
                <c:pt idx="101">
                  <c:v>85.332999999999998</c:v>
                </c:pt>
                <c:pt idx="102">
                  <c:v>122.667</c:v>
                </c:pt>
                <c:pt idx="103">
                  <c:v>146.333</c:v>
                </c:pt>
                <c:pt idx="104">
                  <c:v>147.333</c:v>
                </c:pt>
                <c:pt idx="105">
                  <c:v>152.333</c:v>
                </c:pt>
                <c:pt idx="106">
                  <c:v>154.333</c:v>
                </c:pt>
                <c:pt idx="107">
                  <c:v>160.333</c:v>
                </c:pt>
                <c:pt idx="108">
                  <c:v>156.333</c:v>
                </c:pt>
                <c:pt idx="109">
                  <c:v>135.333</c:v>
                </c:pt>
                <c:pt idx="110">
                  <c:v>97.332999999999998</c:v>
                </c:pt>
                <c:pt idx="111">
                  <c:v>62.667000000000002</c:v>
                </c:pt>
                <c:pt idx="112">
                  <c:v>42.667000000000002</c:v>
                </c:pt>
                <c:pt idx="113">
                  <c:v>33.332999999999998</c:v>
                </c:pt>
                <c:pt idx="114">
                  <c:v>23.332999999999998</c:v>
                </c:pt>
                <c:pt idx="115">
                  <c:v>13.333</c:v>
                </c:pt>
                <c:pt idx="116">
                  <c:v>15.333</c:v>
                </c:pt>
                <c:pt idx="117">
                  <c:v>19.332999999999998</c:v>
                </c:pt>
                <c:pt idx="118">
                  <c:v>20.332999999999998</c:v>
                </c:pt>
                <c:pt idx="119">
                  <c:v>24.332999999999998</c:v>
                </c:pt>
                <c:pt idx="120">
                  <c:v>34.332999999999998</c:v>
                </c:pt>
                <c:pt idx="121">
                  <c:v>56.332999999999998</c:v>
                </c:pt>
                <c:pt idx="122">
                  <c:v>109.333</c:v>
                </c:pt>
                <c:pt idx="123">
                  <c:v>134.333</c:v>
                </c:pt>
                <c:pt idx="124">
                  <c:v>146.333</c:v>
                </c:pt>
                <c:pt idx="125">
                  <c:v>151.667</c:v>
                </c:pt>
                <c:pt idx="126">
                  <c:v>148.667</c:v>
                </c:pt>
                <c:pt idx="127">
                  <c:v>146.333</c:v>
                </c:pt>
                <c:pt idx="128">
                  <c:v>145.333</c:v>
                </c:pt>
                <c:pt idx="129">
                  <c:v>145.333</c:v>
                </c:pt>
                <c:pt idx="130">
                  <c:v>130.333</c:v>
                </c:pt>
                <c:pt idx="131">
                  <c:v>103.333</c:v>
                </c:pt>
                <c:pt idx="132">
                  <c:v>68.332999999999998</c:v>
                </c:pt>
                <c:pt idx="133">
                  <c:v>52.332999999999998</c:v>
                </c:pt>
                <c:pt idx="134">
                  <c:v>36.332999999999998</c:v>
                </c:pt>
                <c:pt idx="135">
                  <c:v>21.332999999999998</c:v>
                </c:pt>
                <c:pt idx="136">
                  <c:v>15.333</c:v>
                </c:pt>
                <c:pt idx="137">
                  <c:v>15.667</c:v>
                </c:pt>
                <c:pt idx="138">
                  <c:v>15.667</c:v>
                </c:pt>
                <c:pt idx="139">
                  <c:v>16.667000000000002</c:v>
                </c:pt>
                <c:pt idx="140">
                  <c:v>25.667000000000002</c:v>
                </c:pt>
                <c:pt idx="141">
                  <c:v>34.667000000000002</c:v>
                </c:pt>
                <c:pt idx="142">
                  <c:v>69.667000000000002</c:v>
                </c:pt>
                <c:pt idx="143">
                  <c:v>115.667</c:v>
                </c:pt>
                <c:pt idx="144">
                  <c:v>140.667</c:v>
                </c:pt>
                <c:pt idx="145">
                  <c:v>153.667</c:v>
                </c:pt>
                <c:pt idx="146">
                  <c:v>161.667</c:v>
                </c:pt>
                <c:pt idx="147">
                  <c:v>159.333</c:v>
                </c:pt>
                <c:pt idx="148">
                  <c:v>161.333</c:v>
                </c:pt>
                <c:pt idx="149">
                  <c:v>164.667</c:v>
                </c:pt>
                <c:pt idx="150">
                  <c:v>165.667</c:v>
                </c:pt>
                <c:pt idx="151">
                  <c:v>164.667</c:v>
                </c:pt>
                <c:pt idx="152">
                  <c:v>164.667</c:v>
                </c:pt>
                <c:pt idx="153">
                  <c:v>165.667</c:v>
                </c:pt>
                <c:pt idx="154">
                  <c:v>166.667</c:v>
                </c:pt>
                <c:pt idx="155">
                  <c:v>167.667</c:v>
                </c:pt>
                <c:pt idx="156">
                  <c:v>166.667</c:v>
                </c:pt>
                <c:pt idx="157">
                  <c:v>169.667</c:v>
                </c:pt>
                <c:pt idx="158">
                  <c:v>163.667</c:v>
                </c:pt>
                <c:pt idx="159">
                  <c:v>161.667</c:v>
                </c:pt>
                <c:pt idx="160">
                  <c:v>153.667</c:v>
                </c:pt>
                <c:pt idx="161">
                  <c:v>142.667</c:v>
                </c:pt>
                <c:pt idx="162">
                  <c:v>116.667</c:v>
                </c:pt>
                <c:pt idx="163">
                  <c:v>98.667000000000002</c:v>
                </c:pt>
                <c:pt idx="164">
                  <c:v>73.667000000000002</c:v>
                </c:pt>
                <c:pt idx="165">
                  <c:v>55.667000000000002</c:v>
                </c:pt>
                <c:pt idx="166">
                  <c:v>36.332999999999998</c:v>
                </c:pt>
                <c:pt idx="167">
                  <c:v>22.332999999999998</c:v>
                </c:pt>
                <c:pt idx="168">
                  <c:v>16.332999999999998</c:v>
                </c:pt>
                <c:pt idx="169">
                  <c:v>15.667</c:v>
                </c:pt>
                <c:pt idx="170">
                  <c:v>15.667</c:v>
                </c:pt>
                <c:pt idx="171">
                  <c:v>17.667000000000002</c:v>
                </c:pt>
                <c:pt idx="172">
                  <c:v>30.667000000000002</c:v>
                </c:pt>
                <c:pt idx="173">
                  <c:v>54.332999999999998</c:v>
                </c:pt>
                <c:pt idx="174">
                  <c:v>96.332999999999998</c:v>
                </c:pt>
                <c:pt idx="175">
                  <c:v>128.333</c:v>
                </c:pt>
                <c:pt idx="176">
                  <c:v>141.333</c:v>
                </c:pt>
                <c:pt idx="177">
                  <c:v>151.333</c:v>
                </c:pt>
                <c:pt idx="178">
                  <c:v>149.333</c:v>
                </c:pt>
                <c:pt idx="179">
                  <c:v>150.667</c:v>
                </c:pt>
                <c:pt idx="180">
                  <c:v>149.667</c:v>
                </c:pt>
                <c:pt idx="181">
                  <c:v>119.333</c:v>
                </c:pt>
                <c:pt idx="182">
                  <c:v>78.332999999999998</c:v>
                </c:pt>
                <c:pt idx="183">
                  <c:v>51.332999999999998</c:v>
                </c:pt>
                <c:pt idx="184">
                  <c:v>38.332999999999998</c:v>
                </c:pt>
                <c:pt idx="185">
                  <c:v>23.332999999999998</c:v>
                </c:pt>
                <c:pt idx="186">
                  <c:v>16.332999999999998</c:v>
                </c:pt>
                <c:pt idx="187">
                  <c:v>14.333</c:v>
                </c:pt>
                <c:pt idx="188">
                  <c:v>16.332999999999998</c:v>
                </c:pt>
                <c:pt idx="189">
                  <c:v>20.667000000000002</c:v>
                </c:pt>
                <c:pt idx="190">
                  <c:v>34.667000000000002</c:v>
                </c:pt>
                <c:pt idx="191">
                  <c:v>59.667000000000002</c:v>
                </c:pt>
                <c:pt idx="192">
                  <c:v>93.667000000000002</c:v>
                </c:pt>
                <c:pt idx="193">
                  <c:v>125.333</c:v>
                </c:pt>
                <c:pt idx="194">
                  <c:v>149.333</c:v>
                </c:pt>
                <c:pt idx="195">
                  <c:v>148.333</c:v>
                </c:pt>
                <c:pt idx="196">
                  <c:v>147.333</c:v>
                </c:pt>
                <c:pt idx="197">
                  <c:v>147.667</c:v>
                </c:pt>
                <c:pt idx="198">
                  <c:v>144.667</c:v>
                </c:pt>
                <c:pt idx="199">
                  <c:v>134.667</c:v>
                </c:pt>
                <c:pt idx="200">
                  <c:v>111.667</c:v>
                </c:pt>
                <c:pt idx="201">
                  <c:v>88.332999999999998</c:v>
                </c:pt>
                <c:pt idx="202">
                  <c:v>60.332999999999998</c:v>
                </c:pt>
                <c:pt idx="203">
                  <c:v>42.332999999999998</c:v>
                </c:pt>
                <c:pt idx="204">
                  <c:v>30.332999999999998</c:v>
                </c:pt>
                <c:pt idx="205">
                  <c:v>22.667000000000002</c:v>
                </c:pt>
                <c:pt idx="206">
                  <c:v>19.667000000000002</c:v>
                </c:pt>
                <c:pt idx="207">
                  <c:v>23.332999999999998</c:v>
                </c:pt>
                <c:pt idx="208">
                  <c:v>29.332999999999998</c:v>
                </c:pt>
                <c:pt idx="209">
                  <c:v>38.667000000000002</c:v>
                </c:pt>
                <c:pt idx="210">
                  <c:v>77.667000000000002</c:v>
                </c:pt>
                <c:pt idx="211">
                  <c:v>111.667</c:v>
                </c:pt>
                <c:pt idx="212">
                  <c:v>129.667</c:v>
                </c:pt>
                <c:pt idx="213">
                  <c:v>150.333</c:v>
                </c:pt>
                <c:pt idx="214">
                  <c:v>154.333</c:v>
                </c:pt>
                <c:pt idx="215">
                  <c:v>157.667</c:v>
                </c:pt>
                <c:pt idx="216">
                  <c:v>158.667</c:v>
                </c:pt>
                <c:pt idx="217">
                  <c:v>163.667</c:v>
                </c:pt>
                <c:pt idx="218">
                  <c:v>164.667</c:v>
                </c:pt>
                <c:pt idx="219">
                  <c:v>159.667</c:v>
                </c:pt>
                <c:pt idx="220">
                  <c:v>159.667</c:v>
                </c:pt>
                <c:pt idx="221">
                  <c:v>159.667</c:v>
                </c:pt>
                <c:pt idx="222">
                  <c:v>162.667</c:v>
                </c:pt>
                <c:pt idx="223">
                  <c:v>163.333</c:v>
                </c:pt>
                <c:pt idx="224">
                  <c:v>160.333</c:v>
                </c:pt>
                <c:pt idx="225">
                  <c:v>154.667</c:v>
                </c:pt>
                <c:pt idx="226">
                  <c:v>140.667</c:v>
                </c:pt>
                <c:pt idx="227">
                  <c:v>112.667</c:v>
                </c:pt>
                <c:pt idx="228">
                  <c:v>81.667000000000002</c:v>
                </c:pt>
                <c:pt idx="229">
                  <c:v>57.332999999999998</c:v>
                </c:pt>
                <c:pt idx="230">
                  <c:v>41.332999999999998</c:v>
                </c:pt>
                <c:pt idx="231">
                  <c:v>26.332999999999998</c:v>
                </c:pt>
                <c:pt idx="232">
                  <c:v>19.332999999999998</c:v>
                </c:pt>
                <c:pt idx="233">
                  <c:v>15.333</c:v>
                </c:pt>
                <c:pt idx="234">
                  <c:v>21.332999999999998</c:v>
                </c:pt>
                <c:pt idx="235">
                  <c:v>28.332999999999998</c:v>
                </c:pt>
                <c:pt idx="236">
                  <c:v>45.332999999999998</c:v>
                </c:pt>
                <c:pt idx="237">
                  <c:v>79.332999999999998</c:v>
                </c:pt>
                <c:pt idx="238">
                  <c:v>108.333</c:v>
                </c:pt>
                <c:pt idx="239">
                  <c:v>143.333</c:v>
                </c:pt>
                <c:pt idx="240">
                  <c:v>155.333</c:v>
                </c:pt>
                <c:pt idx="241">
                  <c:v>150.667</c:v>
                </c:pt>
                <c:pt idx="242">
                  <c:v>148.667</c:v>
                </c:pt>
                <c:pt idx="243">
                  <c:v>128.667</c:v>
                </c:pt>
                <c:pt idx="244">
                  <c:v>92.667000000000002</c:v>
                </c:pt>
                <c:pt idx="245">
                  <c:v>63.667000000000002</c:v>
                </c:pt>
                <c:pt idx="246">
                  <c:v>59.667000000000002</c:v>
                </c:pt>
                <c:pt idx="247">
                  <c:v>40.667000000000002</c:v>
                </c:pt>
                <c:pt idx="248">
                  <c:v>24.667000000000002</c:v>
                </c:pt>
                <c:pt idx="249">
                  <c:v>17.332999999999998</c:v>
                </c:pt>
                <c:pt idx="250">
                  <c:v>20.332999999999998</c:v>
                </c:pt>
                <c:pt idx="251">
                  <c:v>27.332999999999998</c:v>
                </c:pt>
                <c:pt idx="252">
                  <c:v>41.332999999999998</c:v>
                </c:pt>
                <c:pt idx="253">
                  <c:v>70.332999999999998</c:v>
                </c:pt>
                <c:pt idx="254">
                  <c:v>100.333</c:v>
                </c:pt>
                <c:pt idx="255">
                  <c:v>127.667</c:v>
                </c:pt>
                <c:pt idx="256">
                  <c:v>143.667</c:v>
                </c:pt>
                <c:pt idx="257">
                  <c:v>144.667</c:v>
                </c:pt>
                <c:pt idx="258">
                  <c:v>143.667</c:v>
                </c:pt>
                <c:pt idx="259">
                  <c:v>125.667</c:v>
                </c:pt>
                <c:pt idx="260">
                  <c:v>107.667</c:v>
                </c:pt>
                <c:pt idx="261">
                  <c:v>90.667000000000002</c:v>
                </c:pt>
                <c:pt idx="262">
                  <c:v>63.667000000000002</c:v>
                </c:pt>
                <c:pt idx="263">
                  <c:v>42.667000000000002</c:v>
                </c:pt>
                <c:pt idx="264">
                  <c:v>29.667000000000002</c:v>
                </c:pt>
                <c:pt idx="265">
                  <c:v>21.667000000000002</c:v>
                </c:pt>
                <c:pt idx="266">
                  <c:v>20.667000000000002</c:v>
                </c:pt>
                <c:pt idx="267">
                  <c:v>30.667000000000002</c:v>
                </c:pt>
                <c:pt idx="268">
                  <c:v>48.667000000000002</c:v>
                </c:pt>
                <c:pt idx="269">
                  <c:v>64.332999999999998</c:v>
                </c:pt>
                <c:pt idx="270">
                  <c:v>93.332999999999998</c:v>
                </c:pt>
                <c:pt idx="271">
                  <c:v>123.333</c:v>
                </c:pt>
                <c:pt idx="272">
                  <c:v>151.333</c:v>
                </c:pt>
                <c:pt idx="273">
                  <c:v>167.333</c:v>
                </c:pt>
                <c:pt idx="274">
                  <c:v>164.333</c:v>
                </c:pt>
                <c:pt idx="275">
                  <c:v>162.333</c:v>
                </c:pt>
                <c:pt idx="276">
                  <c:v>163.333</c:v>
                </c:pt>
                <c:pt idx="277">
                  <c:v>163.667</c:v>
                </c:pt>
                <c:pt idx="278">
                  <c:v>161.667</c:v>
                </c:pt>
                <c:pt idx="279">
                  <c:v>162.667</c:v>
                </c:pt>
                <c:pt idx="280">
                  <c:v>163.667</c:v>
                </c:pt>
                <c:pt idx="281">
                  <c:v>161.333</c:v>
                </c:pt>
                <c:pt idx="282">
                  <c:v>162.333</c:v>
                </c:pt>
                <c:pt idx="283">
                  <c:v>165.333</c:v>
                </c:pt>
                <c:pt idx="284">
                  <c:v>164.333</c:v>
                </c:pt>
                <c:pt idx="285">
                  <c:v>159.333</c:v>
                </c:pt>
                <c:pt idx="286">
                  <c:v>140.333</c:v>
                </c:pt>
                <c:pt idx="287">
                  <c:v>105.333</c:v>
                </c:pt>
                <c:pt idx="288">
                  <c:v>71.332999999999998</c:v>
                </c:pt>
                <c:pt idx="289">
                  <c:v>42.332999999999998</c:v>
                </c:pt>
                <c:pt idx="290">
                  <c:v>33.332999999999998</c:v>
                </c:pt>
                <c:pt idx="291">
                  <c:v>27.332999999999998</c:v>
                </c:pt>
                <c:pt idx="292">
                  <c:v>25.332999999999998</c:v>
                </c:pt>
                <c:pt idx="293">
                  <c:v>27.667000000000002</c:v>
                </c:pt>
                <c:pt idx="294">
                  <c:v>37.667000000000002</c:v>
                </c:pt>
                <c:pt idx="295">
                  <c:v>66.332999999999998</c:v>
                </c:pt>
                <c:pt idx="296">
                  <c:v>98.332999999999998</c:v>
                </c:pt>
                <c:pt idx="297">
                  <c:v>119</c:v>
                </c:pt>
                <c:pt idx="298">
                  <c:v>130</c:v>
                </c:pt>
                <c:pt idx="299">
                  <c:v>132.667</c:v>
                </c:pt>
                <c:pt idx="300">
                  <c:v>133.667</c:v>
                </c:pt>
                <c:pt idx="301">
                  <c:v>126.667</c:v>
                </c:pt>
                <c:pt idx="302">
                  <c:v>87.667000000000002</c:v>
                </c:pt>
                <c:pt idx="303">
                  <c:v>48.667000000000002</c:v>
                </c:pt>
                <c:pt idx="304">
                  <c:v>32.667000000000002</c:v>
                </c:pt>
                <c:pt idx="305">
                  <c:v>27.332999999999998</c:v>
                </c:pt>
                <c:pt idx="306">
                  <c:v>23.332999999999998</c:v>
                </c:pt>
                <c:pt idx="307">
                  <c:v>24.332999999999998</c:v>
                </c:pt>
                <c:pt idx="308">
                  <c:v>27.332999999999998</c:v>
                </c:pt>
                <c:pt idx="309">
                  <c:v>42.332999999999998</c:v>
                </c:pt>
                <c:pt idx="310">
                  <c:v>77.332999999999998</c:v>
                </c:pt>
                <c:pt idx="311">
                  <c:v>105.667</c:v>
                </c:pt>
                <c:pt idx="312">
                  <c:v>134.667</c:v>
                </c:pt>
                <c:pt idx="313">
                  <c:v>134.667</c:v>
                </c:pt>
                <c:pt idx="314">
                  <c:v>135.667</c:v>
                </c:pt>
                <c:pt idx="315">
                  <c:v>132.667</c:v>
                </c:pt>
                <c:pt idx="316">
                  <c:v>106.667</c:v>
                </c:pt>
                <c:pt idx="317">
                  <c:v>88.667000000000002</c:v>
                </c:pt>
                <c:pt idx="318">
                  <c:v>58.667000000000002</c:v>
                </c:pt>
                <c:pt idx="319">
                  <c:v>31.332999999999998</c:v>
                </c:pt>
                <c:pt idx="320">
                  <c:v>30.332999999999998</c:v>
                </c:pt>
                <c:pt idx="321">
                  <c:v>31.332999999999998</c:v>
                </c:pt>
                <c:pt idx="322">
                  <c:v>28.332999999999998</c:v>
                </c:pt>
                <c:pt idx="323">
                  <c:v>37.332999999999998</c:v>
                </c:pt>
                <c:pt idx="324">
                  <c:v>66.332999999999998</c:v>
                </c:pt>
                <c:pt idx="325">
                  <c:v>112.667</c:v>
                </c:pt>
                <c:pt idx="326">
                  <c:v>138.667</c:v>
                </c:pt>
                <c:pt idx="327">
                  <c:v>134.667</c:v>
                </c:pt>
                <c:pt idx="328">
                  <c:v>143.667</c:v>
                </c:pt>
                <c:pt idx="329">
                  <c:v>159.333</c:v>
                </c:pt>
                <c:pt idx="330">
                  <c:v>162.333</c:v>
                </c:pt>
                <c:pt idx="331">
                  <c:v>157.667</c:v>
                </c:pt>
                <c:pt idx="332">
                  <c:v>155.667</c:v>
                </c:pt>
                <c:pt idx="333">
                  <c:v>157.667</c:v>
                </c:pt>
                <c:pt idx="334">
                  <c:v>152.667</c:v>
                </c:pt>
                <c:pt idx="335">
                  <c:v>139.667</c:v>
                </c:pt>
                <c:pt idx="336">
                  <c:v>115.667</c:v>
                </c:pt>
                <c:pt idx="337">
                  <c:v>86.667000000000002</c:v>
                </c:pt>
                <c:pt idx="338">
                  <c:v>52.667000000000002</c:v>
                </c:pt>
                <c:pt idx="339">
                  <c:v>35.667000000000002</c:v>
                </c:pt>
                <c:pt idx="340">
                  <c:v>27.667000000000002</c:v>
                </c:pt>
                <c:pt idx="341">
                  <c:v>27.667000000000002</c:v>
                </c:pt>
                <c:pt idx="342">
                  <c:v>38.667000000000002</c:v>
                </c:pt>
                <c:pt idx="343">
                  <c:v>50.332999999999998</c:v>
                </c:pt>
                <c:pt idx="344">
                  <c:v>81.332999999999998</c:v>
                </c:pt>
                <c:pt idx="345">
                  <c:v>115.667</c:v>
                </c:pt>
                <c:pt idx="346">
                  <c:v>124.667</c:v>
                </c:pt>
                <c:pt idx="347">
                  <c:v>137.667</c:v>
                </c:pt>
                <c:pt idx="348">
                  <c:v>131.667</c:v>
                </c:pt>
                <c:pt idx="349">
                  <c:v>113.333</c:v>
                </c:pt>
                <c:pt idx="350">
                  <c:v>91.332999999999998</c:v>
                </c:pt>
                <c:pt idx="351">
                  <c:v>57.332999999999998</c:v>
                </c:pt>
                <c:pt idx="352">
                  <c:v>40.332999999999998</c:v>
                </c:pt>
                <c:pt idx="353">
                  <c:v>27.332999999999998</c:v>
                </c:pt>
                <c:pt idx="354">
                  <c:v>19.332999999999998</c:v>
                </c:pt>
                <c:pt idx="355">
                  <c:v>19.667000000000002</c:v>
                </c:pt>
                <c:pt idx="356">
                  <c:v>27.667000000000002</c:v>
                </c:pt>
                <c:pt idx="357">
                  <c:v>61.332999999999998</c:v>
                </c:pt>
                <c:pt idx="358">
                  <c:v>102.667</c:v>
                </c:pt>
                <c:pt idx="359">
                  <c:v>131.667</c:v>
                </c:pt>
                <c:pt idx="360">
                  <c:v>139.667</c:v>
                </c:pt>
                <c:pt idx="361">
                  <c:v>136.667</c:v>
                </c:pt>
                <c:pt idx="362">
                  <c:v>125.667</c:v>
                </c:pt>
                <c:pt idx="363">
                  <c:v>93.667000000000002</c:v>
                </c:pt>
                <c:pt idx="364">
                  <c:v>48.667000000000002</c:v>
                </c:pt>
                <c:pt idx="365">
                  <c:v>47.667000000000002</c:v>
                </c:pt>
                <c:pt idx="366">
                  <c:v>45.667000000000002</c:v>
                </c:pt>
                <c:pt idx="367">
                  <c:v>30.667000000000002</c:v>
                </c:pt>
                <c:pt idx="368">
                  <c:v>23.667000000000002</c:v>
                </c:pt>
                <c:pt idx="369">
                  <c:v>20.667000000000002</c:v>
                </c:pt>
                <c:pt idx="370">
                  <c:v>57.667000000000002</c:v>
                </c:pt>
                <c:pt idx="371">
                  <c:v>103.667</c:v>
                </c:pt>
                <c:pt idx="372">
                  <c:v>136.667</c:v>
                </c:pt>
                <c:pt idx="373">
                  <c:v>145.667</c:v>
                </c:pt>
                <c:pt idx="374">
                  <c:v>147.667</c:v>
                </c:pt>
                <c:pt idx="375">
                  <c:v>157.667</c:v>
                </c:pt>
                <c:pt idx="376">
                  <c:v>164.667</c:v>
                </c:pt>
                <c:pt idx="377">
                  <c:v>166.667</c:v>
                </c:pt>
                <c:pt idx="378">
                  <c:v>167.667</c:v>
                </c:pt>
                <c:pt idx="379">
                  <c:v>165.667</c:v>
                </c:pt>
                <c:pt idx="380">
                  <c:v>167.667</c:v>
                </c:pt>
                <c:pt idx="381">
                  <c:v>170.667</c:v>
                </c:pt>
                <c:pt idx="382">
                  <c:v>170.667</c:v>
                </c:pt>
                <c:pt idx="383">
                  <c:v>169.667</c:v>
                </c:pt>
                <c:pt idx="384">
                  <c:v>169.667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</c:numCache>
            </c:numRef>
          </c:yVal>
          <c:smooth val="1"/>
        </c:ser>
        <c:axId val="59790848"/>
        <c:axId val="59792384"/>
      </c:scatterChart>
      <c:valAx>
        <c:axId val="59790848"/>
        <c:scaling>
          <c:orientation val="minMax"/>
          <c:max val="384"/>
          <c:min val="5"/>
        </c:scaling>
        <c:axPos val="b"/>
        <c:numFmt formatCode="General" sourceLinked="1"/>
        <c:tickLblPos val="nextTo"/>
        <c:crossAx val="59792384"/>
        <c:crosses val="autoZero"/>
        <c:crossBetween val="midCat"/>
        <c:majorUnit val="25"/>
        <c:minorUnit val="12.5"/>
      </c:valAx>
      <c:valAx>
        <c:axId val="59792384"/>
        <c:scaling>
          <c:orientation val="minMax"/>
          <c:max val="200"/>
          <c:min val="0"/>
        </c:scaling>
        <c:axPos val="l"/>
        <c:numFmt formatCode="General" sourceLinked="1"/>
        <c:tickLblPos val="nextTo"/>
        <c:crossAx val="59790848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473064310484357"/>
          <c:y val="8.4389136822466404E-2"/>
          <c:w val="0.75975787813865581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errBars>
            <c:errDir val="x"/>
            <c:errBarType val="both"/>
            <c:errValType val="fixedVal"/>
            <c:val val="1"/>
          </c:errBars>
          <c:errBars>
            <c:errDir val="y"/>
            <c:errBarType val="both"/>
            <c:errValType val="fixedVal"/>
            <c:val val="1.0000000000000002E-3"/>
          </c:errBars>
          <c:xVal>
            <c:numRef>
              <c:f>'3-distribucion-intensidad'!$B$3:$B$399</c:f>
              <c:numCache>
                <c:formatCode>General</c:formatCode>
                <c:ptCount val="3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</c:numCache>
            </c:numRef>
          </c:xVal>
          <c:yVal>
            <c:numRef>
              <c:f>'3-distribucion-intensidad'!$C$3:$C$399</c:f>
              <c:numCache>
                <c:formatCode>General</c:formatCode>
                <c:ptCount val="397"/>
                <c:pt idx="0">
                  <c:v>167.667</c:v>
                </c:pt>
                <c:pt idx="1">
                  <c:v>169.667</c:v>
                </c:pt>
                <c:pt idx="2">
                  <c:v>166.667</c:v>
                </c:pt>
                <c:pt idx="3">
                  <c:v>162.667</c:v>
                </c:pt>
                <c:pt idx="4">
                  <c:v>148.667</c:v>
                </c:pt>
                <c:pt idx="5">
                  <c:v>115.667</c:v>
                </c:pt>
                <c:pt idx="6">
                  <c:v>83.332999999999998</c:v>
                </c:pt>
                <c:pt idx="7">
                  <c:v>61.332999999999998</c:v>
                </c:pt>
                <c:pt idx="8">
                  <c:v>31.332999999999998</c:v>
                </c:pt>
                <c:pt idx="9">
                  <c:v>22.667000000000002</c:v>
                </c:pt>
                <c:pt idx="10">
                  <c:v>20.667000000000002</c:v>
                </c:pt>
                <c:pt idx="11">
                  <c:v>20.667000000000002</c:v>
                </c:pt>
                <c:pt idx="12">
                  <c:v>20.667000000000002</c:v>
                </c:pt>
                <c:pt idx="13">
                  <c:v>21.332999999999998</c:v>
                </c:pt>
                <c:pt idx="14">
                  <c:v>19.332999999999998</c:v>
                </c:pt>
                <c:pt idx="15">
                  <c:v>17.667000000000002</c:v>
                </c:pt>
                <c:pt idx="16">
                  <c:v>25.332999999999998</c:v>
                </c:pt>
                <c:pt idx="17">
                  <c:v>36</c:v>
                </c:pt>
                <c:pt idx="18">
                  <c:v>53.332999999999998</c:v>
                </c:pt>
                <c:pt idx="19">
                  <c:v>87.667000000000002</c:v>
                </c:pt>
                <c:pt idx="20">
                  <c:v>115.667</c:v>
                </c:pt>
                <c:pt idx="21">
                  <c:v>135.333</c:v>
                </c:pt>
                <c:pt idx="22">
                  <c:v>150.333</c:v>
                </c:pt>
                <c:pt idx="23">
                  <c:v>154.333</c:v>
                </c:pt>
                <c:pt idx="24">
                  <c:v>152.333</c:v>
                </c:pt>
                <c:pt idx="25">
                  <c:v>150.667</c:v>
                </c:pt>
                <c:pt idx="26">
                  <c:v>151.667</c:v>
                </c:pt>
                <c:pt idx="27">
                  <c:v>149.667</c:v>
                </c:pt>
                <c:pt idx="28">
                  <c:v>137.667</c:v>
                </c:pt>
                <c:pt idx="29">
                  <c:v>112.333</c:v>
                </c:pt>
                <c:pt idx="30">
                  <c:v>81.332999999999998</c:v>
                </c:pt>
                <c:pt idx="31">
                  <c:v>52.332999999999998</c:v>
                </c:pt>
                <c:pt idx="32">
                  <c:v>28.332999999999998</c:v>
                </c:pt>
                <c:pt idx="33">
                  <c:v>21.332999999999998</c:v>
                </c:pt>
                <c:pt idx="34">
                  <c:v>17.332999999999998</c:v>
                </c:pt>
                <c:pt idx="35">
                  <c:v>18.667000000000002</c:v>
                </c:pt>
                <c:pt idx="36">
                  <c:v>18.667000000000002</c:v>
                </c:pt>
                <c:pt idx="37">
                  <c:v>18.667000000000002</c:v>
                </c:pt>
                <c:pt idx="38">
                  <c:v>20.667000000000002</c:v>
                </c:pt>
                <c:pt idx="39">
                  <c:v>27.332999999999998</c:v>
                </c:pt>
                <c:pt idx="40">
                  <c:v>33.332999999999998</c:v>
                </c:pt>
                <c:pt idx="41">
                  <c:v>47.667000000000002</c:v>
                </c:pt>
                <c:pt idx="42">
                  <c:v>81.667000000000002</c:v>
                </c:pt>
                <c:pt idx="43">
                  <c:v>106.667</c:v>
                </c:pt>
                <c:pt idx="44">
                  <c:v>129.667</c:v>
                </c:pt>
                <c:pt idx="45">
                  <c:v>142.667</c:v>
                </c:pt>
                <c:pt idx="46">
                  <c:v>149.667</c:v>
                </c:pt>
                <c:pt idx="47">
                  <c:v>151.667</c:v>
                </c:pt>
                <c:pt idx="48">
                  <c:v>151.667</c:v>
                </c:pt>
                <c:pt idx="49">
                  <c:v>151.667</c:v>
                </c:pt>
                <c:pt idx="50">
                  <c:v>154.667</c:v>
                </c:pt>
                <c:pt idx="51">
                  <c:v>152.333</c:v>
                </c:pt>
                <c:pt idx="52">
                  <c:v>136.333</c:v>
                </c:pt>
                <c:pt idx="53">
                  <c:v>108.333</c:v>
                </c:pt>
                <c:pt idx="54">
                  <c:v>79.332999999999998</c:v>
                </c:pt>
                <c:pt idx="55">
                  <c:v>52.332999999999998</c:v>
                </c:pt>
                <c:pt idx="56">
                  <c:v>35.332999999999998</c:v>
                </c:pt>
                <c:pt idx="57">
                  <c:v>23.332999999999998</c:v>
                </c:pt>
                <c:pt idx="58">
                  <c:v>18.332999999999998</c:v>
                </c:pt>
                <c:pt idx="59">
                  <c:v>16.332999999999998</c:v>
                </c:pt>
                <c:pt idx="60">
                  <c:v>18.332999999999998</c:v>
                </c:pt>
                <c:pt idx="61">
                  <c:v>18.667000000000002</c:v>
                </c:pt>
                <c:pt idx="62">
                  <c:v>20.667000000000002</c:v>
                </c:pt>
                <c:pt idx="63">
                  <c:v>30.667000000000002</c:v>
                </c:pt>
                <c:pt idx="64">
                  <c:v>41.667000000000002</c:v>
                </c:pt>
                <c:pt idx="65">
                  <c:v>57.332999999999998</c:v>
                </c:pt>
                <c:pt idx="66">
                  <c:v>92.332999999999998</c:v>
                </c:pt>
                <c:pt idx="67">
                  <c:v>116.667</c:v>
                </c:pt>
                <c:pt idx="68">
                  <c:v>147.333</c:v>
                </c:pt>
                <c:pt idx="69">
                  <c:v>161.333</c:v>
                </c:pt>
                <c:pt idx="70">
                  <c:v>161.333</c:v>
                </c:pt>
                <c:pt idx="71">
                  <c:v>163.333</c:v>
                </c:pt>
                <c:pt idx="72">
                  <c:v>166.333</c:v>
                </c:pt>
                <c:pt idx="73">
                  <c:v>169.333</c:v>
                </c:pt>
                <c:pt idx="74">
                  <c:v>168.333</c:v>
                </c:pt>
                <c:pt idx="75">
                  <c:v>166.333</c:v>
                </c:pt>
                <c:pt idx="76">
                  <c:v>165.333</c:v>
                </c:pt>
                <c:pt idx="77">
                  <c:v>167.333</c:v>
                </c:pt>
                <c:pt idx="78">
                  <c:v>168.333</c:v>
                </c:pt>
                <c:pt idx="79">
                  <c:v>167.333</c:v>
                </c:pt>
                <c:pt idx="80">
                  <c:v>168.333</c:v>
                </c:pt>
                <c:pt idx="81">
                  <c:v>164.667</c:v>
                </c:pt>
                <c:pt idx="82">
                  <c:v>164.667</c:v>
                </c:pt>
                <c:pt idx="83">
                  <c:v>167.667</c:v>
                </c:pt>
                <c:pt idx="84">
                  <c:v>166.667</c:v>
                </c:pt>
                <c:pt idx="85">
                  <c:v>162.667</c:v>
                </c:pt>
                <c:pt idx="86">
                  <c:v>161.667</c:v>
                </c:pt>
                <c:pt idx="87">
                  <c:v>156.667</c:v>
                </c:pt>
                <c:pt idx="88">
                  <c:v>135.667</c:v>
                </c:pt>
                <c:pt idx="89">
                  <c:v>101.667</c:v>
                </c:pt>
                <c:pt idx="90">
                  <c:v>68.667000000000002</c:v>
                </c:pt>
                <c:pt idx="91">
                  <c:v>59.332999999999998</c:v>
                </c:pt>
                <c:pt idx="92">
                  <c:v>46.332999999999998</c:v>
                </c:pt>
                <c:pt idx="93">
                  <c:v>28.332999999999998</c:v>
                </c:pt>
                <c:pt idx="94">
                  <c:v>22.332999999999998</c:v>
                </c:pt>
                <c:pt idx="95">
                  <c:v>20.332999999999998</c:v>
                </c:pt>
                <c:pt idx="96">
                  <c:v>16.332999999999998</c:v>
                </c:pt>
                <c:pt idx="97">
                  <c:v>15.667</c:v>
                </c:pt>
                <c:pt idx="98">
                  <c:v>22.667000000000002</c:v>
                </c:pt>
                <c:pt idx="99">
                  <c:v>37.332999999999998</c:v>
                </c:pt>
                <c:pt idx="100">
                  <c:v>57.667000000000002</c:v>
                </c:pt>
                <c:pt idx="101">
                  <c:v>85.332999999999998</c:v>
                </c:pt>
                <c:pt idx="102">
                  <c:v>122.667</c:v>
                </c:pt>
                <c:pt idx="103">
                  <c:v>146.333</c:v>
                </c:pt>
                <c:pt idx="104">
                  <c:v>147.333</c:v>
                </c:pt>
                <c:pt idx="105">
                  <c:v>152.333</c:v>
                </c:pt>
                <c:pt idx="106">
                  <c:v>154.333</c:v>
                </c:pt>
                <c:pt idx="107">
                  <c:v>160.333</c:v>
                </c:pt>
                <c:pt idx="108">
                  <c:v>156.333</c:v>
                </c:pt>
                <c:pt idx="109">
                  <c:v>135.333</c:v>
                </c:pt>
                <c:pt idx="110">
                  <c:v>97.332999999999998</c:v>
                </c:pt>
                <c:pt idx="111">
                  <c:v>62.667000000000002</c:v>
                </c:pt>
                <c:pt idx="112">
                  <c:v>42.667000000000002</c:v>
                </c:pt>
                <c:pt idx="113">
                  <c:v>33.332999999999998</c:v>
                </c:pt>
                <c:pt idx="114">
                  <c:v>23.332999999999998</c:v>
                </c:pt>
                <c:pt idx="115">
                  <c:v>13.333</c:v>
                </c:pt>
                <c:pt idx="116">
                  <c:v>15.333</c:v>
                </c:pt>
                <c:pt idx="117">
                  <c:v>19.332999999999998</c:v>
                </c:pt>
                <c:pt idx="118">
                  <c:v>20.332999999999998</c:v>
                </c:pt>
                <c:pt idx="119">
                  <c:v>24.332999999999998</c:v>
                </c:pt>
                <c:pt idx="120">
                  <c:v>34.332999999999998</c:v>
                </c:pt>
                <c:pt idx="121">
                  <c:v>56.332999999999998</c:v>
                </c:pt>
                <c:pt idx="122">
                  <c:v>109.333</c:v>
                </c:pt>
                <c:pt idx="123">
                  <c:v>134.333</c:v>
                </c:pt>
                <c:pt idx="124">
                  <c:v>146.333</c:v>
                </c:pt>
                <c:pt idx="125">
                  <c:v>151.667</c:v>
                </c:pt>
                <c:pt idx="126">
                  <c:v>148.667</c:v>
                </c:pt>
                <c:pt idx="127">
                  <c:v>146.333</c:v>
                </c:pt>
                <c:pt idx="128">
                  <c:v>145.333</c:v>
                </c:pt>
                <c:pt idx="129">
                  <c:v>145.333</c:v>
                </c:pt>
                <c:pt idx="130">
                  <c:v>130.333</c:v>
                </c:pt>
                <c:pt idx="131">
                  <c:v>103.333</c:v>
                </c:pt>
                <c:pt idx="132">
                  <c:v>68.332999999999998</c:v>
                </c:pt>
                <c:pt idx="133">
                  <c:v>52.332999999999998</c:v>
                </c:pt>
                <c:pt idx="134">
                  <c:v>36.332999999999998</c:v>
                </c:pt>
                <c:pt idx="135">
                  <c:v>21.332999999999998</c:v>
                </c:pt>
                <c:pt idx="136">
                  <c:v>15.333</c:v>
                </c:pt>
                <c:pt idx="137">
                  <c:v>15.667</c:v>
                </c:pt>
                <c:pt idx="138">
                  <c:v>15.667</c:v>
                </c:pt>
                <c:pt idx="139">
                  <c:v>16.667000000000002</c:v>
                </c:pt>
                <c:pt idx="140">
                  <c:v>25.667000000000002</c:v>
                </c:pt>
                <c:pt idx="141">
                  <c:v>34.667000000000002</c:v>
                </c:pt>
                <c:pt idx="142">
                  <c:v>69.667000000000002</c:v>
                </c:pt>
                <c:pt idx="143">
                  <c:v>115.667</c:v>
                </c:pt>
                <c:pt idx="144">
                  <c:v>140.667</c:v>
                </c:pt>
                <c:pt idx="145">
                  <c:v>153.667</c:v>
                </c:pt>
                <c:pt idx="146">
                  <c:v>161.667</c:v>
                </c:pt>
                <c:pt idx="147">
                  <c:v>159.333</c:v>
                </c:pt>
                <c:pt idx="148">
                  <c:v>161.333</c:v>
                </c:pt>
                <c:pt idx="149">
                  <c:v>164.667</c:v>
                </c:pt>
                <c:pt idx="150">
                  <c:v>165.667</c:v>
                </c:pt>
                <c:pt idx="151">
                  <c:v>164.667</c:v>
                </c:pt>
                <c:pt idx="152">
                  <c:v>164.667</c:v>
                </c:pt>
                <c:pt idx="153">
                  <c:v>165.667</c:v>
                </c:pt>
                <c:pt idx="154">
                  <c:v>166.667</c:v>
                </c:pt>
                <c:pt idx="155">
                  <c:v>167.667</c:v>
                </c:pt>
                <c:pt idx="156">
                  <c:v>166.667</c:v>
                </c:pt>
                <c:pt idx="157">
                  <c:v>169.667</c:v>
                </c:pt>
                <c:pt idx="158">
                  <c:v>163.667</c:v>
                </c:pt>
                <c:pt idx="159">
                  <c:v>161.667</c:v>
                </c:pt>
                <c:pt idx="160">
                  <c:v>153.667</c:v>
                </c:pt>
                <c:pt idx="161">
                  <c:v>142.667</c:v>
                </c:pt>
                <c:pt idx="162">
                  <c:v>116.667</c:v>
                </c:pt>
                <c:pt idx="163">
                  <c:v>98.667000000000002</c:v>
                </c:pt>
                <c:pt idx="164">
                  <c:v>73.667000000000002</c:v>
                </c:pt>
                <c:pt idx="165">
                  <c:v>55.667000000000002</c:v>
                </c:pt>
                <c:pt idx="166">
                  <c:v>36.332999999999998</c:v>
                </c:pt>
                <c:pt idx="167">
                  <c:v>22.332999999999998</c:v>
                </c:pt>
                <c:pt idx="168">
                  <c:v>16.332999999999998</c:v>
                </c:pt>
                <c:pt idx="169">
                  <c:v>15.667</c:v>
                </c:pt>
                <c:pt idx="170">
                  <c:v>15.667</c:v>
                </c:pt>
                <c:pt idx="171">
                  <c:v>17.667000000000002</c:v>
                </c:pt>
                <c:pt idx="172">
                  <c:v>30.667000000000002</c:v>
                </c:pt>
                <c:pt idx="173">
                  <c:v>54.332999999999998</c:v>
                </c:pt>
                <c:pt idx="174">
                  <c:v>96.332999999999998</c:v>
                </c:pt>
                <c:pt idx="175">
                  <c:v>128.333</c:v>
                </c:pt>
                <c:pt idx="176">
                  <c:v>141.333</c:v>
                </c:pt>
                <c:pt idx="177">
                  <c:v>151.333</c:v>
                </c:pt>
                <c:pt idx="178">
                  <c:v>149.333</c:v>
                </c:pt>
                <c:pt idx="179">
                  <c:v>150.667</c:v>
                </c:pt>
                <c:pt idx="180">
                  <c:v>149.667</c:v>
                </c:pt>
                <c:pt idx="181">
                  <c:v>119.333</c:v>
                </c:pt>
                <c:pt idx="182">
                  <c:v>78.332999999999998</c:v>
                </c:pt>
                <c:pt idx="183">
                  <c:v>51.332999999999998</c:v>
                </c:pt>
                <c:pt idx="184">
                  <c:v>38.332999999999998</c:v>
                </c:pt>
                <c:pt idx="185">
                  <c:v>23.332999999999998</c:v>
                </c:pt>
                <c:pt idx="186">
                  <c:v>16.332999999999998</c:v>
                </c:pt>
                <c:pt idx="187">
                  <c:v>14.333</c:v>
                </c:pt>
                <c:pt idx="188">
                  <c:v>16.332999999999998</c:v>
                </c:pt>
                <c:pt idx="189">
                  <c:v>20.667000000000002</c:v>
                </c:pt>
                <c:pt idx="190">
                  <c:v>34.667000000000002</c:v>
                </c:pt>
                <c:pt idx="191">
                  <c:v>59.667000000000002</c:v>
                </c:pt>
                <c:pt idx="192">
                  <c:v>93.667000000000002</c:v>
                </c:pt>
                <c:pt idx="193">
                  <c:v>125.333</c:v>
                </c:pt>
                <c:pt idx="194">
                  <c:v>149.333</c:v>
                </c:pt>
                <c:pt idx="195">
                  <c:v>148.333</c:v>
                </c:pt>
                <c:pt idx="196">
                  <c:v>147.333</c:v>
                </c:pt>
                <c:pt idx="197">
                  <c:v>147.667</c:v>
                </c:pt>
                <c:pt idx="198">
                  <c:v>144.667</c:v>
                </c:pt>
                <c:pt idx="199">
                  <c:v>134.667</c:v>
                </c:pt>
                <c:pt idx="200">
                  <c:v>111.667</c:v>
                </c:pt>
                <c:pt idx="201">
                  <c:v>88.332999999999998</c:v>
                </c:pt>
                <c:pt idx="202">
                  <c:v>60.332999999999998</c:v>
                </c:pt>
                <c:pt idx="203">
                  <c:v>42.332999999999998</c:v>
                </c:pt>
                <c:pt idx="204">
                  <c:v>30.332999999999998</c:v>
                </c:pt>
                <c:pt idx="205">
                  <c:v>22.667000000000002</c:v>
                </c:pt>
                <c:pt idx="206">
                  <c:v>19.667000000000002</c:v>
                </c:pt>
                <c:pt idx="207">
                  <c:v>23.332999999999998</c:v>
                </c:pt>
                <c:pt idx="208">
                  <c:v>29.332999999999998</c:v>
                </c:pt>
                <c:pt idx="209">
                  <c:v>38.667000000000002</c:v>
                </c:pt>
                <c:pt idx="210">
                  <c:v>77.667000000000002</c:v>
                </c:pt>
                <c:pt idx="211">
                  <c:v>111.667</c:v>
                </c:pt>
                <c:pt idx="212">
                  <c:v>129.667</c:v>
                </c:pt>
                <c:pt idx="213">
                  <c:v>150.333</c:v>
                </c:pt>
                <c:pt idx="214">
                  <c:v>154.333</c:v>
                </c:pt>
                <c:pt idx="215">
                  <c:v>157.667</c:v>
                </c:pt>
                <c:pt idx="216">
                  <c:v>158.667</c:v>
                </c:pt>
                <c:pt idx="217">
                  <c:v>163.667</c:v>
                </c:pt>
                <c:pt idx="218">
                  <c:v>164.667</c:v>
                </c:pt>
                <c:pt idx="219">
                  <c:v>159.667</c:v>
                </c:pt>
                <c:pt idx="220">
                  <c:v>159.667</c:v>
                </c:pt>
                <c:pt idx="221">
                  <c:v>159.667</c:v>
                </c:pt>
                <c:pt idx="222">
                  <c:v>162.667</c:v>
                </c:pt>
                <c:pt idx="223">
                  <c:v>163.333</c:v>
                </c:pt>
                <c:pt idx="224">
                  <c:v>160.333</c:v>
                </c:pt>
                <c:pt idx="225">
                  <c:v>154.667</c:v>
                </c:pt>
                <c:pt idx="226">
                  <c:v>140.667</c:v>
                </c:pt>
                <c:pt idx="227">
                  <c:v>112.667</c:v>
                </c:pt>
                <c:pt idx="228">
                  <c:v>81.667000000000002</c:v>
                </c:pt>
                <c:pt idx="229">
                  <c:v>57.332999999999998</c:v>
                </c:pt>
                <c:pt idx="230">
                  <c:v>41.332999999999998</c:v>
                </c:pt>
                <c:pt idx="231">
                  <c:v>26.332999999999998</c:v>
                </c:pt>
                <c:pt idx="232">
                  <c:v>19.332999999999998</c:v>
                </c:pt>
                <c:pt idx="233">
                  <c:v>15.333</c:v>
                </c:pt>
                <c:pt idx="234">
                  <c:v>21.332999999999998</c:v>
                </c:pt>
                <c:pt idx="235">
                  <c:v>28.332999999999998</c:v>
                </c:pt>
                <c:pt idx="236">
                  <c:v>45.332999999999998</c:v>
                </c:pt>
                <c:pt idx="237">
                  <c:v>79.332999999999998</c:v>
                </c:pt>
                <c:pt idx="238">
                  <c:v>108.333</c:v>
                </c:pt>
                <c:pt idx="239">
                  <c:v>143.333</c:v>
                </c:pt>
                <c:pt idx="240">
                  <c:v>155.333</c:v>
                </c:pt>
                <c:pt idx="241">
                  <c:v>150.667</c:v>
                </c:pt>
                <c:pt idx="242">
                  <c:v>148.667</c:v>
                </c:pt>
                <c:pt idx="243">
                  <c:v>128.667</c:v>
                </c:pt>
                <c:pt idx="244">
                  <c:v>92.667000000000002</c:v>
                </c:pt>
                <c:pt idx="245">
                  <c:v>63.667000000000002</c:v>
                </c:pt>
                <c:pt idx="246">
                  <c:v>59.667000000000002</c:v>
                </c:pt>
                <c:pt idx="247">
                  <c:v>40.667000000000002</c:v>
                </c:pt>
                <c:pt idx="248">
                  <c:v>24.667000000000002</c:v>
                </c:pt>
                <c:pt idx="249">
                  <c:v>17.332999999999998</c:v>
                </c:pt>
                <c:pt idx="250">
                  <c:v>20.332999999999998</c:v>
                </c:pt>
                <c:pt idx="251">
                  <c:v>27.332999999999998</c:v>
                </c:pt>
                <c:pt idx="252">
                  <c:v>41.332999999999998</c:v>
                </c:pt>
                <c:pt idx="253">
                  <c:v>70.332999999999998</c:v>
                </c:pt>
                <c:pt idx="254">
                  <c:v>100.333</c:v>
                </c:pt>
                <c:pt idx="255">
                  <c:v>127.667</c:v>
                </c:pt>
                <c:pt idx="256">
                  <c:v>143.667</c:v>
                </c:pt>
                <c:pt idx="257">
                  <c:v>144.667</c:v>
                </c:pt>
                <c:pt idx="258">
                  <c:v>143.667</c:v>
                </c:pt>
                <c:pt idx="259">
                  <c:v>125.667</c:v>
                </c:pt>
                <c:pt idx="260">
                  <c:v>107.667</c:v>
                </c:pt>
                <c:pt idx="261">
                  <c:v>90.667000000000002</c:v>
                </c:pt>
                <c:pt idx="262">
                  <c:v>63.667000000000002</c:v>
                </c:pt>
                <c:pt idx="263">
                  <c:v>42.667000000000002</c:v>
                </c:pt>
                <c:pt idx="264">
                  <c:v>29.667000000000002</c:v>
                </c:pt>
                <c:pt idx="265">
                  <c:v>21.667000000000002</c:v>
                </c:pt>
                <c:pt idx="266">
                  <c:v>20.667000000000002</c:v>
                </c:pt>
                <c:pt idx="267">
                  <c:v>30.667000000000002</c:v>
                </c:pt>
                <c:pt idx="268">
                  <c:v>48.667000000000002</c:v>
                </c:pt>
                <c:pt idx="269">
                  <c:v>64.332999999999998</c:v>
                </c:pt>
                <c:pt idx="270">
                  <c:v>93.332999999999998</c:v>
                </c:pt>
                <c:pt idx="271">
                  <c:v>123.333</c:v>
                </c:pt>
                <c:pt idx="272">
                  <c:v>151.333</c:v>
                </c:pt>
                <c:pt idx="273">
                  <c:v>167.333</c:v>
                </c:pt>
                <c:pt idx="274">
                  <c:v>164.333</c:v>
                </c:pt>
                <c:pt idx="275">
                  <c:v>162.333</c:v>
                </c:pt>
                <c:pt idx="276">
                  <c:v>163.333</c:v>
                </c:pt>
                <c:pt idx="277">
                  <c:v>163.667</c:v>
                </c:pt>
                <c:pt idx="278">
                  <c:v>161.667</c:v>
                </c:pt>
                <c:pt idx="279">
                  <c:v>162.667</c:v>
                </c:pt>
                <c:pt idx="280">
                  <c:v>163.667</c:v>
                </c:pt>
                <c:pt idx="281">
                  <c:v>161.333</c:v>
                </c:pt>
                <c:pt idx="282">
                  <c:v>162.333</c:v>
                </c:pt>
                <c:pt idx="283">
                  <c:v>165.333</c:v>
                </c:pt>
                <c:pt idx="284">
                  <c:v>164.333</c:v>
                </c:pt>
                <c:pt idx="285">
                  <c:v>159.333</c:v>
                </c:pt>
                <c:pt idx="286">
                  <c:v>140.333</c:v>
                </c:pt>
                <c:pt idx="287">
                  <c:v>105.333</c:v>
                </c:pt>
                <c:pt idx="288">
                  <c:v>71.332999999999998</c:v>
                </c:pt>
                <c:pt idx="289">
                  <c:v>42.332999999999998</c:v>
                </c:pt>
                <c:pt idx="290">
                  <c:v>33.332999999999998</c:v>
                </c:pt>
                <c:pt idx="291">
                  <c:v>27.332999999999998</c:v>
                </c:pt>
                <c:pt idx="292">
                  <c:v>25.332999999999998</c:v>
                </c:pt>
                <c:pt idx="293">
                  <c:v>27.667000000000002</c:v>
                </c:pt>
                <c:pt idx="294">
                  <c:v>37.667000000000002</c:v>
                </c:pt>
                <c:pt idx="295">
                  <c:v>66.332999999999998</c:v>
                </c:pt>
                <c:pt idx="296">
                  <c:v>98.332999999999998</c:v>
                </c:pt>
                <c:pt idx="297">
                  <c:v>119</c:v>
                </c:pt>
                <c:pt idx="298">
                  <c:v>130</c:v>
                </c:pt>
                <c:pt idx="299">
                  <c:v>132.667</c:v>
                </c:pt>
                <c:pt idx="300">
                  <c:v>133.667</c:v>
                </c:pt>
                <c:pt idx="301">
                  <c:v>126.667</c:v>
                </c:pt>
                <c:pt idx="302">
                  <c:v>87.667000000000002</c:v>
                </c:pt>
                <c:pt idx="303">
                  <c:v>48.667000000000002</c:v>
                </c:pt>
                <c:pt idx="304">
                  <c:v>32.667000000000002</c:v>
                </c:pt>
                <c:pt idx="305">
                  <c:v>27.332999999999998</c:v>
                </c:pt>
                <c:pt idx="306">
                  <c:v>23.332999999999998</c:v>
                </c:pt>
                <c:pt idx="307">
                  <c:v>24.332999999999998</c:v>
                </c:pt>
                <c:pt idx="308">
                  <c:v>27.332999999999998</c:v>
                </c:pt>
                <c:pt idx="309">
                  <c:v>42.332999999999998</c:v>
                </c:pt>
                <c:pt idx="310">
                  <c:v>77.332999999999998</c:v>
                </c:pt>
                <c:pt idx="311">
                  <c:v>105.667</c:v>
                </c:pt>
                <c:pt idx="312">
                  <c:v>134.667</c:v>
                </c:pt>
                <c:pt idx="313">
                  <c:v>134.667</c:v>
                </c:pt>
                <c:pt idx="314">
                  <c:v>135.667</c:v>
                </c:pt>
                <c:pt idx="315">
                  <c:v>132.667</c:v>
                </c:pt>
                <c:pt idx="316">
                  <c:v>106.667</c:v>
                </c:pt>
                <c:pt idx="317">
                  <c:v>88.667000000000002</c:v>
                </c:pt>
                <c:pt idx="318">
                  <c:v>58.667000000000002</c:v>
                </c:pt>
                <c:pt idx="319">
                  <c:v>31.332999999999998</c:v>
                </c:pt>
                <c:pt idx="320">
                  <c:v>30.332999999999998</c:v>
                </c:pt>
                <c:pt idx="321">
                  <c:v>31.332999999999998</c:v>
                </c:pt>
                <c:pt idx="322">
                  <c:v>28.332999999999998</c:v>
                </c:pt>
                <c:pt idx="323">
                  <c:v>37.332999999999998</c:v>
                </c:pt>
                <c:pt idx="324">
                  <c:v>66.332999999999998</c:v>
                </c:pt>
                <c:pt idx="325">
                  <c:v>112.667</c:v>
                </c:pt>
                <c:pt idx="326">
                  <c:v>138.667</c:v>
                </c:pt>
                <c:pt idx="327">
                  <c:v>134.667</c:v>
                </c:pt>
                <c:pt idx="328">
                  <c:v>143.667</c:v>
                </c:pt>
                <c:pt idx="329">
                  <c:v>159.333</c:v>
                </c:pt>
                <c:pt idx="330">
                  <c:v>162.333</c:v>
                </c:pt>
                <c:pt idx="331">
                  <c:v>157.667</c:v>
                </c:pt>
                <c:pt idx="332">
                  <c:v>155.667</c:v>
                </c:pt>
                <c:pt idx="333">
                  <c:v>157.667</c:v>
                </c:pt>
                <c:pt idx="334">
                  <c:v>152.667</c:v>
                </c:pt>
                <c:pt idx="335">
                  <c:v>139.667</c:v>
                </c:pt>
                <c:pt idx="336">
                  <c:v>115.667</c:v>
                </c:pt>
                <c:pt idx="337">
                  <c:v>86.667000000000002</c:v>
                </c:pt>
                <c:pt idx="338">
                  <c:v>52.667000000000002</c:v>
                </c:pt>
                <c:pt idx="339">
                  <c:v>35.667000000000002</c:v>
                </c:pt>
                <c:pt idx="340">
                  <c:v>27.667000000000002</c:v>
                </c:pt>
                <c:pt idx="341">
                  <c:v>27.667000000000002</c:v>
                </c:pt>
                <c:pt idx="342">
                  <c:v>38.667000000000002</c:v>
                </c:pt>
                <c:pt idx="343">
                  <c:v>50.332999999999998</c:v>
                </c:pt>
                <c:pt idx="344">
                  <c:v>81.332999999999998</c:v>
                </c:pt>
                <c:pt idx="345">
                  <c:v>115.667</c:v>
                </c:pt>
                <c:pt idx="346">
                  <c:v>124.667</c:v>
                </c:pt>
                <c:pt idx="347">
                  <c:v>137.667</c:v>
                </c:pt>
                <c:pt idx="348">
                  <c:v>131.667</c:v>
                </c:pt>
                <c:pt idx="349">
                  <c:v>113.333</c:v>
                </c:pt>
                <c:pt idx="350">
                  <c:v>91.332999999999998</c:v>
                </c:pt>
                <c:pt idx="351">
                  <c:v>57.332999999999998</c:v>
                </c:pt>
                <c:pt idx="352">
                  <c:v>40.332999999999998</c:v>
                </c:pt>
                <c:pt idx="353">
                  <c:v>27.332999999999998</c:v>
                </c:pt>
                <c:pt idx="354">
                  <c:v>19.332999999999998</c:v>
                </c:pt>
                <c:pt idx="355">
                  <c:v>19.667000000000002</c:v>
                </c:pt>
                <c:pt idx="356">
                  <c:v>27.667000000000002</c:v>
                </c:pt>
                <c:pt idx="357">
                  <c:v>61.332999999999998</c:v>
                </c:pt>
                <c:pt idx="358">
                  <c:v>102.667</c:v>
                </c:pt>
                <c:pt idx="359">
                  <c:v>131.667</c:v>
                </c:pt>
                <c:pt idx="360">
                  <c:v>139.667</c:v>
                </c:pt>
                <c:pt idx="361">
                  <c:v>136.667</c:v>
                </c:pt>
                <c:pt idx="362">
                  <c:v>125.667</c:v>
                </c:pt>
                <c:pt idx="363">
                  <c:v>93.667000000000002</c:v>
                </c:pt>
                <c:pt idx="364">
                  <c:v>48.667000000000002</c:v>
                </c:pt>
                <c:pt idx="365">
                  <c:v>47.667000000000002</c:v>
                </c:pt>
                <c:pt idx="366">
                  <c:v>45.667000000000002</c:v>
                </c:pt>
                <c:pt idx="367">
                  <c:v>30.667000000000002</c:v>
                </c:pt>
                <c:pt idx="368">
                  <c:v>23.667000000000002</c:v>
                </c:pt>
                <c:pt idx="369">
                  <c:v>20.667000000000002</c:v>
                </c:pt>
                <c:pt idx="370">
                  <c:v>57.667000000000002</c:v>
                </c:pt>
                <c:pt idx="371">
                  <c:v>103.667</c:v>
                </c:pt>
                <c:pt idx="372">
                  <c:v>136.667</c:v>
                </c:pt>
                <c:pt idx="373">
                  <c:v>145.667</c:v>
                </c:pt>
                <c:pt idx="374">
                  <c:v>147.667</c:v>
                </c:pt>
                <c:pt idx="375">
                  <c:v>157.667</c:v>
                </c:pt>
                <c:pt idx="376">
                  <c:v>164.667</c:v>
                </c:pt>
                <c:pt idx="377">
                  <c:v>166.667</c:v>
                </c:pt>
                <c:pt idx="378">
                  <c:v>167.667</c:v>
                </c:pt>
                <c:pt idx="379">
                  <c:v>165.667</c:v>
                </c:pt>
                <c:pt idx="380">
                  <c:v>167.667</c:v>
                </c:pt>
                <c:pt idx="381">
                  <c:v>170.667</c:v>
                </c:pt>
                <c:pt idx="382">
                  <c:v>170.667</c:v>
                </c:pt>
                <c:pt idx="383">
                  <c:v>169.667</c:v>
                </c:pt>
                <c:pt idx="384">
                  <c:v>169.667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</c:numCache>
            </c:numRef>
          </c:yVal>
        </c:ser>
        <c:axId val="80032128"/>
        <c:axId val="80034048"/>
      </c:scatterChart>
      <c:valAx>
        <c:axId val="80032128"/>
        <c:scaling>
          <c:orientation val="minMax"/>
          <c:max val="38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Intensidad</a:t>
                </a:r>
              </a:p>
            </c:rich>
          </c:tx>
          <c:layout>
            <c:manualLayout>
              <c:xMode val="edge"/>
              <c:yMode val="edge"/>
              <c:x val="0.45944463553626047"/>
              <c:y val="0.89662634822329523"/>
            </c:manualLayout>
          </c:layout>
        </c:title>
        <c:numFmt formatCode="#,##0" sourceLinked="0"/>
        <c:minorTickMark val="out"/>
        <c:tickLblPos val="nextTo"/>
        <c:crossAx val="80034048"/>
        <c:crosses val="autoZero"/>
        <c:crossBetween val="midCat"/>
        <c:majorUnit val="50"/>
        <c:minorUnit val="25"/>
      </c:valAx>
      <c:valAx>
        <c:axId val="80034048"/>
        <c:scaling>
          <c:orientation val="minMax"/>
          <c:max val="180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Distancia (píxel)</a:t>
                </a:r>
              </a:p>
            </c:rich>
          </c:tx>
          <c:layout>
            <c:manualLayout>
              <c:xMode val="edge"/>
              <c:yMode val="edge"/>
              <c:x val="2.2014832515298555E-2"/>
              <c:y val="0.29462390842282565"/>
            </c:manualLayout>
          </c:layout>
        </c:title>
        <c:numFmt formatCode="#,##0" sourceLinked="0"/>
        <c:minorTickMark val="out"/>
        <c:tickLblPos val="nextTo"/>
        <c:crossAx val="80032128"/>
        <c:crossesAt val="-0.2"/>
        <c:crossBetween val="midCat"/>
        <c:majorUnit val="60"/>
        <c:minorUnit val="15"/>
      </c:valAx>
    </c:plotArea>
    <c:plotVisOnly val="1"/>
  </c:chart>
  <c:printSettings>
    <c:headerFooter/>
    <c:pageMargins b="0.75000000000000944" l="0.70000000000000062" r="0.70000000000000062" t="0.75000000000000944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4198471663286921"/>
          <c:y val="8.4389136822466404E-2"/>
          <c:w val="0.76250373953317585"/>
          <c:h val="0.7108194220053656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</c:spPr>
          </c:marker>
          <c:trendline>
            <c:trendlineType val="linear"/>
          </c:trendline>
          <c:errBars>
            <c:errDir val="x"/>
            <c:errBarType val="both"/>
            <c:errValType val="fixedVal"/>
            <c:val val="1.0000000000000002E-3"/>
          </c:errBars>
          <c:errBars>
            <c:errDir val="y"/>
            <c:errBarType val="both"/>
            <c:errValType val="cust"/>
            <c:plus>
              <c:numRef>
                <c:f>'3-distribucion-intensidad'!$K$52:$K$57</c:f>
                <c:numCache>
                  <c:formatCode>General</c:formatCode>
                  <c:ptCount val="6"/>
                  <c:pt idx="0">
                    <c:v>12.251372131680743</c:v>
                  </c:pt>
                  <c:pt idx="1">
                    <c:v>9.946904105580856</c:v>
                  </c:pt>
                  <c:pt idx="2">
                    <c:v>11.097960599192046</c:v>
                  </c:pt>
                  <c:pt idx="3">
                    <c:v>11.757431977064671</c:v>
                  </c:pt>
                  <c:pt idx="4">
                    <c:v>15.779865523137934</c:v>
                  </c:pt>
                  <c:pt idx="5">
                    <c:v>11.360407130341674</c:v>
                  </c:pt>
                </c:numCache>
              </c:numRef>
            </c:plus>
            <c:minus>
              <c:numRef>
                <c:f>'3-distribucion-intensidad'!$K$52:$K$57</c:f>
                <c:numCache>
                  <c:formatCode>General</c:formatCode>
                  <c:ptCount val="6"/>
                  <c:pt idx="0">
                    <c:v>12.251372131680743</c:v>
                  </c:pt>
                  <c:pt idx="1">
                    <c:v>9.946904105580856</c:v>
                  </c:pt>
                  <c:pt idx="2">
                    <c:v>11.097960599192046</c:v>
                  </c:pt>
                  <c:pt idx="3">
                    <c:v>11.757431977064671</c:v>
                  </c:pt>
                  <c:pt idx="4">
                    <c:v>15.779865523137934</c:v>
                  </c:pt>
                  <c:pt idx="5">
                    <c:v>11.360407130341674</c:v>
                  </c:pt>
                </c:numCache>
              </c:numRef>
            </c:minus>
          </c:errBars>
          <c:xVal>
            <c:numRef>
              <c:f>'3-distribucion-intensidad'!$L$52:$L$57</c:f>
              <c:numCache>
                <c:formatCode>0.000</c:formatCode>
                <c:ptCount val="6"/>
                <c:pt idx="0">
                  <c:v>0.5</c:v>
                </c:pt>
                <c:pt idx="1">
                  <c:v>0.56100000000000005</c:v>
                </c:pt>
                <c:pt idx="2">
                  <c:v>0.63</c:v>
                </c:pt>
                <c:pt idx="3">
                  <c:v>0.70699999999999996</c:v>
                </c:pt>
                <c:pt idx="4">
                  <c:v>0.79300000000000004</c:v>
                </c:pt>
                <c:pt idx="5">
                  <c:v>0.89100000000000001</c:v>
                </c:pt>
              </c:numCache>
            </c:numRef>
          </c:xVal>
          <c:yVal>
            <c:numRef>
              <c:f>'3-distribucion-intensidad'!$J$52:$J$57</c:f>
              <c:numCache>
                <c:formatCode>0</c:formatCode>
                <c:ptCount val="6"/>
                <c:pt idx="0">
                  <c:v>78</c:v>
                </c:pt>
                <c:pt idx="1">
                  <c:v>79.904060731589041</c:v>
                </c:pt>
                <c:pt idx="2">
                  <c:v>77.946311584358966</c:v>
                </c:pt>
                <c:pt idx="3">
                  <c:v>76.650786102992157</c:v>
                </c:pt>
                <c:pt idx="4">
                  <c:v>67.277852800696778</c:v>
                </c:pt>
                <c:pt idx="5">
                  <c:v>70.432385218937924</c:v>
                </c:pt>
              </c:numCache>
            </c:numRef>
          </c:yVal>
        </c:ser>
        <c:axId val="113811840"/>
        <c:axId val="113813760"/>
      </c:scatterChart>
      <c:valAx>
        <c:axId val="113811840"/>
        <c:scaling>
          <c:orientation val="minMax"/>
          <c:max val="0.95000000000000007"/>
          <c:min val="0.4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 [pares líneas / mm]</a:t>
                </a:r>
              </a:p>
            </c:rich>
          </c:tx>
          <c:layout>
            <c:manualLayout>
              <c:xMode val="edge"/>
              <c:yMode val="edge"/>
              <c:x val="0.30315736967914547"/>
              <c:y val="0.89662634822329523"/>
            </c:manualLayout>
          </c:layout>
        </c:title>
        <c:numFmt formatCode="#,##0.00" sourceLinked="0"/>
        <c:minorTickMark val="out"/>
        <c:tickLblPos val="nextTo"/>
        <c:crossAx val="113813760"/>
        <c:crosses val="autoZero"/>
        <c:crossBetween val="midCat"/>
        <c:majorUnit val="0.125"/>
        <c:minorUnit val="6.25E-2"/>
      </c:valAx>
      <c:valAx>
        <c:axId val="113813760"/>
        <c:scaling>
          <c:orientation val="minMax"/>
          <c:max val="95"/>
          <c:min val="5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MFT</a:t>
                </a:r>
              </a:p>
            </c:rich>
          </c:tx>
          <c:layout/>
        </c:title>
        <c:numFmt formatCode="#,##0.0" sourceLinked="0"/>
        <c:minorTickMark val="out"/>
        <c:tickLblPos val="nextTo"/>
        <c:crossAx val="113811840"/>
        <c:crosses val="autoZero"/>
        <c:crossBetween val="midCat"/>
        <c:majorUnit val="5"/>
        <c:minorUnit val="2.5"/>
      </c:valAx>
    </c:plotArea>
    <c:plotVisOnly val="1"/>
  </c:chart>
  <c:printSettings>
    <c:headerFooter/>
    <c:pageMargins b="0.75000000000000944" l="0.70000000000000062" r="0.70000000000000062" t="0.75000000000000944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617144</xdr:colOff>
      <xdr:row>4</xdr:row>
      <xdr:rowOff>67453</xdr:rowOff>
    </xdr:from>
    <xdr:to>
      <xdr:col>20</xdr:col>
      <xdr:colOff>334196</xdr:colOff>
      <xdr:row>29</xdr:row>
      <xdr:rowOff>80059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539083</xdr:colOff>
      <xdr:row>3</xdr:row>
      <xdr:rowOff>46275</xdr:rowOff>
    </xdr:from>
    <xdr:to>
      <xdr:col>20</xdr:col>
      <xdr:colOff>452437</xdr:colOff>
      <xdr:row>27</xdr:row>
      <xdr:rowOff>89298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262538</xdr:colOff>
      <xdr:row>31</xdr:row>
      <xdr:rowOff>99251</xdr:rowOff>
    </xdr:from>
    <xdr:to>
      <xdr:col>21</xdr:col>
      <xdr:colOff>128067</xdr:colOff>
      <xdr:row>53</xdr:row>
      <xdr:rowOff>54428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694765</xdr:colOff>
      <xdr:row>2</xdr:row>
      <xdr:rowOff>123264</xdr:rowOff>
    </xdr:from>
    <xdr:to>
      <xdr:col>22</xdr:col>
      <xdr:colOff>526676</xdr:colOff>
      <xdr:row>39</xdr:row>
      <xdr:rowOff>44823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164680</xdr:colOff>
      <xdr:row>13</xdr:row>
      <xdr:rowOff>184270</xdr:rowOff>
    </xdr:from>
    <xdr:to>
      <xdr:col>30</xdr:col>
      <xdr:colOff>219479</xdr:colOff>
      <xdr:row>30</xdr:row>
      <xdr:rowOff>28809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295275</xdr:colOff>
      <xdr:row>41</xdr:row>
      <xdr:rowOff>95250</xdr:rowOff>
    </xdr:from>
    <xdr:to>
      <xdr:col>18</xdr:col>
      <xdr:colOff>354345</xdr:colOff>
      <xdr:row>57</xdr:row>
      <xdr:rowOff>130289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G_1087-Juli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8">
          <cell r="K8">
            <v>-1.7552137063253157</v>
          </cell>
          <cell r="L8">
            <v>2.2210092630193574E-5</v>
          </cell>
          <cell r="M8">
            <v>-8.3718871491118688E-2</v>
          </cell>
          <cell r="N8">
            <v>1.2960946172995926E-6</v>
          </cell>
        </row>
        <row r="9">
          <cell r="K9">
            <v>-1.0068529288277031</v>
          </cell>
          <cell r="L9">
            <v>1.4568955584537434E-5</v>
          </cell>
          <cell r="M9">
            <v>-6.048702509894037E-2</v>
          </cell>
          <cell r="N9">
            <v>1.1385082821035461E-6</v>
          </cell>
        </row>
        <row r="10">
          <cell r="K10">
            <v>-1.1034168446400818</v>
          </cell>
          <cell r="L10">
            <v>2.3744265190889822E-5</v>
          </cell>
          <cell r="M10">
            <v>-4.9693411574921353E-2</v>
          </cell>
          <cell r="N10">
            <v>1.0381940576000407E-6</v>
          </cell>
        </row>
        <row r="11">
          <cell r="K11">
            <v>-1.0704628808442131</v>
          </cell>
          <cell r="L11">
            <v>3.2685588241798082E-5</v>
          </cell>
          <cell r="M11">
            <v>-6.2748340381813053E-2</v>
          </cell>
          <cell r="N11">
            <v>1.252583801684926E-6</v>
          </cell>
        </row>
        <row r="14">
          <cell r="K14">
            <v>-0.56290318462403199</v>
          </cell>
          <cell r="L14">
            <v>1.8757050122469394E-5</v>
          </cell>
          <cell r="M14">
            <v>-3.155276595177383E-2</v>
          </cell>
          <cell r="N14">
            <v>1.0577610166180902E-6</v>
          </cell>
        </row>
        <row r="15">
          <cell r="K15">
            <v>-0.24949511645243039</v>
          </cell>
          <cell r="L15">
            <v>1.2107273928455014E-5</v>
          </cell>
          <cell r="M15">
            <v>-2.0612719162440125E-2</v>
          </cell>
          <cell r="N15">
            <v>9.6044708356817356E-7</v>
          </cell>
        </row>
        <row r="16">
          <cell r="K16">
            <v>-0.295722291549257</v>
          </cell>
          <cell r="L16">
            <v>1.9816671318640283E-5</v>
          </cell>
          <cell r="M16">
            <v>-1.3540082522218042E-2</v>
          </cell>
          <cell r="N16">
            <v>9.1742725269474062E-7</v>
          </cell>
        </row>
        <row r="17">
          <cell r="K17">
            <v>-7.1678672492111711E-2</v>
          </cell>
          <cell r="L17">
            <v>1.6946464641088114E-5</v>
          </cell>
          <cell r="M17">
            <v>-6.8189916090211694E-3</v>
          </cell>
          <cell r="N17">
            <v>9.5111482522101088E-7</v>
          </cell>
        </row>
        <row r="18">
          <cell r="K18">
            <v>1.625567915862422E-2</v>
          </cell>
          <cell r="L18">
            <v>1.6990980725341596E-5</v>
          </cell>
          <cell r="M18">
            <v>8.8379719823203958E-4</v>
          </cell>
          <cell r="N18">
            <v>1.0870375223548355E-6</v>
          </cell>
        </row>
        <row r="19">
          <cell r="K19">
            <v>0.26370786107427341</v>
          </cell>
          <cell r="L19">
            <v>2.4283831389204122E-5</v>
          </cell>
          <cell r="M19">
            <v>1.2086215125996726E-2</v>
          </cell>
          <cell r="N19">
            <v>1.1282568973750959E-6</v>
          </cell>
        </row>
        <row r="20">
          <cell r="K20">
            <v>0.51553343349516356</v>
          </cell>
          <cell r="L20">
            <v>2.7898162784564467E-5</v>
          </cell>
          <cell r="M20">
            <v>2.132599365927779E-2</v>
          </cell>
          <cell r="N20">
            <v>1.1454272114919891E-6</v>
          </cell>
        </row>
        <row r="21">
          <cell r="K21">
            <v>0.44315380854494191</v>
          </cell>
          <cell r="L21">
            <v>1.7834537188127364E-5</v>
          </cell>
          <cell r="M21">
            <v>3.1425446407642839E-2</v>
          </cell>
          <cell r="N21">
            <v>1.1294797999902125E-6</v>
          </cell>
        </row>
        <row r="23">
          <cell r="K23">
            <v>0.4614891394275471</v>
          </cell>
          <cell r="L23">
            <v>1.2842103709289263E-5</v>
          </cell>
          <cell r="M23">
            <v>3.1489946013967145E-2</v>
          </cell>
          <cell r="N23">
            <v>7.0261936327381896E-7</v>
          </cell>
        </row>
        <row r="26">
          <cell r="K26">
            <v>1.5558101406983249</v>
          </cell>
          <cell r="L26">
            <v>2.5440384133390184E-5</v>
          </cell>
          <cell r="M26">
            <v>6.4362234146382341E-2</v>
          </cell>
          <cell r="N26">
            <v>1.3046589842381821E-6</v>
          </cell>
        </row>
        <row r="27">
          <cell r="K27">
            <v>1.1573348960940468</v>
          </cell>
          <cell r="L27">
            <v>1.6922091976143893E-5</v>
          </cell>
          <cell r="M27">
            <v>7.8478412638751424E-2</v>
          </cell>
          <cell r="N27">
            <v>1.3971361802897768E-6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name="3.1.-distribucionIntensidadDada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a1" displayName="Tabla1" ref="B3:C259" totalsRowShown="0">
  <autoFilter ref="B3:C259"/>
  <sortState ref="B4:C259">
    <sortCondition ref="B3:B259"/>
  </sortState>
  <tableColumns count="2">
    <tableColumn id="1" name="value"/>
    <tableColumn id="2" name="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C259" totalsRowShown="0">
  <autoFilter ref="B3:C259"/>
  <sortState ref="B4:C259">
    <sortCondition ref="B3:B259"/>
  </sortState>
  <tableColumns count="2">
    <tableColumn id="1" name="value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59"/>
  <sheetViews>
    <sheetView topLeftCell="I5" zoomScale="160" zoomScaleNormal="160" workbookViewId="0">
      <selection activeCell="V12" sqref="V12"/>
    </sheetView>
  </sheetViews>
  <sheetFormatPr baseColWidth="10" defaultRowHeight="15"/>
  <cols>
    <col min="2" max="3" width="8.28515625" customWidth="1"/>
    <col min="5" max="5" width="11.85546875" bestFit="1" customWidth="1"/>
    <col min="9" max="9" width="14.5703125" bestFit="1" customWidth="1"/>
  </cols>
  <sheetData>
    <row r="3" spans="2:9">
      <c r="B3" t="s">
        <v>0</v>
      </c>
      <c r="C3" t="s">
        <v>1</v>
      </c>
      <c r="I3" t="s">
        <v>5</v>
      </c>
    </row>
    <row r="4" spans="2:9">
      <c r="B4">
        <v>0</v>
      </c>
      <c r="C4">
        <v>0</v>
      </c>
      <c r="D4">
        <f>B4*C4</f>
        <v>0</v>
      </c>
      <c r="E4">
        <f>Tabla1[[#This Row],[count]]*(Tabla1[[#This Row],[value]]-$H$30)^2</f>
        <v>0</v>
      </c>
      <c r="F4">
        <f>SUM(E4:E259)</f>
        <v>110554682.78699414</v>
      </c>
      <c r="G4">
        <f>H34-1</f>
        <v>165647</v>
      </c>
      <c r="H4">
        <f>F4/G4</f>
        <v>667.41131917266318</v>
      </c>
      <c r="I4">
        <f>SQRT(H4)</f>
        <v>25.83430508398984</v>
      </c>
    </row>
    <row r="5" spans="2:9">
      <c r="B5">
        <v>1</v>
      </c>
      <c r="C5">
        <v>1</v>
      </c>
      <c r="D5">
        <f t="shared" ref="D5:D68" si="0">B5*C5</f>
        <v>1</v>
      </c>
      <c r="E5">
        <f>Tabla1[[#This Row],[count]]*(Tabla1[[#This Row],[value]]-$H$30)^2</f>
        <v>42774.289259230449</v>
      </c>
    </row>
    <row r="6" spans="2:9">
      <c r="B6">
        <v>2</v>
      </c>
      <c r="C6">
        <v>0</v>
      </c>
      <c r="D6">
        <f t="shared" si="0"/>
        <v>0</v>
      </c>
      <c r="E6">
        <f>Tabla1[[#This Row],[count]]*(Tabla1[[#This Row],[value]]-$H$30)^2</f>
        <v>0</v>
      </c>
    </row>
    <row r="7" spans="2:9">
      <c r="B7">
        <v>3</v>
      </c>
      <c r="C7">
        <v>0</v>
      </c>
      <c r="D7">
        <f t="shared" si="0"/>
        <v>0</v>
      </c>
      <c r="E7">
        <f>Tabla1[[#This Row],[count]]*(Tabla1[[#This Row],[value]]-$H$30)^2</f>
        <v>0</v>
      </c>
    </row>
    <row r="8" spans="2:9">
      <c r="B8">
        <v>4</v>
      </c>
      <c r="C8">
        <v>0</v>
      </c>
      <c r="D8">
        <f t="shared" si="0"/>
        <v>0</v>
      </c>
      <c r="E8">
        <f>Tabla1[[#This Row],[count]]*(Tabla1[[#This Row],[value]]-$H$30)^2</f>
        <v>0</v>
      </c>
    </row>
    <row r="9" spans="2:9">
      <c r="B9">
        <v>5</v>
      </c>
      <c r="C9">
        <v>3</v>
      </c>
      <c r="D9">
        <f t="shared" si="0"/>
        <v>15</v>
      </c>
      <c r="E9">
        <f>Tabla1[[#This Row],[count]]*(Tabla1[[#This Row],[value]]-$H$30)^2</f>
        <v>123407.20072466324</v>
      </c>
    </row>
    <row r="10" spans="2:9">
      <c r="B10">
        <v>6</v>
      </c>
      <c r="C10">
        <v>2</v>
      </c>
      <c r="D10">
        <f t="shared" si="0"/>
        <v>12</v>
      </c>
      <c r="E10">
        <f>Tabla1[[#This Row],[count]]*(Tabla1[[#This Row],[value]]-$H$30)^2</f>
        <v>81462.189307604145</v>
      </c>
    </row>
    <row r="11" spans="2:9">
      <c r="B11">
        <v>7</v>
      </c>
      <c r="C11">
        <v>0</v>
      </c>
      <c r="D11">
        <f t="shared" si="0"/>
        <v>0</v>
      </c>
      <c r="E11">
        <f>Tabla1[[#This Row],[count]]*(Tabla1[[#This Row],[value]]-$H$30)^2</f>
        <v>0</v>
      </c>
    </row>
    <row r="12" spans="2:9">
      <c r="B12">
        <v>8</v>
      </c>
      <c r="C12">
        <v>0</v>
      </c>
      <c r="D12">
        <f t="shared" si="0"/>
        <v>0</v>
      </c>
      <c r="E12">
        <f>Tabla1[[#This Row],[count]]*(Tabla1[[#This Row],[value]]-$H$30)^2</f>
        <v>0</v>
      </c>
    </row>
    <row r="13" spans="2:9">
      <c r="B13">
        <v>9</v>
      </c>
      <c r="C13">
        <v>1</v>
      </c>
      <c r="D13">
        <f t="shared" si="0"/>
        <v>9</v>
      </c>
      <c r="E13">
        <f>Tabla1[[#This Row],[count]]*(Tabla1[[#This Row],[value]]-$H$30)^2</f>
        <v>39529.177890545041</v>
      </c>
    </row>
    <row r="14" spans="2:9">
      <c r="B14">
        <v>10</v>
      </c>
      <c r="C14">
        <v>3</v>
      </c>
      <c r="D14">
        <f t="shared" si="0"/>
        <v>30</v>
      </c>
      <c r="E14">
        <f>Tabla1[[#This Row],[count]]*(Tabla1[[#This Row],[value]]-$H$30)^2</f>
        <v>117397.61690837811</v>
      </c>
    </row>
    <row r="15" spans="2:9">
      <c r="B15">
        <v>11</v>
      </c>
      <c r="C15">
        <v>2</v>
      </c>
      <c r="D15">
        <f t="shared" si="0"/>
        <v>22</v>
      </c>
      <c r="E15">
        <f>Tabla1[[#This Row],[count]]*(Tabla1[[#This Row],[value]]-$H$30)^2</f>
        <v>77475.800096747378</v>
      </c>
    </row>
    <row r="16" spans="2:9">
      <c r="B16">
        <v>12</v>
      </c>
      <c r="C16">
        <v>1</v>
      </c>
      <c r="D16">
        <f t="shared" si="0"/>
        <v>12</v>
      </c>
      <c r="E16">
        <f>Tabla1[[#This Row],[count]]*(Tabla1[[#This Row],[value]]-$H$30)^2</f>
        <v>38345.261127288017</v>
      </c>
    </row>
    <row r="17" spans="2:8">
      <c r="B17">
        <v>13</v>
      </c>
      <c r="C17">
        <v>0</v>
      </c>
      <c r="D17">
        <f t="shared" si="0"/>
        <v>0</v>
      </c>
      <c r="E17">
        <f>Tabla1[[#This Row],[count]]*(Tabla1[[#This Row],[value]]-$H$30)^2</f>
        <v>0</v>
      </c>
    </row>
    <row r="18" spans="2:8">
      <c r="B18">
        <v>14</v>
      </c>
      <c r="C18">
        <v>0</v>
      </c>
      <c r="D18">
        <f t="shared" si="0"/>
        <v>0</v>
      </c>
      <c r="E18">
        <f>Tabla1[[#This Row],[count]]*(Tabla1[[#This Row],[value]]-$H$30)^2</f>
        <v>0</v>
      </c>
    </row>
    <row r="19" spans="2:8">
      <c r="B19">
        <v>15</v>
      </c>
      <c r="C19">
        <v>1</v>
      </c>
      <c r="D19">
        <f t="shared" si="0"/>
        <v>15</v>
      </c>
      <c r="E19">
        <f>Tabla1[[#This Row],[count]]*(Tabla1[[#This Row],[value]]-$H$30)^2</f>
        <v>37179.344364030992</v>
      </c>
    </row>
    <row r="20" spans="2:8">
      <c r="B20">
        <v>16</v>
      </c>
      <c r="C20">
        <v>4</v>
      </c>
      <c r="D20">
        <f t="shared" si="0"/>
        <v>64</v>
      </c>
      <c r="E20">
        <f>Tabla1[[#This Row],[count]]*(Tabla1[[#This Row],[value]]-$H$30)^2</f>
        <v>147178.82177178125</v>
      </c>
    </row>
    <row r="21" spans="2:8">
      <c r="B21">
        <v>17</v>
      </c>
      <c r="C21">
        <v>5</v>
      </c>
      <c r="D21">
        <f t="shared" si="0"/>
        <v>85</v>
      </c>
      <c r="E21">
        <f>Tabla1[[#This Row],[count]]*(Tabla1[[#This Row],[value]]-$H$30)^2</f>
        <v>182060.3326092982</v>
      </c>
    </row>
    <row r="22" spans="2:8">
      <c r="B22">
        <v>18</v>
      </c>
      <c r="C22">
        <v>3</v>
      </c>
      <c r="D22">
        <f t="shared" si="0"/>
        <v>54</v>
      </c>
      <c r="E22">
        <f>Tabla1[[#This Row],[count]]*(Tabla1[[#This Row],[value]]-$H$30)^2</f>
        <v>108094.28280232189</v>
      </c>
    </row>
    <row r="23" spans="2:8">
      <c r="B23">
        <v>19</v>
      </c>
      <c r="C23">
        <v>2</v>
      </c>
      <c r="D23">
        <f t="shared" si="0"/>
        <v>38</v>
      </c>
      <c r="E23">
        <f>Tabla1[[#This Row],[count]]*(Tabla1[[#This Row],[value]]-$H$30)^2</f>
        <v>71305.577359376577</v>
      </c>
    </row>
    <row r="24" spans="2:8">
      <c r="B24">
        <v>20</v>
      </c>
      <c r="C24">
        <v>5</v>
      </c>
      <c r="D24">
        <f t="shared" si="0"/>
        <v>100</v>
      </c>
      <c r="E24">
        <f>Tabla1[[#This Row],[count]]*(Tabla1[[#This Row],[value]]-$H$30)^2</f>
        <v>176380.74879301304</v>
      </c>
    </row>
    <row r="25" spans="2:8">
      <c r="B25">
        <v>21</v>
      </c>
      <c r="C25">
        <v>5</v>
      </c>
      <c r="D25">
        <f t="shared" si="0"/>
        <v>105</v>
      </c>
      <c r="E25">
        <f>Tabla1[[#This Row],[count]]*(Tabla1[[#This Row],[value]]-$H$30)^2</f>
        <v>174507.55418758467</v>
      </c>
    </row>
    <row r="26" spans="2:8">
      <c r="B26">
        <v>22</v>
      </c>
      <c r="C26">
        <v>9</v>
      </c>
      <c r="D26">
        <f t="shared" si="0"/>
        <v>198</v>
      </c>
      <c r="E26">
        <f>Tabla1[[#This Row],[count]]*(Tabla1[[#This Row],[value]]-$H$30)^2</f>
        <v>310759.84724788129</v>
      </c>
    </row>
    <row r="27" spans="2:8">
      <c r="B27">
        <v>23</v>
      </c>
      <c r="C27">
        <v>5</v>
      </c>
      <c r="D27">
        <f t="shared" si="0"/>
        <v>115</v>
      </c>
      <c r="E27">
        <f>Tabla1[[#This Row],[count]]*(Tabla1[[#This Row],[value]]-$H$30)^2</f>
        <v>170791.16497672792</v>
      </c>
    </row>
    <row r="28" spans="2:8">
      <c r="B28">
        <v>24</v>
      </c>
      <c r="C28">
        <v>7</v>
      </c>
      <c r="D28">
        <f t="shared" si="0"/>
        <v>168</v>
      </c>
      <c r="E28">
        <f>Tabla1[[#This Row],[count]]*(Tabla1[[#This Row],[value]]-$H$30)^2</f>
        <v>236527.15851981938</v>
      </c>
    </row>
    <row r="29" spans="2:8">
      <c r="B29">
        <v>25</v>
      </c>
      <c r="C29">
        <v>4</v>
      </c>
      <c r="D29">
        <f t="shared" si="0"/>
        <v>100</v>
      </c>
      <c r="E29">
        <f>Tabla1[[#This Row],[count]]*(Tabla1[[#This Row],[value]]-$H$30)^2</f>
        <v>133691.82061269693</v>
      </c>
      <c r="H29" t="s">
        <v>2</v>
      </c>
    </row>
    <row r="30" spans="2:8">
      <c r="B30">
        <v>26</v>
      </c>
      <c r="C30">
        <v>7</v>
      </c>
      <c r="D30">
        <f t="shared" si="0"/>
        <v>182</v>
      </c>
      <c r="E30">
        <f>Tabla1[[#This Row],[count]]*(Tabla1[[#This Row],[value]]-$H$30)^2</f>
        <v>231408.21362461994</v>
      </c>
      <c r="H30">
        <f>SUM(D4:D259)/H34</f>
        <v>207.81946054283782</v>
      </c>
    </row>
    <row r="31" spans="2:8">
      <c r="B31">
        <v>27</v>
      </c>
      <c r="C31">
        <v>6</v>
      </c>
      <c r="D31">
        <f t="shared" si="0"/>
        <v>162</v>
      </c>
      <c r="E31">
        <f>Tabla1[[#This Row],[count]]*(Tabla1[[#This Row],[value]]-$H$30)^2</f>
        <v>196174.06386601727</v>
      </c>
      <c r="H31" t="s">
        <v>3</v>
      </c>
    </row>
    <row r="32" spans="2:8">
      <c r="B32">
        <v>28</v>
      </c>
      <c r="C32">
        <v>6</v>
      </c>
      <c r="D32">
        <f t="shared" si="0"/>
        <v>168</v>
      </c>
      <c r="E32">
        <f>Tabla1[[#This Row],[count]]*(Tabla1[[#This Row],[value]]-$H$30)^2</f>
        <v>194010.23033950324</v>
      </c>
      <c r="H32">
        <f>MEDIAN(C4:C259)</f>
        <v>75.5</v>
      </c>
    </row>
    <row r="33" spans="2:8">
      <c r="B33">
        <v>29</v>
      </c>
      <c r="C33">
        <v>10</v>
      </c>
      <c r="D33">
        <f t="shared" si="0"/>
        <v>290</v>
      </c>
      <c r="E33">
        <f>Tabla1[[#This Row],[count]]*(Tabla1[[#This Row],[value]]-$H$30)^2</f>
        <v>319763.99468831532</v>
      </c>
      <c r="H33" t="s">
        <v>4</v>
      </c>
    </row>
    <row r="34" spans="2:8">
      <c r="B34">
        <v>30</v>
      </c>
      <c r="C34">
        <v>6</v>
      </c>
      <c r="D34">
        <f t="shared" si="0"/>
        <v>180</v>
      </c>
      <c r="E34">
        <f>Tabla1[[#This Row],[count]]*(Tabla1[[#This Row],[value]]-$H$30)^2</f>
        <v>189718.56328647514</v>
      </c>
      <c r="H34">
        <f>SUM(Tabla1[count])</f>
        <v>165648</v>
      </c>
    </row>
    <row r="35" spans="2:8">
      <c r="B35">
        <v>31</v>
      </c>
      <c r="C35">
        <v>8</v>
      </c>
      <c r="D35">
        <f t="shared" si="0"/>
        <v>248</v>
      </c>
      <c r="E35">
        <f>Tabla1[[#This Row],[count]]*(Tabla1[[#This Row],[value]]-$H$30)^2</f>
        <v>250120.97301328144</v>
      </c>
    </row>
    <row r="36" spans="2:8">
      <c r="B36">
        <v>32</v>
      </c>
      <c r="C36">
        <v>15</v>
      </c>
      <c r="D36">
        <f t="shared" si="0"/>
        <v>480</v>
      </c>
      <c r="E36">
        <f>Tabla1[[#This Row],[count]]*(Tabla1[[#This Row],[value]]-$H$30)^2</f>
        <v>463687.24058361759</v>
      </c>
    </row>
    <row r="37" spans="2:8">
      <c r="B37">
        <v>33</v>
      </c>
      <c r="C37">
        <v>12</v>
      </c>
      <c r="D37">
        <f t="shared" si="0"/>
        <v>396</v>
      </c>
      <c r="E37">
        <f>Tabla1[[#This Row],[count]]*(Tabla1[[#This Row],[value]]-$H$30)^2</f>
        <v>366742.12541386596</v>
      </c>
    </row>
    <row r="38" spans="2:8">
      <c r="B38">
        <v>34</v>
      </c>
      <c r="C38">
        <v>15</v>
      </c>
      <c r="D38">
        <f t="shared" si="0"/>
        <v>510</v>
      </c>
      <c r="E38">
        <f>Tabla1[[#This Row],[count]]*(Tabla1[[#This Row],[value]]-$H$30)^2</f>
        <v>453198.07295104727</v>
      </c>
    </row>
    <row r="39" spans="2:8">
      <c r="B39">
        <v>35</v>
      </c>
      <c r="C39">
        <v>12</v>
      </c>
      <c r="D39">
        <f t="shared" si="0"/>
        <v>420</v>
      </c>
      <c r="E39">
        <f>Tabla1[[#This Row],[count]]*(Tabla1[[#This Row],[value]]-$H$30)^2</f>
        <v>358398.7913078097</v>
      </c>
    </row>
    <row r="40" spans="2:8">
      <c r="B40">
        <v>36</v>
      </c>
      <c r="C40">
        <v>12</v>
      </c>
      <c r="D40">
        <f t="shared" si="0"/>
        <v>432</v>
      </c>
      <c r="E40">
        <f>Tabla1[[#This Row],[count]]*(Tabla1[[#This Row],[value]]-$H$30)^2</f>
        <v>354263.12425478164</v>
      </c>
    </row>
    <row r="41" spans="2:8">
      <c r="B41">
        <v>37</v>
      </c>
      <c r="C41">
        <v>13</v>
      </c>
      <c r="D41">
        <f t="shared" si="0"/>
        <v>481</v>
      </c>
      <c r="E41">
        <f>Tabla1[[#This Row],[count]]*(Tabla1[[#This Row],[value]]-$H$30)^2</f>
        <v>379330.74530189962</v>
      </c>
    </row>
    <row r="42" spans="2:8">
      <c r="B42">
        <v>38</v>
      </c>
      <c r="C42">
        <v>21</v>
      </c>
      <c r="D42">
        <f t="shared" si="0"/>
        <v>798</v>
      </c>
      <c r="E42">
        <f>Tabla1[[#This Row],[count]]*(Tabla1[[#This Row],[value]]-$H$30)^2</f>
        <v>605611.63276026945</v>
      </c>
    </row>
    <row r="43" spans="2:8">
      <c r="B43">
        <v>39</v>
      </c>
      <c r="C43">
        <v>9</v>
      </c>
      <c r="D43">
        <f t="shared" si="0"/>
        <v>351</v>
      </c>
      <c r="E43">
        <f>Tabla1[[#This Row],[count]]*(Tabla1[[#This Row],[value]]-$H$30)^2</f>
        <v>256500.09232177294</v>
      </c>
    </row>
    <row r="44" spans="2:8">
      <c r="B44">
        <v>40</v>
      </c>
      <c r="C44">
        <v>20</v>
      </c>
      <c r="D44">
        <f t="shared" si="0"/>
        <v>800</v>
      </c>
      <c r="E44">
        <f>Tabla1[[#This Row],[count]]*(Tabla1[[#This Row],[value]]-$H$30)^2</f>
        <v>563267.42673778196</v>
      </c>
    </row>
    <row r="45" spans="2:8">
      <c r="B45">
        <v>41</v>
      </c>
      <c r="C45">
        <v>12</v>
      </c>
      <c r="D45">
        <f t="shared" si="0"/>
        <v>492</v>
      </c>
      <c r="E45">
        <f>Tabla1[[#This Row],[count]]*(Tabla1[[#This Row],[value]]-$H$30)^2</f>
        <v>333944.78898964112</v>
      </c>
    </row>
    <row r="46" spans="2:8">
      <c r="B46">
        <v>42</v>
      </c>
      <c r="C46">
        <v>21</v>
      </c>
      <c r="D46">
        <f t="shared" si="0"/>
        <v>882</v>
      </c>
      <c r="E46">
        <f>Tabla1[[#This Row],[count]]*(Tabla1[[#This Row],[value]]-$H$30)^2</f>
        <v>577417.96338907268</v>
      </c>
    </row>
    <row r="47" spans="2:8">
      <c r="B47">
        <v>43</v>
      </c>
      <c r="C47">
        <v>24</v>
      </c>
      <c r="D47">
        <f t="shared" si="0"/>
        <v>1032</v>
      </c>
      <c r="E47">
        <f>Tabla1[[#This Row],[count]]*(Tabla1[[#This Row],[value]]-$H$30)^2</f>
        <v>651970.90976716974</v>
      </c>
    </row>
    <row r="48" spans="2:8">
      <c r="B48">
        <v>44</v>
      </c>
      <c r="C48">
        <v>12</v>
      </c>
      <c r="D48">
        <f t="shared" si="0"/>
        <v>528</v>
      </c>
      <c r="E48">
        <f>Tabla1[[#This Row],[count]]*(Tabla1[[#This Row],[value]]-$H$30)^2</f>
        <v>322041.78783055674</v>
      </c>
    </row>
    <row r="49" spans="2:5">
      <c r="B49">
        <v>45</v>
      </c>
      <c r="C49">
        <v>16</v>
      </c>
      <c r="D49">
        <f t="shared" si="0"/>
        <v>720</v>
      </c>
      <c r="E49">
        <f>Tabla1[[#This Row],[count]]*(Tabla1[[#This Row],[value]]-$H$30)^2</f>
        <v>424162.82770337153</v>
      </c>
    </row>
    <row r="50" spans="2:5">
      <c r="B50">
        <v>46</v>
      </c>
      <c r="C50">
        <v>13</v>
      </c>
      <c r="D50">
        <f t="shared" si="0"/>
        <v>598</v>
      </c>
      <c r="E50">
        <f>Tabla1[[#This Row],[count]]*(Tabla1[[#This Row],[value]]-$H$30)^2</f>
        <v>340411.99153487559</v>
      </c>
    </row>
    <row r="51" spans="2:5">
      <c r="B51">
        <v>47</v>
      </c>
      <c r="C51">
        <v>20</v>
      </c>
      <c r="D51">
        <f t="shared" si="0"/>
        <v>940</v>
      </c>
      <c r="E51">
        <f>Tabla1[[#This Row],[count]]*(Tabla1[[#This Row],[value]]-$H$30)^2</f>
        <v>517257.97778578737</v>
      </c>
    </row>
    <row r="52" spans="2:5">
      <c r="B52">
        <v>48</v>
      </c>
      <c r="C52">
        <v>19</v>
      </c>
      <c r="D52">
        <f t="shared" si="0"/>
        <v>912</v>
      </c>
      <c r="E52">
        <f>Tabla1[[#This Row],[count]]*(Tabla1[[#This Row],[value]]-$H$30)^2</f>
        <v>485302.93939587014</v>
      </c>
    </row>
    <row r="53" spans="2:5">
      <c r="B53">
        <v>49</v>
      </c>
      <c r="C53">
        <v>18</v>
      </c>
      <c r="D53">
        <f t="shared" si="0"/>
        <v>882</v>
      </c>
      <c r="E53">
        <f>Tabla1[[#This Row],[count]]*(Tabla1[[#This Row],[value]]-$H$30)^2</f>
        <v>454025.17884812428</v>
      </c>
    </row>
    <row r="54" spans="2:5">
      <c r="B54">
        <v>50</v>
      </c>
      <c r="C54">
        <v>25</v>
      </c>
      <c r="D54">
        <f t="shared" si="0"/>
        <v>1250</v>
      </c>
      <c r="E54">
        <f>Tabla1[[#This Row],[count]]*(Tabla1[[#This Row],[value]]-$H$30)^2</f>
        <v>622674.55315080856</v>
      </c>
    </row>
    <row r="55" spans="2:5">
      <c r="B55">
        <v>51</v>
      </c>
      <c r="C55">
        <v>22</v>
      </c>
      <c r="D55">
        <f t="shared" si="0"/>
        <v>1122</v>
      </c>
      <c r="E55">
        <f>Tabla1[[#This Row],[count]]*(Tabla1[[#This Row],[value]]-$H$30)^2</f>
        <v>541031.55050882674</v>
      </c>
    </row>
    <row r="56" spans="2:5">
      <c r="B56">
        <v>52</v>
      </c>
      <c r="C56">
        <v>25</v>
      </c>
      <c r="D56">
        <f t="shared" si="0"/>
        <v>1300</v>
      </c>
      <c r="E56">
        <f>Tabla1[[#This Row],[count]]*(Tabla1[[#This Row],[value]]-$H$30)^2</f>
        <v>606992.60709652479</v>
      </c>
    </row>
    <row r="57" spans="2:5">
      <c r="B57">
        <v>53</v>
      </c>
      <c r="C57">
        <v>16</v>
      </c>
      <c r="D57">
        <f t="shared" si="0"/>
        <v>848</v>
      </c>
      <c r="E57">
        <f>Tabla1[[#This Row],[count]]*(Tabla1[[#This Row],[value]]-$H$30)^2</f>
        <v>383505.04580440506</v>
      </c>
    </row>
    <row r="58" spans="2:5">
      <c r="B58">
        <v>54</v>
      </c>
      <c r="C58">
        <v>15</v>
      </c>
      <c r="D58">
        <f t="shared" si="0"/>
        <v>810</v>
      </c>
      <c r="E58">
        <f>Tabla1[[#This Row],[count]]*(Tabla1[[#This Row],[value]]-$H$30)^2</f>
        <v>354906.39662534458</v>
      </c>
    </row>
    <row r="59" spans="2:5">
      <c r="B59">
        <v>55</v>
      </c>
      <c r="C59">
        <v>20</v>
      </c>
      <c r="D59">
        <f t="shared" si="0"/>
        <v>1100</v>
      </c>
      <c r="E59">
        <f>Tabla1[[#This Row],[count]]*(Tabla1[[#This Row],[value]]-$H$30)^2</f>
        <v>467075.75041207927</v>
      </c>
    </row>
    <row r="60" spans="2:5">
      <c r="B60">
        <v>56</v>
      </c>
      <c r="C60">
        <v>19</v>
      </c>
      <c r="D60">
        <f t="shared" si="0"/>
        <v>1064</v>
      </c>
      <c r="E60">
        <f>Tabla1[[#This Row],[count]]*(Tabla1[[#This Row],[value]]-$H$30)^2</f>
        <v>437933.82339084748</v>
      </c>
    </row>
    <row r="61" spans="2:5">
      <c r="B61">
        <v>57</v>
      </c>
      <c r="C61">
        <v>28</v>
      </c>
      <c r="D61">
        <f t="shared" si="0"/>
        <v>1596</v>
      </c>
      <c r="E61">
        <f>Tabla1[[#This Row],[count]]*(Tabla1[[#This Row],[value]]-$H$30)^2</f>
        <v>636902.27099611319</v>
      </c>
    </row>
    <row r="62" spans="2:5">
      <c r="B62">
        <v>58</v>
      </c>
      <c r="C62">
        <v>23</v>
      </c>
      <c r="D62">
        <f t="shared" si="0"/>
        <v>1334</v>
      </c>
      <c r="E62">
        <f>Tabla1[[#This Row],[count]]*(Tabla1[[#This Row],[value]]-$H$30)^2</f>
        <v>516255.02741897956</v>
      </c>
    </row>
    <row r="63" spans="2:5">
      <c r="B63">
        <v>59</v>
      </c>
      <c r="C63">
        <v>16</v>
      </c>
      <c r="D63">
        <f t="shared" si="0"/>
        <v>944</v>
      </c>
      <c r="E63">
        <f>Tabla1[[#This Row],[count]]*(Tabla1[[#This Row],[value]]-$H$30)^2</f>
        <v>354355.70938018017</v>
      </c>
    </row>
    <row r="64" spans="2:5">
      <c r="B64">
        <v>60</v>
      </c>
      <c r="C64">
        <v>30</v>
      </c>
      <c r="D64">
        <f t="shared" si="0"/>
        <v>1800</v>
      </c>
      <c r="E64">
        <f>Tabla1[[#This Row],[count]]*(Tabla1[[#This Row],[value]]-$H$30)^2</f>
        <v>655517.78745526751</v>
      </c>
    </row>
    <row r="65" spans="2:5">
      <c r="B65">
        <v>61</v>
      </c>
      <c r="C65">
        <v>29</v>
      </c>
      <c r="D65">
        <f t="shared" si="0"/>
        <v>1769</v>
      </c>
      <c r="E65">
        <f>Tabla1[[#This Row],[count]]*(Tabla1[[#This Row],[value]]-$H$30)^2</f>
        <v>625122.66582860751</v>
      </c>
    </row>
    <row r="66" spans="2:5">
      <c r="B66">
        <v>62</v>
      </c>
      <c r="C66">
        <v>33</v>
      </c>
      <c r="D66">
        <f t="shared" si="0"/>
        <v>2046</v>
      </c>
      <c r="E66">
        <f>Tabla1[[#This Row],[count]]*(Tabla1[[#This Row],[value]]-$H$30)^2</f>
        <v>701689.39740913978</v>
      </c>
    </row>
    <row r="67" spans="2:5">
      <c r="B67">
        <v>63</v>
      </c>
      <c r="C67">
        <v>29</v>
      </c>
      <c r="D67">
        <f t="shared" si="0"/>
        <v>1827</v>
      </c>
      <c r="E67">
        <f>Tabla1[[#This Row],[count]]*(Tabla1[[#This Row],[value]]-$H$30)^2</f>
        <v>608207.60840563825</v>
      </c>
    </row>
    <row r="68" spans="2:5">
      <c r="B68">
        <v>64</v>
      </c>
      <c r="C68">
        <v>33</v>
      </c>
      <c r="D68">
        <f t="shared" si="0"/>
        <v>2112</v>
      </c>
      <c r="E68">
        <f>Tabla1[[#This Row],[count]]*(Tabla1[[#This Row],[value]]-$H$30)^2</f>
        <v>682573.22861748515</v>
      </c>
    </row>
    <row r="69" spans="2:5">
      <c r="B69">
        <v>65</v>
      </c>
      <c r="C69">
        <v>35</v>
      </c>
      <c r="D69">
        <f t="shared" ref="D69:D132" si="1">B69*C69</f>
        <v>2275</v>
      </c>
      <c r="E69">
        <f>Tabla1[[#This Row],[count]]*(Tabla1[[#This Row],[value]]-$H$30)^2</f>
        <v>713908.94084115233</v>
      </c>
    </row>
    <row r="70" spans="2:5">
      <c r="B70">
        <v>66</v>
      </c>
      <c r="C70">
        <v>36</v>
      </c>
      <c r="D70">
        <f t="shared" si="1"/>
        <v>2376</v>
      </c>
      <c r="E70">
        <f>Tabla1[[#This Row],[count]]*(Tabla1[[#This Row],[value]]-$H$30)^2</f>
        <v>724059.33799181518</v>
      </c>
    </row>
    <row r="71" spans="2:5">
      <c r="B71">
        <v>67</v>
      </c>
      <c r="C71">
        <v>26</v>
      </c>
      <c r="D71">
        <f t="shared" si="1"/>
        <v>1742</v>
      </c>
      <c r="E71">
        <f>Tabla1[[#This Row],[count]]*(Tabla1[[#This Row],[value]]-$H$30)^2</f>
        <v>515583.13215697225</v>
      </c>
    </row>
    <row r="72" spans="2:5">
      <c r="B72">
        <v>68</v>
      </c>
      <c r="C72">
        <v>33</v>
      </c>
      <c r="D72">
        <f t="shared" si="1"/>
        <v>2244</v>
      </c>
      <c r="E72">
        <f>Tabla1[[#This Row],[count]]*(Tabla1[[#This Row],[value]]-$H$30)^2</f>
        <v>645132.89103417599</v>
      </c>
    </row>
    <row r="73" spans="2:5">
      <c r="B73">
        <v>69</v>
      </c>
      <c r="C73">
        <v>22</v>
      </c>
      <c r="D73">
        <f t="shared" si="1"/>
        <v>1518</v>
      </c>
      <c r="E73">
        <f>Tabla1[[#This Row],[count]]*(Tabla1[[#This Row],[value]]-$H$30)^2</f>
        <v>423958.5377588991</v>
      </c>
    </row>
    <row r="74" spans="2:5">
      <c r="B74">
        <v>70</v>
      </c>
      <c r="C74">
        <v>29</v>
      </c>
      <c r="D74">
        <f t="shared" si="1"/>
        <v>2030</v>
      </c>
      <c r="E74">
        <f>Tabla1[[#This Row],[count]]*(Tabla1[[#This Row],[value]]-$H$30)^2</f>
        <v>550831.90742524597</v>
      </c>
    </row>
    <row r="75" spans="2:5">
      <c r="B75">
        <v>71</v>
      </c>
      <c r="C75">
        <v>34</v>
      </c>
      <c r="D75">
        <f t="shared" si="1"/>
        <v>2414</v>
      </c>
      <c r="E75">
        <f>Tabla1[[#This Row],[count]]*(Tabla1[[#This Row],[value]]-$H$30)^2</f>
        <v>636465.2026299272</v>
      </c>
    </row>
    <row r="76" spans="2:5">
      <c r="B76">
        <v>72</v>
      </c>
      <c r="C76">
        <v>34</v>
      </c>
      <c r="D76">
        <f t="shared" si="1"/>
        <v>2448</v>
      </c>
      <c r="E76">
        <f>Tabla1[[#This Row],[count]]*(Tabla1[[#This Row],[value]]-$H$30)^2</f>
        <v>627195.47931301431</v>
      </c>
    </row>
    <row r="77" spans="2:5">
      <c r="B77">
        <v>73</v>
      </c>
      <c r="C77">
        <v>26</v>
      </c>
      <c r="D77">
        <f t="shared" si="1"/>
        <v>1898</v>
      </c>
      <c r="E77">
        <f>Tabla1[[#This Row],[count]]*(Tabla1[[#This Row],[value]]-$H$30)^2</f>
        <v>472583.4604676069</v>
      </c>
    </row>
    <row r="78" spans="2:5">
      <c r="B78">
        <v>74</v>
      </c>
      <c r="C78">
        <v>32</v>
      </c>
      <c r="D78">
        <f t="shared" si="1"/>
        <v>2368</v>
      </c>
      <c r="E78">
        <f>Tabla1[[#This Row],[count]]*(Tabla1[[#This Row],[value]]-$H$30)^2</f>
        <v>573044.7366392361</v>
      </c>
    </row>
    <row r="79" spans="2:5">
      <c r="B79">
        <v>75</v>
      </c>
      <c r="C79">
        <v>30</v>
      </c>
      <c r="D79">
        <f t="shared" si="1"/>
        <v>2250</v>
      </c>
      <c r="E79">
        <f>Tabla1[[#This Row],[count]]*(Tabla1[[#This Row],[value]]-$H$30)^2</f>
        <v>529230.27296671353</v>
      </c>
    </row>
    <row r="80" spans="2:5">
      <c r="B80">
        <v>76</v>
      </c>
      <c r="C80">
        <v>32</v>
      </c>
      <c r="D80">
        <f t="shared" si="1"/>
        <v>2432</v>
      </c>
      <c r="E80">
        <f>Tabla1[[#This Row],[count]]*(Tabla1[[#This Row],[value]]-$H$30)^2</f>
        <v>556043.84568975284</v>
      </c>
    </row>
    <row r="81" spans="2:5">
      <c r="B81">
        <v>77</v>
      </c>
      <c r="C81">
        <v>42</v>
      </c>
      <c r="D81">
        <f t="shared" si="1"/>
        <v>3234</v>
      </c>
      <c r="E81">
        <f>Tabla1[[#This Row],[count]]*(Tabla1[[#This Row],[value]]-$H$30)^2</f>
        <v>718776.71278220217</v>
      </c>
    </row>
    <row r="82" spans="2:5">
      <c r="B82">
        <v>78</v>
      </c>
      <c r="C82">
        <v>34</v>
      </c>
      <c r="D82">
        <f t="shared" si="1"/>
        <v>2652</v>
      </c>
      <c r="E82">
        <f>Tabla1[[#This Row],[count]]*(Tabla1[[#This Row],[value]]-$H$30)^2</f>
        <v>573005.13941153639</v>
      </c>
    </row>
    <row r="83" spans="2:5">
      <c r="B83">
        <v>79</v>
      </c>
      <c r="C83">
        <v>39</v>
      </c>
      <c r="D83">
        <f t="shared" si="1"/>
        <v>3081</v>
      </c>
      <c r="E83">
        <f>Tabla1[[#This Row],[count]]*(Tabla1[[#This Row],[value]]-$H$30)^2</f>
        <v>647183.68316736224</v>
      </c>
    </row>
    <row r="84" spans="2:5">
      <c r="B84">
        <v>80</v>
      </c>
      <c r="C84">
        <v>34</v>
      </c>
      <c r="D84">
        <f t="shared" si="1"/>
        <v>2720</v>
      </c>
      <c r="E84">
        <f>Tabla1[[#This Row],[count]]*(Tabla1[[#This Row],[value]]-$H$30)^2</f>
        <v>555485.6927777105</v>
      </c>
    </row>
    <row r="85" spans="2:5">
      <c r="B85">
        <v>81</v>
      </c>
      <c r="C85">
        <v>25</v>
      </c>
      <c r="D85">
        <f t="shared" si="1"/>
        <v>2025</v>
      </c>
      <c r="E85">
        <f>Tabla1[[#This Row],[count]]*(Tabla1[[#This Row],[value]]-$H$30)^2</f>
        <v>402079.38930940995</v>
      </c>
    </row>
    <row r="86" spans="2:5">
      <c r="B86">
        <v>82</v>
      </c>
      <c r="C86">
        <v>59</v>
      </c>
      <c r="D86">
        <f t="shared" si="1"/>
        <v>4838</v>
      </c>
      <c r="E86">
        <f>Tabla1[[#This Row],[count]]*(Tabla1[[#This Row],[value]]-$H$30)^2</f>
        <v>934001.66242615262</v>
      </c>
    </row>
    <row r="87" spans="2:5">
      <c r="B87">
        <v>83</v>
      </c>
      <c r="C87">
        <v>48</v>
      </c>
      <c r="D87">
        <f t="shared" si="1"/>
        <v>3984</v>
      </c>
      <c r="E87">
        <f>Tabla1[[#This Row],[count]]*(Tabla1[[#This Row],[value]]-$H$30)^2</f>
        <v>747835.09104984219</v>
      </c>
    </row>
    <row r="88" spans="2:5">
      <c r="B88">
        <v>84</v>
      </c>
      <c r="C88">
        <v>48</v>
      </c>
      <c r="D88">
        <f t="shared" si="1"/>
        <v>4032</v>
      </c>
      <c r="E88">
        <f>Tabla1[[#This Row],[count]]*(Tabla1[[#This Row],[value]]-$H$30)^2</f>
        <v>735900.4228377298</v>
      </c>
    </row>
    <row r="89" spans="2:5">
      <c r="B89">
        <v>85</v>
      </c>
      <c r="C89">
        <v>42</v>
      </c>
      <c r="D89">
        <f t="shared" si="1"/>
        <v>3570</v>
      </c>
      <c r="E89">
        <f>Tabla1[[#This Row],[count]]*(Tabla1[[#This Row],[value]]-$H$30)^2</f>
        <v>633554.03529741522</v>
      </c>
    </row>
    <row r="90" spans="2:5">
      <c r="B90">
        <v>86</v>
      </c>
      <c r="C90">
        <v>48</v>
      </c>
      <c r="D90">
        <f t="shared" si="1"/>
        <v>4128</v>
      </c>
      <c r="E90">
        <f>Tabla1[[#This Row],[count]]*(Tabla1[[#This Row],[value]]-$H$30)^2</f>
        <v>712319.08641350502</v>
      </c>
    </row>
    <row r="91" spans="2:5">
      <c r="B91">
        <v>87</v>
      </c>
      <c r="C91">
        <v>52</v>
      </c>
      <c r="D91">
        <f t="shared" si="1"/>
        <v>4524</v>
      </c>
      <c r="E91">
        <f>Tabla1[[#This Row],[count]]*(Tabla1[[#This Row],[value]]-$H$30)^2</f>
        <v>759061.78638484189</v>
      </c>
    </row>
    <row r="92" spans="2:5">
      <c r="B92">
        <v>88</v>
      </c>
      <c r="C92">
        <v>51</v>
      </c>
      <c r="D92">
        <f t="shared" si="1"/>
        <v>4488</v>
      </c>
      <c r="E92">
        <f>Tabla1[[#This Row],[count]]*(Tabla1[[#This Row],[value]]-$H$30)^2</f>
        <v>732191.85936361004</v>
      </c>
    </row>
    <row r="93" spans="2:5">
      <c r="B93">
        <v>89</v>
      </c>
      <c r="C93">
        <v>43</v>
      </c>
      <c r="D93">
        <f t="shared" si="1"/>
        <v>3827</v>
      </c>
      <c r="E93">
        <f>Tabla1[[#This Row],[count]]*(Tabla1[[#This Row],[value]]-$H$30)^2</f>
        <v>607076.76075871265</v>
      </c>
    </row>
    <row r="94" spans="2:5">
      <c r="B94">
        <v>90</v>
      </c>
      <c r="C94">
        <v>48</v>
      </c>
      <c r="D94">
        <f t="shared" si="1"/>
        <v>4320</v>
      </c>
      <c r="E94">
        <f>Tabla1[[#This Row],[count]]*(Tabla1[[#This Row],[value]]-$H$30)^2</f>
        <v>666308.41356505523</v>
      </c>
    </row>
    <row r="95" spans="2:5">
      <c r="B95">
        <v>91</v>
      </c>
      <c r="C95">
        <v>52</v>
      </c>
      <c r="D95">
        <f t="shared" si="1"/>
        <v>4732</v>
      </c>
      <c r="E95">
        <f>Tabla1[[#This Row],[count]]*(Tabla1[[#This Row],[value]]-$H$30)^2</f>
        <v>709632.89079902135</v>
      </c>
    </row>
    <row r="96" spans="2:5">
      <c r="B96">
        <v>92</v>
      </c>
      <c r="C96">
        <v>53</v>
      </c>
      <c r="D96">
        <f t="shared" si="1"/>
        <v>4876</v>
      </c>
      <c r="E96">
        <f>Tabla1[[#This Row],[count]]*(Tabla1[[#This Row],[value]]-$H$30)^2</f>
        <v>710949.81434300018</v>
      </c>
    </row>
    <row r="97" spans="2:5">
      <c r="B97">
        <v>93</v>
      </c>
      <c r="C97">
        <v>41</v>
      </c>
      <c r="D97">
        <f t="shared" si="1"/>
        <v>3813</v>
      </c>
      <c r="E97">
        <f>Tabla1[[#This Row],[count]]*(Tabla1[[#This Row],[value]]-$H$30)^2</f>
        <v>540523.84929327993</v>
      </c>
    </row>
    <row r="98" spans="2:5">
      <c r="B98">
        <v>94</v>
      </c>
      <c r="C98">
        <v>55</v>
      </c>
      <c r="D98">
        <f t="shared" si="1"/>
        <v>5170</v>
      </c>
      <c r="E98">
        <f>Tabla1[[#This Row],[count]]*(Tabla1[[#This Row],[value]]-$H$30)^2</f>
        <v>712517.82790444372</v>
      </c>
    </row>
    <row r="99" spans="2:5">
      <c r="B99">
        <v>95</v>
      </c>
      <c r="C99">
        <v>49</v>
      </c>
      <c r="D99">
        <f t="shared" si="1"/>
        <v>4655</v>
      </c>
      <c r="E99">
        <f>Tabla1[[#This Row],[count]]*(Tabla1[[#This Row],[value]]-$H$30)^2</f>
        <v>623683.30318167002</v>
      </c>
    </row>
    <row r="100" spans="2:5">
      <c r="B100">
        <v>96</v>
      </c>
      <c r="C100">
        <v>48</v>
      </c>
      <c r="D100">
        <f t="shared" si="1"/>
        <v>4608</v>
      </c>
      <c r="E100">
        <f>Tabla1[[#This Row],[count]]*(Tabla1[[#This Row],[value]]-$H$30)^2</f>
        <v>600172.40429238067</v>
      </c>
    </row>
    <row r="101" spans="2:5">
      <c r="B101">
        <v>97</v>
      </c>
      <c r="C101">
        <v>64</v>
      </c>
      <c r="D101">
        <f t="shared" si="1"/>
        <v>6208</v>
      </c>
      <c r="E101">
        <f>Tabla1[[#This Row],[count]]*(Tabla1[[#This Row],[value]]-$H$30)^2</f>
        <v>785980.98144035763</v>
      </c>
    </row>
    <row r="102" spans="2:5">
      <c r="B102">
        <v>98</v>
      </c>
      <c r="C102">
        <v>32</v>
      </c>
      <c r="D102">
        <f t="shared" si="1"/>
        <v>3136</v>
      </c>
      <c r="E102">
        <f>Tabla1[[#This Row],[count]]*(Tabla1[[#This Row],[value]]-$H$30)^2</f>
        <v>385930.04524543718</v>
      </c>
    </row>
    <row r="103" spans="2:5">
      <c r="B103">
        <v>99</v>
      </c>
      <c r="C103">
        <v>47</v>
      </c>
      <c r="D103">
        <f t="shared" si="1"/>
        <v>4653</v>
      </c>
      <c r="E103">
        <f>Tabla1[[#This Row],[count]]*(Tabla1[[#This Row],[value]]-$H$30)^2</f>
        <v>556558.72466320905</v>
      </c>
    </row>
    <row r="104" spans="2:5">
      <c r="B104">
        <v>100</v>
      </c>
      <c r="C104">
        <v>49</v>
      </c>
      <c r="D104">
        <f t="shared" si="1"/>
        <v>4900</v>
      </c>
      <c r="E104">
        <f>Tabla1[[#This Row],[count]]*(Tabla1[[#This Row],[value]]-$H$30)^2</f>
        <v>569626.76751567947</v>
      </c>
    </row>
    <row r="105" spans="2:5">
      <c r="B105">
        <v>101</v>
      </c>
      <c r="C105">
        <v>57</v>
      </c>
      <c r="D105">
        <f t="shared" si="1"/>
        <v>5757</v>
      </c>
      <c r="E105">
        <f>Tabla1[[#This Row],[count]]*(Tabla1[[#This Row],[value]]-$H$30)^2</f>
        <v>650392.63758778444</v>
      </c>
    </row>
    <row r="106" spans="2:5">
      <c r="B106">
        <v>102</v>
      </c>
      <c r="C106">
        <v>60</v>
      </c>
      <c r="D106">
        <f t="shared" si="1"/>
        <v>6120</v>
      </c>
      <c r="E106">
        <f>Tabla1[[#This Row],[count]]*(Tabla1[[#This Row],[value]]-$H$30)^2</f>
        <v>671865.49377463257</v>
      </c>
    </row>
    <row r="107" spans="2:5">
      <c r="B107">
        <v>103</v>
      </c>
      <c r="C107">
        <v>59</v>
      </c>
      <c r="D107">
        <f t="shared" si="1"/>
        <v>6077</v>
      </c>
      <c r="E107">
        <f>Tabla1[[#This Row],[count]]*(Tabla1[[#This Row],[value]]-$H$30)^2</f>
        <v>648240.03920100047</v>
      </c>
    </row>
    <row r="108" spans="2:5">
      <c r="B108">
        <v>104</v>
      </c>
      <c r="C108">
        <v>75</v>
      </c>
      <c r="D108">
        <f t="shared" si="1"/>
        <v>7800</v>
      </c>
      <c r="E108">
        <f>Tabla1[[#This Row],[count]]*(Tabla1[[#This Row],[value]]-$H$30)^2</f>
        <v>808386.0290554394</v>
      </c>
    </row>
    <row r="109" spans="2:5">
      <c r="B109">
        <v>105</v>
      </c>
      <c r="C109">
        <v>70</v>
      </c>
      <c r="D109">
        <f t="shared" si="1"/>
        <v>7350</v>
      </c>
      <c r="E109">
        <f>Tabla1[[#This Row],[count]]*(Tabla1[[#This Row],[value]]-$H$30)^2</f>
        <v>740028.90264241269</v>
      </c>
    </row>
    <row r="110" spans="2:5">
      <c r="B110">
        <v>106</v>
      </c>
      <c r="C110">
        <v>65</v>
      </c>
      <c r="D110">
        <f t="shared" si="1"/>
        <v>6890</v>
      </c>
      <c r="E110">
        <f>Tabla1[[#This Row],[count]]*(Tabla1[[#This Row],[value]]-$H$30)^2</f>
        <v>673868.16544024297</v>
      </c>
    </row>
    <row r="111" spans="2:5">
      <c r="B111">
        <v>107</v>
      </c>
      <c r="C111">
        <v>76</v>
      </c>
      <c r="D111">
        <f t="shared" si="1"/>
        <v>8132</v>
      </c>
      <c r="E111">
        <f>Tabla1[[#This Row],[count]]*(Tabla1[[#This Row],[value]]-$H$30)^2</f>
        <v>772506.83543531119</v>
      </c>
    </row>
    <row r="112" spans="2:5">
      <c r="B112">
        <v>108</v>
      </c>
      <c r="C112">
        <v>52</v>
      </c>
      <c r="D112">
        <f t="shared" si="1"/>
        <v>5616</v>
      </c>
      <c r="E112">
        <f>Tabla1[[#This Row],[count]]*(Tabla1[[#This Row],[value]]-$H$30)^2</f>
        <v>518124.08455928409</v>
      </c>
    </row>
    <row r="113" spans="2:5">
      <c r="B113">
        <v>109</v>
      </c>
      <c r="C113">
        <v>59</v>
      </c>
      <c r="D113">
        <f t="shared" si="1"/>
        <v>6431</v>
      </c>
      <c r="E113">
        <f>Tabla1[[#This Row],[count]]*(Tabla1[[#This Row],[value]]-$H$30)^2</f>
        <v>576151.86113667127</v>
      </c>
    </row>
    <row r="114" spans="2:5">
      <c r="B114">
        <v>110</v>
      </c>
      <c r="C114">
        <v>54</v>
      </c>
      <c r="D114">
        <f t="shared" si="1"/>
        <v>5940</v>
      </c>
      <c r="E114">
        <f>Tabla1[[#This Row],[count]]*(Tabla1[[#This Row],[value]]-$H$30)^2</f>
        <v>516706.93048815744</v>
      </c>
    </row>
    <row r="115" spans="2:5">
      <c r="B115">
        <v>111</v>
      </c>
      <c r="C115">
        <v>63</v>
      </c>
      <c r="D115">
        <f t="shared" si="1"/>
        <v>6993</v>
      </c>
      <c r="E115">
        <f>Tabla1[[#This Row],[count]]*(Tabla1[[#This Row],[value]]-$H$30)^2</f>
        <v>590562.5002077861</v>
      </c>
    </row>
    <row r="116" spans="2:5">
      <c r="B116">
        <v>112</v>
      </c>
      <c r="C116">
        <v>66</v>
      </c>
      <c r="D116">
        <f t="shared" si="1"/>
        <v>7392</v>
      </c>
      <c r="E116">
        <f>Tabla1[[#This Row],[count]]*(Tabla1[[#This Row],[value]]-$H$30)^2</f>
        <v>605970.35523554997</v>
      </c>
    </row>
    <row r="117" spans="2:5">
      <c r="B117">
        <v>113</v>
      </c>
      <c r="C117">
        <v>63</v>
      </c>
      <c r="D117">
        <f t="shared" si="1"/>
        <v>7119</v>
      </c>
      <c r="E117">
        <f>Tabla1[[#This Row],[count]]*(Tabla1[[#This Row],[value]]-$H$30)^2</f>
        <v>566415.99615099095</v>
      </c>
    </row>
    <row r="118" spans="2:5">
      <c r="B118">
        <v>114</v>
      </c>
      <c r="C118">
        <v>80</v>
      </c>
      <c r="D118">
        <f t="shared" si="1"/>
        <v>9120</v>
      </c>
      <c r="E118">
        <f>Tabla1[[#This Row],[count]]*(Tabla1[[#This Row],[value]]-$H$30)^2</f>
        <v>704167.29412392818</v>
      </c>
    </row>
    <row r="119" spans="2:5">
      <c r="B119">
        <v>115</v>
      </c>
      <c r="C119">
        <v>72</v>
      </c>
      <c r="D119">
        <f t="shared" si="1"/>
        <v>8280</v>
      </c>
      <c r="E119">
        <f>Tabla1[[#This Row],[count]]*(Tabla1[[#This Row],[value]]-$H$30)^2</f>
        <v>620312.56239336671</v>
      </c>
    </row>
    <row r="120" spans="2:5">
      <c r="B120">
        <v>116</v>
      </c>
      <c r="C120">
        <v>69</v>
      </c>
      <c r="D120">
        <f t="shared" si="1"/>
        <v>8004</v>
      </c>
      <c r="E120">
        <f>Tabla1[[#This Row],[count]]*(Tabla1[[#This Row],[value]]-$H$30)^2</f>
        <v>581726.12007206469</v>
      </c>
    </row>
    <row r="121" spans="2:5">
      <c r="B121">
        <v>117</v>
      </c>
      <c r="C121">
        <v>77</v>
      </c>
      <c r="D121">
        <f t="shared" si="1"/>
        <v>9009</v>
      </c>
      <c r="E121">
        <f>Tabla1[[#This Row],[count]]*(Tabla1[[#This Row],[value]]-$H$30)^2</f>
        <v>635109.42982348986</v>
      </c>
    </row>
    <row r="122" spans="2:5">
      <c r="B122">
        <v>118</v>
      </c>
      <c r="C122">
        <v>87</v>
      </c>
      <c r="D122">
        <f t="shared" si="1"/>
        <v>10266</v>
      </c>
      <c r="E122">
        <f>Tabla1[[#This Row],[count]]*(Tabla1[[#This Row],[value]]-$H$30)^2</f>
        <v>701875.58782195672</v>
      </c>
    </row>
    <row r="123" spans="2:5">
      <c r="B123">
        <v>119</v>
      </c>
      <c r="C123">
        <v>87</v>
      </c>
      <c r="D123">
        <f t="shared" si="1"/>
        <v>10353</v>
      </c>
      <c r="E123">
        <f>Tabla1[[#This Row],[count]]*(Tabla1[[#This Row],[value]]-$H$30)^2</f>
        <v>686334.00168750295</v>
      </c>
    </row>
    <row r="124" spans="2:5">
      <c r="B124">
        <v>120</v>
      </c>
      <c r="C124">
        <v>88</v>
      </c>
      <c r="D124">
        <f t="shared" si="1"/>
        <v>10560</v>
      </c>
      <c r="E124">
        <f>Tabla1[[#This Row],[count]]*(Tabla1[[#This Row],[value]]-$H$30)^2</f>
        <v>678678.67320308415</v>
      </c>
    </row>
    <row r="125" spans="2:5">
      <c r="B125">
        <v>121</v>
      </c>
      <c r="C125">
        <v>92</v>
      </c>
      <c r="D125">
        <f t="shared" si="1"/>
        <v>11132</v>
      </c>
      <c r="E125">
        <f>Tabla1[[#This Row],[count]]*(Tabla1[[#This Row],[value]]-$H$30)^2</f>
        <v>693460.92306334234</v>
      </c>
    </row>
    <row r="126" spans="2:5">
      <c r="B126">
        <v>122</v>
      </c>
      <c r="C126">
        <v>88</v>
      </c>
      <c r="D126">
        <f t="shared" si="1"/>
        <v>10736</v>
      </c>
      <c r="E126">
        <f>Tabla1[[#This Row],[count]]*(Tabla1[[#This Row],[value]]-$H$30)^2</f>
        <v>648118.22309200536</v>
      </c>
    </row>
    <row r="127" spans="2:5">
      <c r="B127">
        <v>123</v>
      </c>
      <c r="C127">
        <v>86</v>
      </c>
      <c r="D127">
        <f t="shared" si="1"/>
        <v>10578</v>
      </c>
      <c r="E127">
        <f>Tabla1[[#This Row],[count]]*(Tabla1[[#This Row],[value]]-$H$30)^2</f>
        <v>618713.31626290979</v>
      </c>
    </row>
    <row r="128" spans="2:5">
      <c r="B128">
        <v>124</v>
      </c>
      <c r="C128">
        <v>89</v>
      </c>
      <c r="D128">
        <f t="shared" si="1"/>
        <v>11036</v>
      </c>
      <c r="E128">
        <f>Tabla1[[#This Row],[count]]*(Tabla1[[#This Row],[value]]-$H$30)^2</f>
        <v>625287.47494661878</v>
      </c>
    </row>
    <row r="129" spans="2:5">
      <c r="B129">
        <v>125</v>
      </c>
      <c r="C129">
        <v>82</v>
      </c>
      <c r="D129">
        <f t="shared" si="1"/>
        <v>10250</v>
      </c>
      <c r="E129">
        <f>Tabla1[[#This Row],[count]]*(Tabla1[[#This Row],[value]]-$H$30)^2</f>
        <v>562443.16965774691</v>
      </c>
    </row>
    <row r="130" spans="2:5">
      <c r="B130">
        <v>126</v>
      </c>
      <c r="C130">
        <v>88</v>
      </c>
      <c r="D130">
        <f t="shared" si="1"/>
        <v>11088</v>
      </c>
      <c r="E130">
        <f>Tabla1[[#This Row],[count]]*(Tabla1[[#This Row],[value]]-$H$30)^2</f>
        <v>589109.32286984753</v>
      </c>
    </row>
    <row r="131" spans="2:5">
      <c r="B131">
        <v>127</v>
      </c>
      <c r="C131">
        <v>88</v>
      </c>
      <c r="D131">
        <f t="shared" si="1"/>
        <v>11176</v>
      </c>
      <c r="E131">
        <f>Tabla1[[#This Row],[count]]*(Tabla1[[#This Row],[value]]-$H$30)^2</f>
        <v>574797.09781430801</v>
      </c>
    </row>
    <row r="132" spans="2:5">
      <c r="B132">
        <v>128</v>
      </c>
      <c r="C132">
        <v>79</v>
      </c>
      <c r="D132">
        <f t="shared" si="1"/>
        <v>10112</v>
      </c>
      <c r="E132">
        <f>Tabla1[[#This Row],[count]]*(Tabla1[[#This Row],[value]]-$H$30)^2</f>
        <v>503320.55622662179</v>
      </c>
    </row>
    <row r="133" spans="2:5">
      <c r="B133">
        <v>129</v>
      </c>
      <c r="C133">
        <v>94</v>
      </c>
      <c r="D133">
        <f t="shared" ref="D133:D196" si="2">B133*C133</f>
        <v>12126</v>
      </c>
      <c r="E133">
        <f>Tabla1[[#This Row],[count]]*(Tabla1[[#This Row],[value]]-$H$30)^2</f>
        <v>583975.69186481298</v>
      </c>
    </row>
    <row r="134" spans="2:5">
      <c r="B134">
        <v>130</v>
      </c>
      <c r="C134">
        <v>90</v>
      </c>
      <c r="D134">
        <f t="shared" si="2"/>
        <v>11700</v>
      </c>
      <c r="E134">
        <f>Tabla1[[#This Row],[count]]*(Tabla1[[#This Row],[value]]-$H$30)^2</f>
        <v>545028.15952604625</v>
      </c>
    </row>
    <row r="135" spans="2:5">
      <c r="B135">
        <v>131</v>
      </c>
      <c r="C135">
        <v>91</v>
      </c>
      <c r="D135">
        <f t="shared" si="2"/>
        <v>11921</v>
      </c>
      <c r="E135">
        <f>Tabla1[[#This Row],[count]]*(Tabla1[[#This Row],[value]]-$H$30)^2</f>
        <v>537011.88614642806</v>
      </c>
    </row>
    <row r="136" spans="2:5">
      <c r="B136">
        <v>132</v>
      </c>
      <c r="C136">
        <v>114</v>
      </c>
      <c r="D136">
        <f t="shared" si="2"/>
        <v>15048</v>
      </c>
      <c r="E136">
        <f>Tabla1[[#This Row],[count]]*(Tabla1[[#This Row],[value]]-$H$30)^2</f>
        <v>655339.32805879123</v>
      </c>
    </row>
    <row r="137" spans="2:5">
      <c r="B137">
        <v>133</v>
      </c>
      <c r="C137">
        <v>79</v>
      </c>
      <c r="D137">
        <f t="shared" si="2"/>
        <v>10507</v>
      </c>
      <c r="E137">
        <f>Tabla1[[#This Row],[count]]*(Tabla1[[#This Row],[value]]-$H$30)^2</f>
        <v>442238.18239777989</v>
      </c>
    </row>
    <row r="138" spans="2:5">
      <c r="B138">
        <v>134</v>
      </c>
      <c r="C138">
        <v>100</v>
      </c>
      <c r="D138">
        <f t="shared" si="2"/>
        <v>13400</v>
      </c>
      <c r="E138">
        <f>Tabla1[[#This Row],[count]]*(Tabla1[[#This Row],[value]]-$H$30)^2</f>
        <v>544931.275483559</v>
      </c>
    </row>
    <row r="139" spans="2:5">
      <c r="B139">
        <v>135</v>
      </c>
      <c r="C139">
        <v>92</v>
      </c>
      <c r="D139">
        <f t="shared" si="2"/>
        <v>12420</v>
      </c>
      <c r="E139">
        <f>Tabla1[[#This Row],[count]]*(Tabla1[[#This Row],[value]]-$H$30)^2</f>
        <v>487845.99270499207</v>
      </c>
    </row>
    <row r="140" spans="2:5">
      <c r="B140">
        <v>136</v>
      </c>
      <c r="C140">
        <v>110</v>
      </c>
      <c r="D140">
        <f t="shared" si="2"/>
        <v>14960</v>
      </c>
      <c r="E140">
        <f>Tabla1[[#This Row],[count]]*(Tabla1[[#This Row],[value]]-$H$30)^2</f>
        <v>567383.84039306617</v>
      </c>
    </row>
    <row r="141" spans="2:5">
      <c r="B141">
        <v>137</v>
      </c>
      <c r="C141">
        <v>102</v>
      </c>
      <c r="D141">
        <f t="shared" si="2"/>
        <v>13974</v>
      </c>
      <c r="E141">
        <f>Tabla1[[#This Row],[count]]*(Tabla1[[#This Row],[value]]-$H$30)^2</f>
        <v>511570.39114101342</v>
      </c>
    </row>
    <row r="142" spans="2:5">
      <c r="B142">
        <v>138</v>
      </c>
      <c r="C142">
        <v>108</v>
      </c>
      <c r="D142">
        <f t="shared" si="2"/>
        <v>14904</v>
      </c>
      <c r="E142">
        <f>Tabla1[[#This Row],[count]]*(Tabla1[[#This Row],[value]]-$H$30)^2</f>
        <v>526473.76361323171</v>
      </c>
    </row>
    <row r="143" spans="2:5">
      <c r="B143">
        <v>139</v>
      </c>
      <c r="C143">
        <v>103</v>
      </c>
      <c r="D143">
        <f t="shared" si="2"/>
        <v>14317</v>
      </c>
      <c r="E143">
        <f>Tabla1[[#This Row],[count]]*(Tabla1[[#This Row],[value]]-$H$30)^2</f>
        <v>487820.16938894271</v>
      </c>
    </row>
    <row r="144" spans="2:5">
      <c r="B144">
        <v>140</v>
      </c>
      <c r="C144">
        <v>110</v>
      </c>
      <c r="D144">
        <f t="shared" si="2"/>
        <v>15400</v>
      </c>
      <c r="E144">
        <f>Tabla1[[#This Row],[count]]*(Tabla1[[#This Row],[value]]-$H$30)^2</f>
        <v>505942.71511536895</v>
      </c>
    </row>
    <row r="145" spans="2:5">
      <c r="B145">
        <v>141</v>
      </c>
      <c r="C145">
        <v>115</v>
      </c>
      <c r="D145">
        <f t="shared" si="2"/>
        <v>16215</v>
      </c>
      <c r="E145">
        <f>Tabla1[[#This Row],[count]]*(Tabla1[[#This Row],[value]]-$H$30)^2</f>
        <v>513456.63533212384</v>
      </c>
    </row>
    <row r="146" spans="2:5">
      <c r="B146">
        <v>142</v>
      </c>
      <c r="C146">
        <v>124</v>
      </c>
      <c r="D146">
        <f t="shared" si="2"/>
        <v>17608</v>
      </c>
      <c r="E146">
        <f>Tabla1[[#This Row],[count]]*(Tabla1[[#This Row],[value]]-$H$30)^2</f>
        <v>537192.97188262292</v>
      </c>
    </row>
    <row r="147" spans="2:5">
      <c r="B147">
        <v>143</v>
      </c>
      <c r="C147">
        <v>137</v>
      </c>
      <c r="D147">
        <f t="shared" si="2"/>
        <v>19591</v>
      </c>
      <c r="E147">
        <f>Tabla1[[#This Row],[count]]*(Tabla1[[#This Row],[value]]-$H$30)^2</f>
        <v>575614.05771383771</v>
      </c>
    </row>
    <row r="148" spans="2:5">
      <c r="B148">
        <v>144</v>
      </c>
      <c r="C148">
        <v>109</v>
      </c>
      <c r="D148">
        <f t="shared" si="2"/>
        <v>15696</v>
      </c>
      <c r="E148">
        <f>Tabla1[[#This Row],[count]]*(Tabla1[[#This Row],[value]]-$H$30)^2</f>
        <v>443948.66629369283</v>
      </c>
    </row>
    <row r="149" spans="2:5">
      <c r="B149">
        <v>145</v>
      </c>
      <c r="C149">
        <v>129</v>
      </c>
      <c r="D149">
        <f t="shared" si="2"/>
        <v>18705</v>
      </c>
      <c r="E149">
        <f>Tabla1[[#This Row],[count]]*(Tabla1[[#This Row],[value]]-$H$30)^2</f>
        <v>509070.71635321726</v>
      </c>
    </row>
    <row r="150" spans="2:5">
      <c r="B150">
        <v>146</v>
      </c>
      <c r="C150">
        <v>129</v>
      </c>
      <c r="D150">
        <f t="shared" si="2"/>
        <v>18834</v>
      </c>
      <c r="E150">
        <f>Tabla1[[#This Row],[count]]*(Tabla1[[#This Row],[value]]-$H$30)^2</f>
        <v>492992.2955331651</v>
      </c>
    </row>
    <row r="151" spans="2:5">
      <c r="B151">
        <v>147</v>
      </c>
      <c r="C151">
        <v>141</v>
      </c>
      <c r="D151">
        <f t="shared" si="2"/>
        <v>20727</v>
      </c>
      <c r="E151">
        <f>Tabla1[[#This Row],[count]]*(Tabla1[[#This Row],[value]]-$H$30)^2</f>
        <v>521559.95608177467</v>
      </c>
    </row>
    <row r="152" spans="2:5">
      <c r="B152">
        <v>148</v>
      </c>
      <c r="C152">
        <v>125</v>
      </c>
      <c r="D152">
        <f t="shared" si="2"/>
        <v>18500</v>
      </c>
      <c r="E152">
        <f>Tabla1[[#This Row],[count]]*(Tabla1[[#This Row],[value]]-$H$30)^2</f>
        <v>447295.98245451634</v>
      </c>
    </row>
    <row r="153" spans="2:5">
      <c r="B153">
        <v>149</v>
      </c>
      <c r="C153">
        <v>127</v>
      </c>
      <c r="D153">
        <f t="shared" si="2"/>
        <v>18923</v>
      </c>
      <c r="E153">
        <f>Tabla1[[#This Row],[count]]*(Tabla1[[#This Row],[value]]-$H$30)^2</f>
        <v>439385.57519590773</v>
      </c>
    </row>
    <row r="154" spans="2:5">
      <c r="B154">
        <v>150</v>
      </c>
      <c r="C154">
        <v>148</v>
      </c>
      <c r="D154">
        <f t="shared" si="2"/>
        <v>22200</v>
      </c>
      <c r="E154">
        <f>Tabla1[[#This Row],[count]]*(Tabla1[[#This Row],[value]]-$H$30)^2</f>
        <v>494777.32258478733</v>
      </c>
    </row>
    <row r="155" spans="2:5">
      <c r="B155">
        <v>151</v>
      </c>
      <c r="C155">
        <v>154</v>
      </c>
      <c r="D155">
        <f t="shared" si="2"/>
        <v>23254</v>
      </c>
      <c r="E155">
        <f>Tabla1[[#This Row],[count]]*(Tabla1[[#This Row],[value]]-$H$30)^2</f>
        <v>497181.46884238196</v>
      </c>
    </row>
    <row r="156" spans="2:5">
      <c r="B156">
        <v>152</v>
      </c>
      <c r="C156">
        <v>169</v>
      </c>
      <c r="D156">
        <f t="shared" si="2"/>
        <v>25688</v>
      </c>
      <c r="E156">
        <f>Tabla1[[#This Row],[count]]*(Tabla1[[#This Row],[value]]-$H$30)^2</f>
        <v>526572.25762458937</v>
      </c>
    </row>
    <row r="157" spans="2:5">
      <c r="B157">
        <v>153</v>
      </c>
      <c r="C157">
        <v>154</v>
      </c>
      <c r="D157">
        <f t="shared" si="2"/>
        <v>23562</v>
      </c>
      <c r="E157">
        <f>Tabla1[[#This Row],[count]]*(Tabla1[[#This Row],[value]]-$H$30)^2</f>
        <v>462796.68114799383</v>
      </c>
    </row>
    <row r="158" spans="2:5">
      <c r="B158">
        <v>154</v>
      </c>
      <c r="C158">
        <v>188</v>
      </c>
      <c r="D158">
        <f t="shared" si="2"/>
        <v>28952</v>
      </c>
      <c r="E158">
        <f>Tabla1[[#This Row],[count]]*(Tabla1[[#This Row],[value]]-$H$30)^2</f>
        <v>544548.45462695044</v>
      </c>
    </row>
    <row r="159" spans="2:5">
      <c r="B159">
        <v>155</v>
      </c>
      <c r="C159">
        <v>153</v>
      </c>
      <c r="D159">
        <f t="shared" si="2"/>
        <v>23715</v>
      </c>
      <c r="E159">
        <f>Tabla1[[#This Row],[count]]*(Tabla1[[#This Row],[value]]-$H$30)^2</f>
        <v>426853.99804156937</v>
      </c>
    </row>
    <row r="160" spans="2:5">
      <c r="B160">
        <v>156</v>
      </c>
      <c r="C160">
        <v>164</v>
      </c>
      <c r="D160">
        <f t="shared" si="2"/>
        <v>25584</v>
      </c>
      <c r="E160">
        <f>Tabla1[[#This Row],[count]]*(Tabla1[[#This Row],[value]]-$H$30)^2</f>
        <v>440382.06451591896</v>
      </c>
    </row>
    <row r="161" spans="2:5">
      <c r="B161">
        <v>157</v>
      </c>
      <c r="C161">
        <v>163</v>
      </c>
      <c r="D161">
        <f t="shared" si="2"/>
        <v>25591</v>
      </c>
      <c r="E161">
        <f>Tabla1[[#This Row],[count]]*(Tabla1[[#This Row],[value]]-$H$30)^2</f>
        <v>420966.6638880031</v>
      </c>
    </row>
    <row r="162" spans="2:5">
      <c r="B162">
        <v>158</v>
      </c>
      <c r="C162">
        <v>164</v>
      </c>
      <c r="D162">
        <f t="shared" si="2"/>
        <v>25912</v>
      </c>
      <c r="E162">
        <f>Tabla1[[#This Row],[count]]*(Tabla1[[#This Row],[value]]-$H$30)^2</f>
        <v>407044.49839981733</v>
      </c>
    </row>
    <row r="163" spans="2:5">
      <c r="B163">
        <v>159</v>
      </c>
      <c r="C163">
        <v>178</v>
      </c>
      <c r="D163">
        <f t="shared" si="2"/>
        <v>28302</v>
      </c>
      <c r="E163">
        <f>Tabla1[[#This Row],[count]]*(Tabla1[[#This Row],[value]]-$H$30)^2</f>
        <v>424234.47152947832</v>
      </c>
    </row>
    <row r="164" spans="2:5">
      <c r="B164">
        <v>160</v>
      </c>
      <c r="C164">
        <v>214</v>
      </c>
      <c r="D164">
        <f t="shared" si="2"/>
        <v>34240</v>
      </c>
      <c r="E164">
        <f>Tabla1[[#This Row],[count]]*(Tabla1[[#This Row],[value]]-$H$30)^2</f>
        <v>489353.97261411691</v>
      </c>
    </row>
    <row r="165" spans="2:5">
      <c r="B165">
        <v>161</v>
      </c>
      <c r="C165">
        <v>200</v>
      </c>
      <c r="D165">
        <f t="shared" si="2"/>
        <v>32200</v>
      </c>
      <c r="E165">
        <f>Tabla1[[#This Row],[count]]*(Tabla1[[#This Row],[value]]-$H$30)^2</f>
        <v>438412.3771044694</v>
      </c>
    </row>
    <row r="166" spans="2:5">
      <c r="B166">
        <v>162</v>
      </c>
      <c r="C166">
        <v>197</v>
      </c>
      <c r="D166">
        <f t="shared" si="2"/>
        <v>31914</v>
      </c>
      <c r="E166">
        <f>Tabla1[[#This Row],[count]]*(Tabla1[[#This Row],[value]]-$H$30)^2</f>
        <v>413586.32399402431</v>
      </c>
    </row>
    <row r="167" spans="2:5">
      <c r="B167">
        <v>163</v>
      </c>
      <c r="C167">
        <v>217</v>
      </c>
      <c r="D167">
        <f t="shared" si="2"/>
        <v>35371</v>
      </c>
      <c r="E167">
        <f>Tabla1[[#This Row],[count]]*(Tabla1[[#This Row],[value]]-$H$30)^2</f>
        <v>435906.13740716613</v>
      </c>
    </row>
    <row r="168" spans="2:5">
      <c r="B168">
        <v>164</v>
      </c>
      <c r="C168">
        <v>207</v>
      </c>
      <c r="D168">
        <f t="shared" si="2"/>
        <v>33948</v>
      </c>
      <c r="E168">
        <f>Tabla1[[#This Row],[count]]*(Tabla1[[#This Row],[value]]-$H$30)^2</f>
        <v>397470.04030892131</v>
      </c>
    </row>
    <row r="169" spans="2:5">
      <c r="B169">
        <v>165</v>
      </c>
      <c r="C169">
        <v>202</v>
      </c>
      <c r="D169">
        <f t="shared" si="2"/>
        <v>33330</v>
      </c>
      <c r="E169">
        <f>Tabla1[[#This Row],[count]]*(Tabla1[[#This Row],[value]]-$H$30)^2</f>
        <v>370368.25263828825</v>
      </c>
    </row>
    <row r="170" spans="2:5">
      <c r="B170">
        <v>166</v>
      </c>
      <c r="C170">
        <v>240</v>
      </c>
      <c r="D170">
        <f t="shared" si="2"/>
        <v>39840</v>
      </c>
      <c r="E170">
        <f>Tabla1[[#This Row],[count]]*(Tabla1[[#This Row],[value]]-$H$30)^2</f>
        <v>419728.14722255256</v>
      </c>
    </row>
    <row r="171" spans="2:5">
      <c r="B171">
        <v>167</v>
      </c>
      <c r="C171">
        <v>227</v>
      </c>
      <c r="D171">
        <f t="shared" si="2"/>
        <v>37909</v>
      </c>
      <c r="E171">
        <f>Tabla1[[#This Row],[count]]*(Tabla1[[#This Row],[value]]-$H$30)^2</f>
        <v>378233.83749488258</v>
      </c>
    </row>
    <row r="172" spans="2:5">
      <c r="B172">
        <v>168</v>
      </c>
      <c r="C172">
        <v>225</v>
      </c>
      <c r="D172">
        <f t="shared" si="2"/>
        <v>37800</v>
      </c>
      <c r="E172">
        <f>Tabla1[[#This Row],[count]]*(Tabla1[[#This Row],[value]]-$H$30)^2</f>
        <v>356757.623532589</v>
      </c>
    </row>
    <row r="173" spans="2:5">
      <c r="B173">
        <v>169</v>
      </c>
      <c r="C173">
        <v>280</v>
      </c>
      <c r="D173">
        <f t="shared" si="2"/>
        <v>47320</v>
      </c>
      <c r="E173">
        <f>Tabla1[[#This Row],[count]]*(Tabla1[[#This Row],[value]]-$H$30)^2</f>
        <v>421946.14471434383</v>
      </c>
    </row>
    <row r="174" spans="2:5">
      <c r="B174">
        <v>170</v>
      </c>
      <c r="C174">
        <v>235</v>
      </c>
      <c r="D174">
        <f t="shared" si="2"/>
        <v>39950</v>
      </c>
      <c r="E174">
        <f>Tabla1[[#This Row],[count]]*(Tabla1[[#This Row],[value]]-$H$30)^2</f>
        <v>336123.2250015476</v>
      </c>
    </row>
    <row r="175" spans="2:5">
      <c r="B175">
        <v>171</v>
      </c>
      <c r="C175">
        <v>275</v>
      </c>
      <c r="D175">
        <f t="shared" si="2"/>
        <v>47025</v>
      </c>
      <c r="E175">
        <f>Tabla1[[#This Row],[count]]*(Tabla1[[#This Row],[value]]-$H$30)^2</f>
        <v>372809.98553303751</v>
      </c>
    </row>
    <row r="176" spans="2:5">
      <c r="B176">
        <v>172</v>
      </c>
      <c r="C176">
        <v>304</v>
      </c>
      <c r="D176">
        <f t="shared" si="2"/>
        <v>52288</v>
      </c>
      <c r="E176">
        <f>Tabla1[[#This Row],[count]]*(Tabla1[[#This Row],[value]]-$H$30)^2</f>
        <v>390042.26108829421</v>
      </c>
    </row>
    <row r="177" spans="2:5">
      <c r="B177">
        <v>173</v>
      </c>
      <c r="C177">
        <v>268</v>
      </c>
      <c r="D177">
        <f t="shared" si="2"/>
        <v>46364</v>
      </c>
      <c r="E177">
        <f>Tabla1[[#This Row],[count]]*(Tabla1[[#This Row],[value]]-$H$30)^2</f>
        <v>324921.81510845624</v>
      </c>
    </row>
    <row r="178" spans="2:5">
      <c r="B178">
        <v>174</v>
      </c>
      <c r="C178">
        <v>326</v>
      </c>
      <c r="D178">
        <f t="shared" si="2"/>
        <v>56724</v>
      </c>
      <c r="E178">
        <f>Tabla1[[#This Row],[count]]*(Tabla1[[#This Row],[value]]-$H$30)^2</f>
        <v>372864.42711919179</v>
      </c>
    </row>
    <row r="179" spans="2:5">
      <c r="B179">
        <v>175</v>
      </c>
      <c r="C179">
        <v>304</v>
      </c>
      <c r="D179">
        <f t="shared" si="2"/>
        <v>53200</v>
      </c>
      <c r="E179">
        <f>Tabla1[[#This Row],[count]]*(Tabla1[[#This Row],[value]]-$H$30)^2</f>
        <v>327443.56505815807</v>
      </c>
    </row>
    <row r="180" spans="2:5">
      <c r="B180">
        <v>176</v>
      </c>
      <c r="C180">
        <v>354</v>
      </c>
      <c r="D180">
        <f t="shared" si="2"/>
        <v>62304</v>
      </c>
      <c r="E180">
        <f>Tabla1[[#This Row],[count]]*(Tabla1[[#This Row],[value]]-$H$30)^2</f>
        <v>358417.2365099733</v>
      </c>
    </row>
    <row r="181" spans="2:5">
      <c r="B181">
        <v>177</v>
      </c>
      <c r="C181">
        <v>340</v>
      </c>
      <c r="D181">
        <f t="shared" si="2"/>
        <v>60180</v>
      </c>
      <c r="E181">
        <f>Tabla1[[#This Row],[count]]*(Tabla1[[#This Row],[value]]-$H$30)^2</f>
        <v>322945.31037152262</v>
      </c>
    </row>
    <row r="182" spans="2:5">
      <c r="B182">
        <v>178</v>
      </c>
      <c r="C182">
        <v>370</v>
      </c>
      <c r="D182">
        <f t="shared" si="2"/>
        <v>65860</v>
      </c>
      <c r="E182">
        <f>Tabla1[[#This Row],[count]]*(Tabla1[[#This Row],[value]]-$H$30)^2</f>
        <v>329004.08401436871</v>
      </c>
    </row>
    <row r="183" spans="2:5">
      <c r="B183">
        <v>179</v>
      </c>
      <c r="C183">
        <v>369</v>
      </c>
      <c r="D183">
        <f t="shared" si="2"/>
        <v>66051</v>
      </c>
      <c r="E183">
        <f>Tabla1[[#This Row],[count]]*(Tabla1[[#This Row],[value]]-$H$30)^2</f>
        <v>306477.12190668855</v>
      </c>
    </row>
    <row r="184" spans="2:5">
      <c r="B184">
        <v>180</v>
      </c>
      <c r="C184">
        <v>383</v>
      </c>
      <c r="D184">
        <f t="shared" si="2"/>
        <v>68940</v>
      </c>
      <c r="E184">
        <f>Tabla1[[#This Row],[count]]*(Tabla1[[#This Row],[value]]-$H$30)^2</f>
        <v>296412.27341459738</v>
      </c>
    </row>
    <row r="185" spans="2:5">
      <c r="B185">
        <v>181</v>
      </c>
      <c r="C185">
        <v>436</v>
      </c>
      <c r="D185">
        <f t="shared" si="2"/>
        <v>78916</v>
      </c>
      <c r="E185">
        <f>Tabla1[[#This Row],[count]]*(Tabla1[[#This Row],[value]]-$H$30)^2</f>
        <v>313607.59022065188</v>
      </c>
    </row>
    <row r="186" spans="2:5">
      <c r="B186">
        <v>182</v>
      </c>
      <c r="C186">
        <v>424</v>
      </c>
      <c r="D186">
        <f t="shared" si="2"/>
        <v>77168</v>
      </c>
      <c r="E186">
        <f>Tabla1[[#This Row],[count]]*(Tabla1[[#This Row],[value]]-$H$30)^2</f>
        <v>282657.2861146194</v>
      </c>
    </row>
    <row r="187" spans="2:5">
      <c r="B187">
        <v>183</v>
      </c>
      <c r="C187">
        <v>439</v>
      </c>
      <c r="D187">
        <f t="shared" si="2"/>
        <v>80337</v>
      </c>
      <c r="E187">
        <f>Tabla1[[#This Row],[count]]*(Tabla1[[#This Row],[value]]-$H$30)^2</f>
        <v>270426.46789885516</v>
      </c>
    </row>
    <row r="188" spans="2:5">
      <c r="B188">
        <v>184</v>
      </c>
      <c r="C188">
        <v>479</v>
      </c>
      <c r="D188">
        <f t="shared" si="2"/>
        <v>88136</v>
      </c>
      <c r="E188">
        <f>Tabla1[[#This Row],[count]]*(Tabla1[[#This Row],[value]]-$H$30)^2</f>
        <v>271768.64956431586</v>
      </c>
    </row>
    <row r="189" spans="2:5">
      <c r="B189">
        <v>185</v>
      </c>
      <c r="C189">
        <v>531</v>
      </c>
      <c r="D189">
        <f t="shared" si="2"/>
        <v>98235</v>
      </c>
      <c r="E189">
        <f>Tabla1[[#This Row],[count]]*(Tabla1[[#This Row],[value]]-$H$30)^2</f>
        <v>276506.45089651609</v>
      </c>
    </row>
    <row r="190" spans="2:5">
      <c r="B190">
        <v>186</v>
      </c>
      <c r="C190">
        <v>533</v>
      </c>
      <c r="D190">
        <f t="shared" si="2"/>
        <v>99138</v>
      </c>
      <c r="E190">
        <f>Tabla1[[#This Row],[count]]*(Tabla1[[#This Row],[value]]-$H$30)^2</f>
        <v>253755.36151678325</v>
      </c>
    </row>
    <row r="191" spans="2:5">
      <c r="B191">
        <v>187</v>
      </c>
      <c r="C191">
        <v>575</v>
      </c>
      <c r="D191">
        <f t="shared" si="2"/>
        <v>107525</v>
      </c>
      <c r="E191">
        <f>Tabla1[[#This Row],[count]]*(Tabla1[[#This Row],[value]]-$H$30)^2</f>
        <v>249233.71394449892</v>
      </c>
    </row>
    <row r="192" spans="2:5">
      <c r="B192">
        <v>188</v>
      </c>
      <c r="C192">
        <v>613</v>
      </c>
      <c r="D192">
        <f t="shared" si="2"/>
        <v>115244</v>
      </c>
      <c r="E192">
        <f>Tabla1[[#This Row],[count]]*(Tabla1[[#This Row],[value]]-$H$30)^2</f>
        <v>240793.15293618143</v>
      </c>
    </row>
    <row r="193" spans="2:5">
      <c r="B193">
        <v>189</v>
      </c>
      <c r="C193">
        <v>668</v>
      </c>
      <c r="D193">
        <f t="shared" si="2"/>
        <v>126252</v>
      </c>
      <c r="E193">
        <f>Tabla1[[#This Row],[count]]*(Tabla1[[#This Row],[value]]-$H$30)^2</f>
        <v>236586.95954245087</v>
      </c>
    </row>
    <row r="194" spans="2:5">
      <c r="B194">
        <v>190</v>
      </c>
      <c r="C194">
        <v>740</v>
      </c>
      <c r="D194">
        <f t="shared" si="2"/>
        <v>140600</v>
      </c>
      <c r="E194">
        <f>Tabla1[[#This Row],[count]]*(Tabla1[[#This Row],[value]]-$H$30)^2</f>
        <v>234974.54878793785</v>
      </c>
    </row>
    <row r="195" spans="2:5">
      <c r="B195">
        <v>191</v>
      </c>
      <c r="C195">
        <v>805</v>
      </c>
      <c r="D195">
        <f t="shared" si="2"/>
        <v>153755</v>
      </c>
      <c r="E195">
        <f>Tabla1[[#This Row],[count]]*(Tabla1[[#This Row],[value]]-$H$30)^2</f>
        <v>227729.87362642295</v>
      </c>
    </row>
    <row r="196" spans="2:5">
      <c r="B196">
        <v>192</v>
      </c>
      <c r="C196">
        <v>803</v>
      </c>
      <c r="D196">
        <f t="shared" si="2"/>
        <v>154176</v>
      </c>
      <c r="E196">
        <f>Tabla1[[#This Row],[count]]*(Tabla1[[#This Row],[value]]-$H$30)^2</f>
        <v>200955.03148872123</v>
      </c>
    </row>
    <row r="197" spans="2:5">
      <c r="B197">
        <v>193</v>
      </c>
      <c r="C197">
        <v>996</v>
      </c>
      <c r="D197">
        <f t="shared" ref="D197:D259" si="3">B197*C197</f>
        <v>192228</v>
      </c>
      <c r="E197">
        <f>Tabla1[[#This Row],[count]]*(Tabla1[[#This Row],[value]]-$H$30)^2</f>
        <v>218737.94513760399</v>
      </c>
    </row>
    <row r="198" spans="2:5">
      <c r="B198">
        <v>194</v>
      </c>
      <c r="C198">
        <v>1081</v>
      </c>
      <c r="D198">
        <f t="shared" si="3"/>
        <v>209714</v>
      </c>
      <c r="E198">
        <f>Tabla1[[#This Row],[count]]*(Tabla1[[#This Row],[value]]-$H$30)^2</f>
        <v>206446.66636035044</v>
      </c>
    </row>
    <row r="199" spans="2:5">
      <c r="B199">
        <v>195</v>
      </c>
      <c r="C199">
        <v>1213</v>
      </c>
      <c r="D199">
        <f t="shared" si="3"/>
        <v>236535</v>
      </c>
      <c r="E199">
        <f>Tabla1[[#This Row],[count]]*(Tabla1[[#This Row],[value]]-$H$30)^2</f>
        <v>199342.68372317267</v>
      </c>
    </row>
    <row r="200" spans="2:5">
      <c r="B200">
        <v>196</v>
      </c>
      <c r="C200">
        <v>1296</v>
      </c>
      <c r="D200">
        <f t="shared" si="3"/>
        <v>254016</v>
      </c>
      <c r="E200">
        <f>Tabla1[[#This Row],[count]]*(Tabla1[[#This Row],[value]]-$H$30)^2</f>
        <v>181050.74319071521</v>
      </c>
    </row>
    <row r="201" spans="2:5">
      <c r="B201">
        <v>197</v>
      </c>
      <c r="C201">
        <v>1414</v>
      </c>
      <c r="D201">
        <f t="shared" si="3"/>
        <v>278558</v>
      </c>
      <c r="E201">
        <f>Tabla1[[#This Row],[count]]*(Tabla1[[#This Row],[value]]-$H$30)^2</f>
        <v>165523.8671833665</v>
      </c>
    </row>
    <row r="202" spans="2:5">
      <c r="B202">
        <v>198</v>
      </c>
      <c r="C202">
        <v>1771</v>
      </c>
      <c r="D202">
        <f t="shared" si="3"/>
        <v>350658</v>
      </c>
      <c r="E202">
        <f>Tabla1[[#This Row],[count]]*(Tabla1[[#This Row],[value]]-$H$30)^2</f>
        <v>170763.01727900965</v>
      </c>
    </row>
    <row r="203" spans="2:5">
      <c r="B203">
        <v>199</v>
      </c>
      <c r="C203">
        <v>1926</v>
      </c>
      <c r="D203">
        <f t="shared" si="3"/>
        <v>383274</v>
      </c>
      <c r="E203">
        <f>Tabla1[[#This Row],[count]]*(Tabla1[[#This Row],[value]]-$H$30)^2</f>
        <v>149809.83509761243</v>
      </c>
    </row>
    <row r="204" spans="2:5">
      <c r="B204">
        <v>200</v>
      </c>
      <c r="C204">
        <v>2219</v>
      </c>
      <c r="D204">
        <f t="shared" si="3"/>
        <v>443800</v>
      </c>
      <c r="E204">
        <f>Tabla1[[#This Row],[count]]*(Tabla1[[#This Row],[value]]-$H$30)^2</f>
        <v>135678.45429863341</v>
      </c>
    </row>
    <row r="205" spans="2:5">
      <c r="B205">
        <v>201</v>
      </c>
      <c r="C205">
        <v>2453</v>
      </c>
      <c r="D205">
        <f t="shared" si="3"/>
        <v>493053</v>
      </c>
      <c r="E205">
        <f>Tabla1[[#This Row],[count]]*(Tabla1[[#This Row],[value]]-$H$30)^2</f>
        <v>114076.86825982449</v>
      </c>
    </row>
    <row r="206" spans="2:5">
      <c r="B206">
        <v>202</v>
      </c>
      <c r="C206">
        <v>2671</v>
      </c>
      <c r="D206">
        <f t="shared" si="3"/>
        <v>539542</v>
      </c>
      <c r="E206">
        <f>Tabla1[[#This Row],[count]]*(Tabla1[[#This Row],[value]]-$H$30)^2</f>
        <v>90456.409216765038</v>
      </c>
    </row>
    <row r="207" spans="2:5">
      <c r="B207">
        <v>203</v>
      </c>
      <c r="C207">
        <v>3048</v>
      </c>
      <c r="D207">
        <f t="shared" si="3"/>
        <v>618744</v>
      </c>
      <c r="E207">
        <f>Tabla1[[#This Row],[count]]*(Tabla1[[#This Row],[value]]-$H$30)^2</f>
        <v>70796.50536826234</v>
      </c>
    </row>
    <row r="208" spans="2:5">
      <c r="B208">
        <v>204</v>
      </c>
      <c r="C208">
        <v>3197</v>
      </c>
      <c r="D208">
        <f t="shared" si="3"/>
        <v>652188</v>
      </c>
      <c r="E208">
        <f>Tabla1[[#This Row],[count]]*(Tabla1[[#This Row],[value]]-$H$30)^2</f>
        <v>46638.727446028955</v>
      </c>
    </row>
    <row r="209" spans="2:5">
      <c r="B209">
        <v>205</v>
      </c>
      <c r="C209">
        <v>3521</v>
      </c>
      <c r="D209">
        <f t="shared" si="3"/>
        <v>721805</v>
      </c>
      <c r="E209">
        <f>Tabla1[[#This Row],[count]]*(Tabla1[[#This Row],[value]]-$H$30)^2</f>
        <v>27989.688646972612</v>
      </c>
    </row>
    <row r="210" spans="2:5">
      <c r="B210">
        <v>206</v>
      </c>
      <c r="C210">
        <v>3721</v>
      </c>
      <c r="D210">
        <f t="shared" si="3"/>
        <v>766526</v>
      </c>
      <c r="E210">
        <f>Tabla1[[#This Row],[count]]*(Tabla1[[#This Row],[value]]-$H$30)^2</f>
        <v>12318.134837697446</v>
      </c>
    </row>
    <row r="211" spans="2:5">
      <c r="B211">
        <v>207</v>
      </c>
      <c r="C211">
        <v>4134</v>
      </c>
      <c r="D211">
        <f t="shared" si="3"/>
        <v>855738</v>
      </c>
      <c r="E211">
        <f>Tabla1[[#This Row],[count]]*(Tabla1[[#This Row],[value]]-$H$30)^2</f>
        <v>2776.0454129621157</v>
      </c>
    </row>
    <row r="212" spans="2:5">
      <c r="B212">
        <v>208</v>
      </c>
      <c r="C212">
        <v>4467</v>
      </c>
      <c r="D212">
        <f t="shared" si="3"/>
        <v>929136</v>
      </c>
      <c r="E212">
        <f>Tabla1[[#This Row],[count]]*(Tabla1[[#This Row],[value]]-$H$30)^2</f>
        <v>145.59961181132135</v>
      </c>
    </row>
    <row r="213" spans="2:5">
      <c r="B213">
        <v>209</v>
      </c>
      <c r="C213">
        <v>4542</v>
      </c>
      <c r="D213">
        <f t="shared" si="3"/>
        <v>949278</v>
      </c>
      <c r="E213">
        <f>Tabla1[[#This Row],[count]]*(Tabla1[[#This Row],[value]]-$H$30)^2</f>
        <v>6330.0646278420245</v>
      </c>
    </row>
    <row r="214" spans="2:5">
      <c r="B214">
        <v>210</v>
      </c>
      <c r="C214">
        <v>4978</v>
      </c>
      <c r="D214">
        <f t="shared" si="3"/>
        <v>1045380</v>
      </c>
      <c r="E214">
        <f>Tabla1[[#This Row],[count]]*(Tabla1[[#This Row],[value]]-$H$30)^2</f>
        <v>23669.157070072437</v>
      </c>
    </row>
    <row r="215" spans="2:5">
      <c r="B215">
        <v>211</v>
      </c>
      <c r="C215">
        <v>5048</v>
      </c>
      <c r="D215">
        <f t="shared" si="3"/>
        <v>1065128</v>
      </c>
      <c r="E215">
        <f>Tabla1[[#This Row],[count]]*(Tabla1[[#This Row],[value]]-$H$30)^2</f>
        <v>51064.716092278722</v>
      </c>
    </row>
    <row r="216" spans="2:5">
      <c r="B216">
        <v>212</v>
      </c>
      <c r="C216">
        <v>5234</v>
      </c>
      <c r="D216">
        <f t="shared" si="3"/>
        <v>1109608</v>
      </c>
      <c r="E216">
        <f>Tabla1[[#This Row],[count]]*(Tabla1[[#This Row],[value]]-$H$30)^2</f>
        <v>91474.147740225642</v>
      </c>
    </row>
    <row r="217" spans="2:5">
      <c r="B217">
        <v>213</v>
      </c>
      <c r="C217">
        <v>5234</v>
      </c>
      <c r="D217">
        <f t="shared" si="3"/>
        <v>1114842</v>
      </c>
      <c r="E217">
        <f>Tabla1[[#This Row],[count]]*(Tabla1[[#This Row],[value]]-$H$30)^2</f>
        <v>140470.03477779939</v>
      </c>
    </row>
    <row r="218" spans="2:5">
      <c r="B218">
        <v>214</v>
      </c>
      <c r="C218">
        <v>5172</v>
      </c>
      <c r="D218">
        <f t="shared" si="3"/>
        <v>1106808</v>
      </c>
      <c r="E218">
        <f>Tabla1[[#This Row],[count]]*(Tabla1[[#This Row],[value]]-$H$30)^2</f>
        <v>197565.5796005177</v>
      </c>
    </row>
    <row r="219" spans="2:5">
      <c r="B219">
        <v>215</v>
      </c>
      <c r="C219">
        <v>5120</v>
      </c>
      <c r="D219">
        <f t="shared" si="3"/>
        <v>1100800</v>
      </c>
      <c r="E219">
        <f>Tabla1[[#This Row],[count]]*(Tabla1[[#This Row],[value]]-$H$30)^2</f>
        <v>263987.95210681844</v>
      </c>
    </row>
    <row r="220" spans="2:5">
      <c r="B220">
        <v>216</v>
      </c>
      <c r="C220">
        <v>4914</v>
      </c>
      <c r="D220">
        <f t="shared" si="3"/>
        <v>1061424</v>
      </c>
      <c r="E220">
        <f>Tabla1[[#This Row],[count]]*(Tabla1[[#This Row],[value]]-$H$30)^2</f>
        <v>328850.90363126062</v>
      </c>
    </row>
    <row r="221" spans="2:5">
      <c r="B221">
        <v>217</v>
      </c>
      <c r="C221">
        <v>4985</v>
      </c>
      <c r="D221">
        <f t="shared" si="3"/>
        <v>1081745</v>
      </c>
      <c r="E221">
        <f>Tabla1[[#This Row],[count]]*(Tabla1[[#This Row],[value]]-$H$30)^2</f>
        <v>420147.2890516909</v>
      </c>
    </row>
    <row r="222" spans="2:5">
      <c r="B222">
        <v>218</v>
      </c>
      <c r="C222">
        <v>4716</v>
      </c>
      <c r="D222">
        <f t="shared" si="3"/>
        <v>1028088</v>
      </c>
      <c r="E222">
        <f>Tabla1[[#This Row],[count]]*(Tabla1[[#This Row],[value]]-$H$30)^2</f>
        <v>488782.19724075095</v>
      </c>
    </row>
    <row r="223" spans="2:5">
      <c r="B223">
        <v>219</v>
      </c>
      <c r="C223">
        <v>4614</v>
      </c>
      <c r="D223">
        <f t="shared" si="3"/>
        <v>1010466</v>
      </c>
      <c r="E223">
        <f>Tabla1[[#This Row],[count]]*(Tabla1[[#This Row],[value]]-$H$30)^2</f>
        <v>576770.59022028232</v>
      </c>
    </row>
    <row r="224" spans="2:5">
      <c r="B224">
        <v>220</v>
      </c>
      <c r="C224">
        <v>4469</v>
      </c>
      <c r="D224">
        <f t="shared" si="3"/>
        <v>983180</v>
      </c>
      <c r="E224">
        <f>Tabla1[[#This Row],[count]]*(Tabla1[[#This Row],[value]]-$H$30)^2</f>
        <v>663045.60481818963</v>
      </c>
    </row>
    <row r="225" spans="2:5">
      <c r="B225">
        <v>221</v>
      </c>
      <c r="C225">
        <v>4392</v>
      </c>
      <c r="D225">
        <f t="shared" si="3"/>
        <v>970632</v>
      </c>
      <c r="E225">
        <f>Tabla1[[#This Row],[count]]*(Tabla1[[#This Row],[value]]-$H$30)^2</f>
        <v>763007.31671690592</v>
      </c>
    </row>
    <row r="226" spans="2:5">
      <c r="B226">
        <v>222</v>
      </c>
      <c r="C226">
        <v>4149</v>
      </c>
      <c r="D226">
        <f t="shared" si="3"/>
        <v>921078</v>
      </c>
      <c r="E226">
        <f>Tabla1[[#This Row],[count]]*(Tabla1[[#This Row],[value]]-$H$30)^2</f>
        <v>834312.86437965801</v>
      </c>
    </row>
    <row r="227" spans="2:5">
      <c r="B227">
        <v>223</v>
      </c>
      <c r="C227">
        <v>3894</v>
      </c>
      <c r="D227">
        <f t="shared" si="3"/>
        <v>868362</v>
      </c>
      <c r="E227">
        <f>Tabla1[[#This Row],[count]]*(Tabla1[[#This Row],[value]]-$H$30)^2</f>
        <v>897367.54235152307</v>
      </c>
    </row>
    <row r="228" spans="2:5">
      <c r="B228">
        <v>224</v>
      </c>
      <c r="C228">
        <v>3685</v>
      </c>
      <c r="D228">
        <f t="shared" si="3"/>
        <v>825440</v>
      </c>
      <c r="E228">
        <f>Tabla1[[#This Row],[count]]*(Tabla1[[#This Row],[value]]-$H$30)^2</f>
        <v>964769.32350482279</v>
      </c>
    </row>
    <row r="229" spans="2:5">
      <c r="B229">
        <v>225</v>
      </c>
      <c r="C229">
        <v>3500</v>
      </c>
      <c r="D229">
        <f t="shared" si="3"/>
        <v>787500</v>
      </c>
      <c r="E229">
        <f>Tabla1[[#This Row],[count]]*(Tabla1[[#This Row],[value]]-$H$30)^2</f>
        <v>1033098.2761368733</v>
      </c>
    </row>
    <row r="230" spans="2:5">
      <c r="B230">
        <v>226</v>
      </c>
      <c r="C230">
        <v>3246</v>
      </c>
      <c r="D230">
        <f t="shared" si="3"/>
        <v>733596</v>
      </c>
      <c r="E230">
        <f>Tabla1[[#This Row],[count]]*(Tabla1[[#This Row],[value]]-$H$30)^2</f>
        <v>1072906.9205388371</v>
      </c>
    </row>
    <row r="231" spans="2:5">
      <c r="B231">
        <v>227</v>
      </c>
      <c r="C231">
        <v>3141</v>
      </c>
      <c r="D231">
        <f t="shared" si="3"/>
        <v>713007</v>
      </c>
      <c r="E231">
        <f>Tabla1[[#This Row],[count]]*(Tabla1[[#This Row],[value]]-$H$30)^2</f>
        <v>1155552.2078386196</v>
      </c>
    </row>
    <row r="232" spans="2:5">
      <c r="B232">
        <v>228</v>
      </c>
      <c r="C232">
        <v>2857</v>
      </c>
      <c r="D232">
        <f t="shared" si="3"/>
        <v>651396</v>
      </c>
      <c r="E232">
        <f>Tabla1[[#This Row],[count]]*(Tabla1[[#This Row],[value]]-$H$30)^2</f>
        <v>1163525.1716384019</v>
      </c>
    </row>
    <row r="233" spans="2:5">
      <c r="B233">
        <v>229</v>
      </c>
      <c r="C233">
        <v>2720</v>
      </c>
      <c r="D233">
        <f t="shared" si="3"/>
        <v>622880</v>
      </c>
      <c r="E233">
        <f>Tabla1[[#This Row],[count]]*(Tabla1[[#This Row],[value]]-$H$30)^2</f>
        <v>1220233.4846142193</v>
      </c>
    </row>
    <row r="234" spans="2:5">
      <c r="B234">
        <v>230</v>
      </c>
      <c r="C234">
        <v>2542</v>
      </c>
      <c r="D234">
        <f t="shared" si="3"/>
        <v>584660</v>
      </c>
      <c r="E234">
        <f>Tabla1[[#This Row],[count]]*(Tabla1[[#This Row],[value]]-$H$30)^2</f>
        <v>1250603.8324124718</v>
      </c>
    </row>
    <row r="235" spans="2:5">
      <c r="B235">
        <v>231</v>
      </c>
      <c r="C235">
        <v>2438</v>
      </c>
      <c r="D235">
        <f t="shared" si="3"/>
        <v>563178</v>
      </c>
      <c r="E235">
        <f>Tabla1[[#This Row],[count]]*(Tabla1[[#This Row],[value]]-$H$30)^2</f>
        <v>1310028.6044220789</v>
      </c>
    </row>
    <row r="236" spans="2:5">
      <c r="B236">
        <v>232</v>
      </c>
      <c r="C236">
        <v>2054</v>
      </c>
      <c r="D236">
        <f t="shared" si="3"/>
        <v>476528</v>
      </c>
      <c r="E236">
        <f>Tabla1[[#This Row],[count]]*(Tabla1[[#This Row],[value]]-$H$30)^2</f>
        <v>1200970.6952544809</v>
      </c>
    </row>
    <row r="237" spans="2:5">
      <c r="B237">
        <v>233</v>
      </c>
      <c r="C237">
        <v>1932</v>
      </c>
      <c r="D237">
        <f t="shared" si="3"/>
        <v>450156</v>
      </c>
      <c r="E237">
        <f>Tabla1[[#This Row],[count]]*(Tabla1[[#This Row],[value]]-$H$30)^2</f>
        <v>1225003.0841273514</v>
      </c>
    </row>
    <row r="238" spans="2:5">
      <c r="B238">
        <v>234</v>
      </c>
      <c r="C238">
        <v>1533</v>
      </c>
      <c r="D238">
        <f t="shared" si="3"/>
        <v>358722</v>
      </c>
      <c r="E238">
        <f>Tabla1[[#This Row],[count]]*(Tabla1[[#This Row],[value]]-$H$30)^2</f>
        <v>1050749.8507288839</v>
      </c>
    </row>
    <row r="239" spans="2:5">
      <c r="B239">
        <v>235</v>
      </c>
      <c r="C239">
        <v>1156</v>
      </c>
      <c r="D239">
        <f t="shared" si="3"/>
        <v>271660</v>
      </c>
      <c r="E239">
        <f>Tabla1[[#This Row],[count]]*(Tabla1[[#This Row],[value]]-$H$30)^2</f>
        <v>854031.67431079701</v>
      </c>
    </row>
    <row r="240" spans="2:5">
      <c r="B240">
        <v>236</v>
      </c>
      <c r="C240">
        <v>938</v>
      </c>
      <c r="D240">
        <f t="shared" si="3"/>
        <v>221368</v>
      </c>
      <c r="E240">
        <f>Tabla1[[#This Row],[count]]*(Tabla1[[#This Row],[value]]-$H$30)^2</f>
        <v>744905.95024268085</v>
      </c>
    </row>
    <row r="241" spans="2:5">
      <c r="B241">
        <v>237</v>
      </c>
      <c r="C241">
        <v>687</v>
      </c>
      <c r="D241">
        <f t="shared" si="3"/>
        <v>162819</v>
      </c>
      <c r="E241">
        <f>Tabla1[[#This Row],[count]]*(Tabla1[[#This Row],[value]]-$H$30)^2</f>
        <v>584983.16762855637</v>
      </c>
    </row>
    <row r="242" spans="2:5">
      <c r="B242">
        <v>238</v>
      </c>
      <c r="C242">
        <v>507</v>
      </c>
      <c r="D242">
        <f t="shared" si="3"/>
        <v>120666</v>
      </c>
      <c r="E242">
        <f>Tabla1[[#This Row],[count]]*(Tabla1[[#This Row],[value]]-$H$30)^2</f>
        <v>461808.53569613898</v>
      </c>
    </row>
    <row r="243" spans="2:5">
      <c r="B243">
        <v>239</v>
      </c>
      <c r="C243">
        <v>352</v>
      </c>
      <c r="D243">
        <f t="shared" si="3"/>
        <v>84128</v>
      </c>
      <c r="E243">
        <f>Tabla1[[#This Row],[count]]*(Tabla1[[#This Row],[value]]-$H$30)^2</f>
        <v>342223.56637555605</v>
      </c>
    </row>
    <row r="244" spans="2:5">
      <c r="B244">
        <v>240</v>
      </c>
      <c r="C244">
        <v>270</v>
      </c>
      <c r="D244">
        <f t="shared" si="3"/>
        <v>64800</v>
      </c>
      <c r="E244">
        <f>Tabla1[[#This Row],[count]]*(Tabla1[[#This Row],[value]]-$H$30)^2</f>
        <v>279608.52233357244</v>
      </c>
    </row>
    <row r="245" spans="2:5">
      <c r="B245">
        <v>241</v>
      </c>
      <c r="C245">
        <v>158</v>
      </c>
      <c r="D245">
        <f t="shared" si="3"/>
        <v>38078</v>
      </c>
      <c r="E245">
        <f>Tabla1[[#This Row],[count]]*(Tabla1[[#This Row],[value]]-$H$30)^2</f>
        <v>173949.81538959086</v>
      </c>
    </row>
    <row r="246" spans="2:5">
      <c r="B246">
        <v>242</v>
      </c>
      <c r="C246">
        <v>128</v>
      </c>
      <c r="D246">
        <f t="shared" si="3"/>
        <v>30976</v>
      </c>
      <c r="E246">
        <f>Tabla1[[#This Row],[count]]*(Tabla1[[#This Row],[value]]-$H$30)^2</f>
        <v>149543.58753057546</v>
      </c>
    </row>
    <row r="247" spans="2:5">
      <c r="B247">
        <v>243</v>
      </c>
      <c r="C247">
        <v>72</v>
      </c>
      <c r="D247">
        <f t="shared" si="3"/>
        <v>17496</v>
      </c>
      <c r="E247">
        <f>Tabla1[[#This Row],[count]]*(Tabla1[[#This Row],[value]]-$H$30)^2</f>
        <v>89112.265667780055</v>
      </c>
    </row>
    <row r="248" spans="2:5">
      <c r="B248">
        <v>244</v>
      </c>
      <c r="C248">
        <v>32</v>
      </c>
      <c r="D248">
        <f t="shared" si="3"/>
        <v>7808</v>
      </c>
      <c r="E248">
        <f>Tabla1[[#This Row],[count]]*(Tabla1[[#This Row],[value]]-$H$30)^2</f>
        <v>41889.005933160624</v>
      </c>
    </row>
    <row r="249" spans="2:5">
      <c r="B249">
        <v>245</v>
      </c>
      <c r="C249">
        <v>25</v>
      </c>
      <c r="D249">
        <f t="shared" si="3"/>
        <v>6125</v>
      </c>
      <c r="E249">
        <f>Tabla1[[#This Row],[count]]*(Tabla1[[#This Row],[value]]-$H$30)^2</f>
        <v>34559.812858139849</v>
      </c>
    </row>
    <row r="250" spans="2:5">
      <c r="B250">
        <v>246</v>
      </c>
      <c r="C250">
        <v>17</v>
      </c>
      <c r="D250">
        <f t="shared" si="3"/>
        <v>4182</v>
      </c>
      <c r="E250">
        <f>Tabla1[[#This Row],[count]]*(Tabla1[[#This Row],[value]]-$H$30)^2</f>
        <v>24781.811085078611</v>
      </c>
    </row>
    <row r="251" spans="2:5">
      <c r="B251">
        <v>247</v>
      </c>
      <c r="C251">
        <v>12</v>
      </c>
      <c r="D251">
        <f t="shared" si="3"/>
        <v>2964</v>
      </c>
      <c r="E251">
        <f>Tabla1[[#This Row],[count]]*(Tabla1[[#This Row],[value]]-$H$30)^2</f>
        <v>18421.376065850913</v>
      </c>
    </row>
    <row r="252" spans="2:5">
      <c r="B252">
        <v>248</v>
      </c>
      <c r="C252">
        <v>5</v>
      </c>
      <c r="D252">
        <f t="shared" si="3"/>
        <v>1240</v>
      </c>
      <c r="E252">
        <f>Tabla1[[#This Row],[count]]*(Tabla1[[#This Row],[value]]-$H$30)^2</f>
        <v>8072.3787553428347</v>
      </c>
    </row>
    <row r="253" spans="2:5">
      <c r="B253">
        <v>249</v>
      </c>
      <c r="C253">
        <v>2</v>
      </c>
      <c r="D253">
        <f t="shared" si="3"/>
        <v>498</v>
      </c>
      <c r="E253">
        <f>Tabla1[[#This Row],[count]]*(Tabla1[[#This Row],[value]]-$H$30)^2</f>
        <v>3391.6736599657829</v>
      </c>
    </row>
    <row r="254" spans="2:5">
      <c r="B254">
        <v>250</v>
      </c>
      <c r="C254">
        <v>1</v>
      </c>
      <c r="D254">
        <f t="shared" si="3"/>
        <v>250</v>
      </c>
      <c r="E254">
        <f>Tabla1[[#This Row],[count]]*(Tabla1[[#This Row],[value]]-$H$30)^2</f>
        <v>1779.1979088972157</v>
      </c>
    </row>
    <row r="255" spans="2:5">
      <c r="B255">
        <v>251</v>
      </c>
      <c r="C255">
        <v>2</v>
      </c>
      <c r="D255">
        <f t="shared" si="3"/>
        <v>502</v>
      </c>
      <c r="E255">
        <f>Tabla1[[#This Row],[count]]*(Tabla1[[#This Row],[value]]-$H$30)^2</f>
        <v>3729.1179756230804</v>
      </c>
    </row>
    <row r="256" spans="2:5">
      <c r="B256">
        <v>252</v>
      </c>
      <c r="C256">
        <v>2</v>
      </c>
      <c r="D256">
        <f t="shared" si="3"/>
        <v>504</v>
      </c>
      <c r="E256">
        <f>Tabla1[[#This Row],[count]]*(Tabla1[[#This Row],[value]]-$H$30)^2</f>
        <v>3903.8401334517289</v>
      </c>
    </row>
    <row r="257" spans="2:5">
      <c r="B257">
        <v>253</v>
      </c>
      <c r="C257">
        <v>2</v>
      </c>
      <c r="D257">
        <f t="shared" si="3"/>
        <v>506</v>
      </c>
      <c r="E257">
        <f>Tabla1[[#This Row],[count]]*(Tabla1[[#This Row],[value]]-$H$30)^2</f>
        <v>4082.5622912803778</v>
      </c>
    </row>
    <row r="258" spans="2:5">
      <c r="B258">
        <v>254</v>
      </c>
      <c r="C258">
        <v>0</v>
      </c>
      <c r="D258">
        <f t="shared" si="3"/>
        <v>0</v>
      </c>
      <c r="E258">
        <f>Tabla1[[#This Row],[count]]*(Tabla1[[#This Row],[value]]-$H$30)^2</f>
        <v>0</v>
      </c>
    </row>
    <row r="259" spans="2:5">
      <c r="B259">
        <v>255</v>
      </c>
      <c r="C259">
        <v>0</v>
      </c>
      <c r="D259">
        <f t="shared" si="3"/>
        <v>0</v>
      </c>
      <c r="E259">
        <f>Tabla1[[#This Row],[count]]*(Tabla1[[#This Row],[value]]-$H$30)^2</f>
        <v>0</v>
      </c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:H8"/>
  <sheetViews>
    <sheetView zoomScale="80" zoomScaleNormal="80" workbookViewId="0">
      <selection activeCell="C54" sqref="C54"/>
    </sheetView>
  </sheetViews>
  <sheetFormatPr baseColWidth="10" defaultRowHeight="15"/>
  <sheetData>
    <row r="3" spans="3:8">
      <c r="C3" t="s">
        <v>6</v>
      </c>
      <c r="D3" t="s">
        <v>7</v>
      </c>
      <c r="E3" t="s">
        <v>8</v>
      </c>
    </row>
    <row r="4" spans="3:8">
      <c r="C4">
        <v>150</v>
      </c>
      <c r="D4">
        <v>102</v>
      </c>
      <c r="E4">
        <v>231</v>
      </c>
    </row>
    <row r="5" spans="3:8">
      <c r="C5">
        <v>293</v>
      </c>
      <c r="D5">
        <v>84</v>
      </c>
      <c r="E5">
        <v>216</v>
      </c>
      <c r="G5" t="s">
        <v>9</v>
      </c>
      <c r="H5" t="s">
        <v>10</v>
      </c>
    </row>
    <row r="6" spans="3:8">
      <c r="C6">
        <v>225</v>
      </c>
      <c r="D6">
        <v>193</v>
      </c>
      <c r="E6">
        <v>221</v>
      </c>
      <c r="G6" s="1">
        <f>AVERAGE(E4:E8)</f>
        <v>219</v>
      </c>
      <c r="H6" s="1">
        <f>STDEV(E4:E8)</f>
        <v>9.5131487952202232</v>
      </c>
    </row>
    <row r="7" spans="3:8">
      <c r="C7">
        <v>82</v>
      </c>
      <c r="D7">
        <v>319</v>
      </c>
      <c r="E7">
        <v>222</v>
      </c>
    </row>
    <row r="8" spans="3:8">
      <c r="C8">
        <v>339</v>
      </c>
      <c r="D8">
        <v>341</v>
      </c>
      <c r="E8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I259"/>
  <sheetViews>
    <sheetView topLeftCell="J4" zoomScale="160" zoomScaleNormal="160" workbookViewId="0">
      <selection activeCell="V22" sqref="V22"/>
    </sheetView>
  </sheetViews>
  <sheetFormatPr baseColWidth="10" defaultRowHeight="15"/>
  <cols>
    <col min="2" max="3" width="8.28515625" customWidth="1"/>
    <col min="9" max="9" width="15.42578125" bestFit="1" customWidth="1"/>
  </cols>
  <sheetData>
    <row r="3" spans="2:9">
      <c r="B3" t="s">
        <v>0</v>
      </c>
      <c r="C3" t="s">
        <v>1</v>
      </c>
      <c r="I3" t="s">
        <v>5</v>
      </c>
    </row>
    <row r="4" spans="2:9">
      <c r="B4">
        <v>0</v>
      </c>
      <c r="C4">
        <v>0</v>
      </c>
      <c r="D4">
        <f>B4*C4</f>
        <v>0</v>
      </c>
      <c r="E4">
        <f>Tabla2[[#This Row],[count]]*(Tabla2[[#This Row],[value]]-$H$30)^2</f>
        <v>0</v>
      </c>
      <c r="F4">
        <f>SUM(E4:E259)</f>
        <v>1971381.9216000007</v>
      </c>
      <c r="G4">
        <f>H34-1</f>
        <v>2499</v>
      </c>
      <c r="H4">
        <f>F4/G4</f>
        <v>788.86831596638683</v>
      </c>
      <c r="I4">
        <f>SQRT(H4)</f>
        <v>28.086799674693925</v>
      </c>
    </row>
    <row r="5" spans="2:9">
      <c r="B5">
        <v>1</v>
      </c>
      <c r="C5">
        <v>0</v>
      </c>
      <c r="D5">
        <f t="shared" ref="D5:D68" si="0">B5*C5</f>
        <v>0</v>
      </c>
      <c r="E5">
        <f>Tabla2[[#This Row],[count]]*(Tabla2[[#This Row],[value]]-$H$30)^2</f>
        <v>0</v>
      </c>
    </row>
    <row r="6" spans="2:9">
      <c r="B6">
        <v>2</v>
      </c>
      <c r="C6">
        <v>0</v>
      </c>
      <c r="D6">
        <f t="shared" si="0"/>
        <v>0</v>
      </c>
      <c r="E6">
        <f>Tabla2[[#This Row],[count]]*(Tabla2[[#This Row],[value]]-$H$30)^2</f>
        <v>0</v>
      </c>
    </row>
    <row r="7" spans="2:9">
      <c r="B7">
        <v>3</v>
      </c>
      <c r="C7">
        <v>0</v>
      </c>
      <c r="D7">
        <f t="shared" si="0"/>
        <v>0</v>
      </c>
      <c r="E7">
        <f>Tabla2[[#This Row],[count]]*(Tabla2[[#This Row],[value]]-$H$30)^2</f>
        <v>0</v>
      </c>
    </row>
    <row r="8" spans="2:9">
      <c r="B8">
        <v>4</v>
      </c>
      <c r="C8">
        <v>0</v>
      </c>
      <c r="D8">
        <f t="shared" si="0"/>
        <v>0</v>
      </c>
      <c r="E8">
        <f>Tabla2[[#This Row],[count]]*(Tabla2[[#This Row],[value]]-$H$30)^2</f>
        <v>0</v>
      </c>
    </row>
    <row r="9" spans="2:9">
      <c r="B9">
        <v>5</v>
      </c>
      <c r="C9">
        <v>0</v>
      </c>
      <c r="D9">
        <f t="shared" si="0"/>
        <v>0</v>
      </c>
      <c r="E9">
        <f>Tabla2[[#This Row],[count]]*(Tabla2[[#This Row],[value]]-$H$30)^2</f>
        <v>0</v>
      </c>
    </row>
    <row r="10" spans="2:9">
      <c r="B10">
        <v>6</v>
      </c>
      <c r="C10">
        <v>0</v>
      </c>
      <c r="D10">
        <f t="shared" si="0"/>
        <v>0</v>
      </c>
      <c r="E10">
        <f>Tabla2[[#This Row],[count]]*(Tabla2[[#This Row],[value]]-$H$30)^2</f>
        <v>0</v>
      </c>
    </row>
    <row r="11" spans="2:9">
      <c r="B11">
        <v>7</v>
      </c>
      <c r="C11">
        <v>0</v>
      </c>
      <c r="D11">
        <f t="shared" si="0"/>
        <v>0</v>
      </c>
      <c r="E11">
        <f>Tabla2[[#This Row],[count]]*(Tabla2[[#This Row],[value]]-$H$30)^2</f>
        <v>0</v>
      </c>
    </row>
    <row r="12" spans="2:9">
      <c r="B12">
        <v>8</v>
      </c>
      <c r="C12">
        <v>0</v>
      </c>
      <c r="D12">
        <f t="shared" si="0"/>
        <v>0</v>
      </c>
      <c r="E12">
        <f>Tabla2[[#This Row],[count]]*(Tabla2[[#This Row],[value]]-$H$30)^2</f>
        <v>0</v>
      </c>
    </row>
    <row r="13" spans="2:9">
      <c r="B13">
        <v>9</v>
      </c>
      <c r="C13">
        <v>0</v>
      </c>
      <c r="D13">
        <f t="shared" si="0"/>
        <v>0</v>
      </c>
      <c r="E13">
        <f>Tabla2[[#This Row],[count]]*(Tabla2[[#This Row],[value]]-$H$30)^2</f>
        <v>0</v>
      </c>
    </row>
    <row r="14" spans="2:9">
      <c r="B14">
        <v>10</v>
      </c>
      <c r="C14">
        <v>0</v>
      </c>
      <c r="D14">
        <f t="shared" si="0"/>
        <v>0</v>
      </c>
      <c r="E14">
        <f>Tabla2[[#This Row],[count]]*(Tabla2[[#This Row],[value]]-$H$30)^2</f>
        <v>0</v>
      </c>
    </row>
    <row r="15" spans="2:9">
      <c r="B15">
        <v>11</v>
      </c>
      <c r="C15">
        <v>0</v>
      </c>
      <c r="D15">
        <f t="shared" si="0"/>
        <v>0</v>
      </c>
      <c r="E15">
        <f>Tabla2[[#This Row],[count]]*(Tabla2[[#This Row],[value]]-$H$30)^2</f>
        <v>0</v>
      </c>
    </row>
    <row r="16" spans="2:9">
      <c r="B16">
        <v>12</v>
      </c>
      <c r="C16">
        <v>0</v>
      </c>
      <c r="D16">
        <f t="shared" si="0"/>
        <v>0</v>
      </c>
      <c r="E16">
        <f>Tabla2[[#This Row],[count]]*(Tabla2[[#This Row],[value]]-$H$30)^2</f>
        <v>0</v>
      </c>
    </row>
    <row r="17" spans="2:8">
      <c r="B17">
        <v>13</v>
      </c>
      <c r="C17">
        <v>0</v>
      </c>
      <c r="D17">
        <f t="shared" si="0"/>
        <v>0</v>
      </c>
      <c r="E17">
        <f>Tabla2[[#This Row],[count]]*(Tabla2[[#This Row],[value]]-$H$30)^2</f>
        <v>0</v>
      </c>
    </row>
    <row r="18" spans="2:8">
      <c r="B18">
        <v>14</v>
      </c>
      <c r="C18">
        <v>0</v>
      </c>
      <c r="D18">
        <f t="shared" si="0"/>
        <v>0</v>
      </c>
      <c r="E18">
        <f>Tabla2[[#This Row],[count]]*(Tabla2[[#This Row],[value]]-$H$30)^2</f>
        <v>0</v>
      </c>
    </row>
    <row r="19" spans="2:8">
      <c r="B19">
        <v>15</v>
      </c>
      <c r="C19">
        <v>0</v>
      </c>
      <c r="D19">
        <f t="shared" si="0"/>
        <v>0</v>
      </c>
      <c r="E19">
        <f>Tabla2[[#This Row],[count]]*(Tabla2[[#This Row],[value]]-$H$30)^2</f>
        <v>0</v>
      </c>
    </row>
    <row r="20" spans="2:8">
      <c r="B20">
        <v>16</v>
      </c>
      <c r="C20">
        <v>0</v>
      </c>
      <c r="D20">
        <f t="shared" si="0"/>
        <v>0</v>
      </c>
      <c r="E20">
        <f>Tabla2[[#This Row],[count]]*(Tabla2[[#This Row],[value]]-$H$30)^2</f>
        <v>0</v>
      </c>
    </row>
    <row r="21" spans="2:8">
      <c r="B21">
        <v>17</v>
      </c>
      <c r="C21">
        <v>0</v>
      </c>
      <c r="D21">
        <f t="shared" si="0"/>
        <v>0</v>
      </c>
      <c r="E21">
        <f>Tabla2[[#This Row],[count]]*(Tabla2[[#This Row],[value]]-$H$30)^2</f>
        <v>0</v>
      </c>
    </row>
    <row r="22" spans="2:8">
      <c r="B22">
        <v>18</v>
      </c>
      <c r="C22">
        <v>0</v>
      </c>
      <c r="D22">
        <f t="shared" si="0"/>
        <v>0</v>
      </c>
      <c r="E22">
        <f>Tabla2[[#This Row],[count]]*(Tabla2[[#This Row],[value]]-$H$30)^2</f>
        <v>0</v>
      </c>
    </row>
    <row r="23" spans="2:8">
      <c r="B23">
        <v>19</v>
      </c>
      <c r="C23">
        <v>0</v>
      </c>
      <c r="D23">
        <f t="shared" si="0"/>
        <v>0</v>
      </c>
      <c r="E23">
        <f>Tabla2[[#This Row],[count]]*(Tabla2[[#This Row],[value]]-$H$30)^2</f>
        <v>0</v>
      </c>
    </row>
    <row r="24" spans="2:8">
      <c r="B24">
        <v>20</v>
      </c>
      <c r="C24">
        <v>0</v>
      </c>
      <c r="D24">
        <f t="shared" si="0"/>
        <v>0</v>
      </c>
      <c r="E24">
        <f>Tabla2[[#This Row],[count]]*(Tabla2[[#This Row],[value]]-$H$30)^2</f>
        <v>0</v>
      </c>
    </row>
    <row r="25" spans="2:8">
      <c r="B25">
        <v>21</v>
      </c>
      <c r="C25">
        <v>0</v>
      </c>
      <c r="D25">
        <f t="shared" si="0"/>
        <v>0</v>
      </c>
      <c r="E25">
        <f>Tabla2[[#This Row],[count]]*(Tabla2[[#This Row],[value]]-$H$30)^2</f>
        <v>0</v>
      </c>
    </row>
    <row r="26" spans="2:8">
      <c r="B26">
        <v>22</v>
      </c>
      <c r="C26">
        <v>0</v>
      </c>
      <c r="D26">
        <f t="shared" si="0"/>
        <v>0</v>
      </c>
      <c r="E26">
        <f>Tabla2[[#This Row],[count]]*(Tabla2[[#This Row],[value]]-$H$30)^2</f>
        <v>0</v>
      </c>
    </row>
    <row r="27" spans="2:8">
      <c r="B27">
        <v>23</v>
      </c>
      <c r="C27">
        <v>0</v>
      </c>
      <c r="D27">
        <f t="shared" si="0"/>
        <v>0</v>
      </c>
      <c r="E27">
        <f>Tabla2[[#This Row],[count]]*(Tabla2[[#This Row],[value]]-$H$30)^2</f>
        <v>0</v>
      </c>
    </row>
    <row r="28" spans="2:8">
      <c r="B28">
        <v>24</v>
      </c>
      <c r="C28">
        <v>0</v>
      </c>
      <c r="D28">
        <f t="shared" si="0"/>
        <v>0</v>
      </c>
      <c r="E28">
        <f>Tabla2[[#This Row],[count]]*(Tabla2[[#This Row],[value]]-$H$30)^2</f>
        <v>0</v>
      </c>
    </row>
    <row r="29" spans="2:8">
      <c r="B29">
        <v>25</v>
      </c>
      <c r="C29">
        <v>0</v>
      </c>
      <c r="D29">
        <f t="shared" si="0"/>
        <v>0</v>
      </c>
      <c r="E29">
        <f>Tabla2[[#This Row],[count]]*(Tabla2[[#This Row],[value]]-$H$30)^2</f>
        <v>0</v>
      </c>
      <c r="H29" t="s">
        <v>2</v>
      </c>
    </row>
    <row r="30" spans="2:8">
      <c r="B30">
        <v>26</v>
      </c>
      <c r="C30">
        <v>0</v>
      </c>
      <c r="D30">
        <f t="shared" si="0"/>
        <v>0</v>
      </c>
      <c r="E30">
        <f>Tabla2[[#This Row],[count]]*(Tabla2[[#This Row],[value]]-$H$30)^2</f>
        <v>0</v>
      </c>
      <c r="H30">
        <f>SUM(D4:D259)/H34</f>
        <v>200.00559999999999</v>
      </c>
    </row>
    <row r="31" spans="2:8">
      <c r="B31">
        <v>27</v>
      </c>
      <c r="C31">
        <v>0</v>
      </c>
      <c r="D31">
        <f t="shared" si="0"/>
        <v>0</v>
      </c>
      <c r="E31">
        <f>Tabla2[[#This Row],[count]]*(Tabla2[[#This Row],[value]]-$H$30)^2</f>
        <v>0</v>
      </c>
      <c r="H31" t="s">
        <v>3</v>
      </c>
    </row>
    <row r="32" spans="2:8">
      <c r="B32">
        <v>28</v>
      </c>
      <c r="C32">
        <v>0</v>
      </c>
      <c r="D32">
        <f t="shared" si="0"/>
        <v>0</v>
      </c>
      <c r="E32">
        <f>Tabla2[[#This Row],[count]]*(Tabla2[[#This Row],[value]]-$H$30)^2</f>
        <v>0</v>
      </c>
      <c r="H32">
        <f>MEDIAN(C4:C259)</f>
        <v>1</v>
      </c>
    </row>
    <row r="33" spans="2:8">
      <c r="B33">
        <v>29</v>
      </c>
      <c r="C33">
        <v>0</v>
      </c>
      <c r="D33">
        <f t="shared" si="0"/>
        <v>0</v>
      </c>
      <c r="E33">
        <f>Tabla2[[#This Row],[count]]*(Tabla2[[#This Row],[value]]-$H$30)^2</f>
        <v>0</v>
      </c>
      <c r="H33" t="s">
        <v>4</v>
      </c>
    </row>
    <row r="34" spans="2:8">
      <c r="B34">
        <v>30</v>
      </c>
      <c r="C34">
        <v>0</v>
      </c>
      <c r="D34">
        <f t="shared" si="0"/>
        <v>0</v>
      </c>
      <c r="E34">
        <f>Tabla2[[#This Row],[count]]*(Tabla2[[#This Row],[value]]-$H$30)^2</f>
        <v>0</v>
      </c>
      <c r="H34">
        <f>SUM(Tabla2[count])</f>
        <v>2500</v>
      </c>
    </row>
    <row r="35" spans="2:8">
      <c r="B35">
        <v>31</v>
      </c>
      <c r="C35">
        <v>0</v>
      </c>
      <c r="D35">
        <f t="shared" si="0"/>
        <v>0</v>
      </c>
      <c r="E35">
        <f>Tabla2[[#This Row],[count]]*(Tabla2[[#This Row],[value]]-$H$30)^2</f>
        <v>0</v>
      </c>
    </row>
    <row r="36" spans="2:8">
      <c r="B36">
        <v>32</v>
      </c>
      <c r="C36">
        <v>0</v>
      </c>
      <c r="D36">
        <f t="shared" si="0"/>
        <v>0</v>
      </c>
      <c r="E36">
        <f>Tabla2[[#This Row],[count]]*(Tabla2[[#This Row],[value]]-$H$30)^2</f>
        <v>0</v>
      </c>
    </row>
    <row r="37" spans="2:8">
      <c r="B37">
        <v>33</v>
      </c>
      <c r="C37">
        <v>0</v>
      </c>
      <c r="D37">
        <f t="shared" si="0"/>
        <v>0</v>
      </c>
      <c r="E37">
        <f>Tabla2[[#This Row],[count]]*(Tabla2[[#This Row],[value]]-$H$30)^2</f>
        <v>0</v>
      </c>
    </row>
    <row r="38" spans="2:8">
      <c r="B38">
        <v>34</v>
      </c>
      <c r="C38">
        <v>0</v>
      </c>
      <c r="D38">
        <f t="shared" si="0"/>
        <v>0</v>
      </c>
      <c r="E38">
        <f>Tabla2[[#This Row],[count]]*(Tabla2[[#This Row],[value]]-$H$30)^2</f>
        <v>0</v>
      </c>
    </row>
    <row r="39" spans="2:8">
      <c r="B39">
        <v>35</v>
      </c>
      <c r="C39">
        <v>1</v>
      </c>
      <c r="D39">
        <f t="shared" si="0"/>
        <v>35</v>
      </c>
      <c r="E39">
        <f>Tabla2[[#This Row],[count]]*(Tabla2[[#This Row],[value]]-$H$30)^2</f>
        <v>27226.848031359994</v>
      </c>
    </row>
    <row r="40" spans="2:8">
      <c r="B40">
        <v>36</v>
      </c>
      <c r="C40">
        <v>0</v>
      </c>
      <c r="D40">
        <f t="shared" si="0"/>
        <v>0</v>
      </c>
      <c r="E40">
        <f>Tabla2[[#This Row],[count]]*(Tabla2[[#This Row],[value]]-$H$30)^2</f>
        <v>0</v>
      </c>
    </row>
    <row r="41" spans="2:8">
      <c r="B41">
        <v>37</v>
      </c>
      <c r="C41">
        <v>1</v>
      </c>
      <c r="D41">
        <f t="shared" si="0"/>
        <v>37</v>
      </c>
      <c r="E41">
        <f>Tabla2[[#This Row],[count]]*(Tabla2[[#This Row],[value]]-$H$30)^2</f>
        <v>26570.825631359996</v>
      </c>
    </row>
    <row r="42" spans="2:8">
      <c r="B42">
        <v>38</v>
      </c>
      <c r="C42">
        <v>0</v>
      </c>
      <c r="D42">
        <f t="shared" si="0"/>
        <v>0</v>
      </c>
      <c r="E42">
        <f>Tabla2[[#This Row],[count]]*(Tabla2[[#This Row],[value]]-$H$30)^2</f>
        <v>0</v>
      </c>
    </row>
    <row r="43" spans="2:8">
      <c r="B43">
        <v>39</v>
      </c>
      <c r="C43">
        <v>0</v>
      </c>
      <c r="D43">
        <f t="shared" si="0"/>
        <v>0</v>
      </c>
      <c r="E43">
        <f>Tabla2[[#This Row],[count]]*(Tabla2[[#This Row],[value]]-$H$30)^2</f>
        <v>0</v>
      </c>
    </row>
    <row r="44" spans="2:8">
      <c r="B44">
        <v>40</v>
      </c>
      <c r="C44">
        <v>0</v>
      </c>
      <c r="D44">
        <f t="shared" si="0"/>
        <v>0</v>
      </c>
      <c r="E44">
        <f>Tabla2[[#This Row],[count]]*(Tabla2[[#This Row],[value]]-$H$30)^2</f>
        <v>0</v>
      </c>
    </row>
    <row r="45" spans="2:8">
      <c r="B45">
        <v>41</v>
      </c>
      <c r="C45">
        <v>0</v>
      </c>
      <c r="D45">
        <f t="shared" si="0"/>
        <v>0</v>
      </c>
      <c r="E45">
        <f>Tabla2[[#This Row],[count]]*(Tabla2[[#This Row],[value]]-$H$30)^2</f>
        <v>0</v>
      </c>
    </row>
    <row r="46" spans="2:8">
      <c r="B46">
        <v>42</v>
      </c>
      <c r="C46">
        <v>1</v>
      </c>
      <c r="D46">
        <f t="shared" si="0"/>
        <v>42</v>
      </c>
      <c r="E46">
        <f>Tabla2[[#This Row],[count]]*(Tabla2[[#This Row],[value]]-$H$30)^2</f>
        <v>24965.769631359995</v>
      </c>
    </row>
    <row r="47" spans="2:8">
      <c r="B47">
        <v>43</v>
      </c>
      <c r="C47">
        <v>1</v>
      </c>
      <c r="D47">
        <f t="shared" si="0"/>
        <v>43</v>
      </c>
      <c r="E47">
        <f>Tabla2[[#This Row],[count]]*(Tabla2[[#This Row],[value]]-$H$30)^2</f>
        <v>24650.758431359995</v>
      </c>
    </row>
    <row r="48" spans="2:8">
      <c r="B48">
        <v>44</v>
      </c>
      <c r="C48">
        <v>0</v>
      </c>
      <c r="D48">
        <f t="shared" si="0"/>
        <v>0</v>
      </c>
      <c r="E48">
        <f>Tabla2[[#This Row],[count]]*(Tabla2[[#This Row],[value]]-$H$30)^2</f>
        <v>0</v>
      </c>
    </row>
    <row r="49" spans="2:5">
      <c r="B49">
        <v>45</v>
      </c>
      <c r="C49">
        <v>1</v>
      </c>
      <c r="D49">
        <f t="shared" si="0"/>
        <v>45</v>
      </c>
      <c r="E49">
        <f>Tabla2[[#This Row],[count]]*(Tabla2[[#This Row],[value]]-$H$30)^2</f>
        <v>24026.736031359997</v>
      </c>
    </row>
    <row r="50" spans="2:5">
      <c r="B50">
        <v>46</v>
      </c>
      <c r="C50">
        <v>1</v>
      </c>
      <c r="D50">
        <f t="shared" si="0"/>
        <v>46</v>
      </c>
      <c r="E50">
        <f>Tabla2[[#This Row],[count]]*(Tabla2[[#This Row],[value]]-$H$30)^2</f>
        <v>23717.724831359996</v>
      </c>
    </row>
    <row r="51" spans="2:5">
      <c r="B51">
        <v>47</v>
      </c>
      <c r="C51">
        <v>3</v>
      </c>
      <c r="D51">
        <f t="shared" si="0"/>
        <v>141</v>
      </c>
      <c r="E51">
        <f>Tabla2[[#This Row],[count]]*(Tabla2[[#This Row],[value]]-$H$30)^2</f>
        <v>70232.140894079988</v>
      </c>
    </row>
    <row r="52" spans="2:5">
      <c r="B52">
        <v>48</v>
      </c>
      <c r="C52">
        <v>3</v>
      </c>
      <c r="D52">
        <f t="shared" si="0"/>
        <v>144</v>
      </c>
      <c r="E52">
        <f>Tabla2[[#This Row],[count]]*(Tabla2[[#This Row],[value]]-$H$30)^2</f>
        <v>69317.107294079993</v>
      </c>
    </row>
    <row r="53" spans="2:5">
      <c r="B53">
        <v>49</v>
      </c>
      <c r="C53">
        <v>2</v>
      </c>
      <c r="D53">
        <f t="shared" si="0"/>
        <v>98</v>
      </c>
      <c r="E53">
        <f>Tabla2[[#This Row],[count]]*(Tabla2[[#This Row],[value]]-$H$30)^2</f>
        <v>45605.382462719994</v>
      </c>
    </row>
    <row r="54" spans="2:5">
      <c r="B54">
        <v>50</v>
      </c>
      <c r="C54">
        <v>1</v>
      </c>
      <c r="D54">
        <f t="shared" si="0"/>
        <v>50</v>
      </c>
      <c r="E54">
        <f>Tabla2[[#This Row],[count]]*(Tabla2[[#This Row],[value]]-$H$30)^2</f>
        <v>22501.680031359996</v>
      </c>
    </row>
    <row r="55" spans="2:5">
      <c r="B55">
        <v>51</v>
      </c>
      <c r="C55">
        <v>1</v>
      </c>
      <c r="D55">
        <f t="shared" si="0"/>
        <v>51</v>
      </c>
      <c r="E55">
        <f>Tabla2[[#This Row],[count]]*(Tabla2[[#This Row],[value]]-$H$30)^2</f>
        <v>22202.668831359995</v>
      </c>
    </row>
    <row r="56" spans="2:5">
      <c r="B56">
        <v>52</v>
      </c>
      <c r="C56">
        <v>1</v>
      </c>
      <c r="D56">
        <f t="shared" si="0"/>
        <v>52</v>
      </c>
      <c r="E56">
        <f>Tabla2[[#This Row],[count]]*(Tabla2[[#This Row],[value]]-$H$30)^2</f>
        <v>21905.657631359994</v>
      </c>
    </row>
    <row r="57" spans="2:5">
      <c r="B57">
        <v>53</v>
      </c>
      <c r="C57">
        <v>0</v>
      </c>
      <c r="D57">
        <f t="shared" si="0"/>
        <v>0</v>
      </c>
      <c r="E57">
        <f>Tabla2[[#This Row],[count]]*(Tabla2[[#This Row],[value]]-$H$30)^2</f>
        <v>0</v>
      </c>
    </row>
    <row r="58" spans="2:5">
      <c r="B58">
        <v>54</v>
      </c>
      <c r="C58">
        <v>0</v>
      </c>
      <c r="D58">
        <f t="shared" si="0"/>
        <v>0</v>
      </c>
      <c r="E58">
        <f>Tabla2[[#This Row],[count]]*(Tabla2[[#This Row],[value]]-$H$30)^2</f>
        <v>0</v>
      </c>
    </row>
    <row r="59" spans="2:5">
      <c r="B59">
        <v>55</v>
      </c>
      <c r="C59">
        <v>2</v>
      </c>
      <c r="D59">
        <f t="shared" si="0"/>
        <v>110</v>
      </c>
      <c r="E59">
        <f>Tabla2[[#This Row],[count]]*(Tabla2[[#This Row],[value]]-$H$30)^2</f>
        <v>42053.248062719991</v>
      </c>
    </row>
    <row r="60" spans="2:5">
      <c r="B60">
        <v>56</v>
      </c>
      <c r="C60">
        <v>0</v>
      </c>
      <c r="D60">
        <f t="shared" si="0"/>
        <v>0</v>
      </c>
      <c r="E60">
        <f>Tabla2[[#This Row],[count]]*(Tabla2[[#This Row],[value]]-$H$30)^2</f>
        <v>0</v>
      </c>
    </row>
    <row r="61" spans="2:5">
      <c r="B61">
        <v>57</v>
      </c>
      <c r="C61">
        <v>0</v>
      </c>
      <c r="D61">
        <f t="shared" si="0"/>
        <v>0</v>
      </c>
      <c r="E61">
        <f>Tabla2[[#This Row],[count]]*(Tabla2[[#This Row],[value]]-$H$30)^2</f>
        <v>0</v>
      </c>
    </row>
    <row r="62" spans="2:5">
      <c r="B62">
        <v>58</v>
      </c>
      <c r="C62">
        <v>0</v>
      </c>
      <c r="D62">
        <f t="shared" si="0"/>
        <v>0</v>
      </c>
      <c r="E62">
        <f>Tabla2[[#This Row],[count]]*(Tabla2[[#This Row],[value]]-$H$30)^2</f>
        <v>0</v>
      </c>
    </row>
    <row r="63" spans="2:5">
      <c r="B63">
        <v>59</v>
      </c>
      <c r="C63">
        <v>1</v>
      </c>
      <c r="D63">
        <f t="shared" si="0"/>
        <v>59</v>
      </c>
      <c r="E63">
        <f>Tabla2[[#This Row],[count]]*(Tabla2[[#This Row],[value]]-$H$30)^2</f>
        <v>19882.579231359996</v>
      </c>
    </row>
    <row r="64" spans="2:5">
      <c r="B64">
        <v>60</v>
      </c>
      <c r="C64">
        <v>0</v>
      </c>
      <c r="D64">
        <f t="shared" si="0"/>
        <v>0</v>
      </c>
      <c r="E64">
        <f>Tabla2[[#This Row],[count]]*(Tabla2[[#This Row],[value]]-$H$30)^2</f>
        <v>0</v>
      </c>
    </row>
    <row r="65" spans="2:5">
      <c r="B65">
        <v>61</v>
      </c>
      <c r="C65">
        <v>2</v>
      </c>
      <c r="D65">
        <f t="shared" si="0"/>
        <v>122</v>
      </c>
      <c r="E65">
        <f>Tabla2[[#This Row],[count]]*(Tabla2[[#This Row],[value]]-$H$30)^2</f>
        <v>38645.113662719996</v>
      </c>
    </row>
    <row r="66" spans="2:5">
      <c r="B66">
        <v>62</v>
      </c>
      <c r="C66">
        <v>1</v>
      </c>
      <c r="D66">
        <f t="shared" si="0"/>
        <v>62</v>
      </c>
      <c r="E66">
        <f>Tabla2[[#This Row],[count]]*(Tabla2[[#This Row],[value]]-$H$30)^2</f>
        <v>19045.545631359997</v>
      </c>
    </row>
    <row r="67" spans="2:5">
      <c r="B67">
        <v>63</v>
      </c>
      <c r="C67">
        <v>2</v>
      </c>
      <c r="D67">
        <f t="shared" si="0"/>
        <v>126</v>
      </c>
      <c r="E67">
        <f>Tabla2[[#This Row],[count]]*(Tabla2[[#This Row],[value]]-$H$30)^2</f>
        <v>37541.068862719992</v>
      </c>
    </row>
    <row r="68" spans="2:5">
      <c r="B68">
        <v>64</v>
      </c>
      <c r="C68">
        <v>0</v>
      </c>
      <c r="D68">
        <f t="shared" si="0"/>
        <v>0</v>
      </c>
      <c r="E68">
        <f>Tabla2[[#This Row],[count]]*(Tabla2[[#This Row],[value]]-$H$30)^2</f>
        <v>0</v>
      </c>
    </row>
    <row r="69" spans="2:5">
      <c r="B69">
        <v>65</v>
      </c>
      <c r="C69">
        <v>3</v>
      </c>
      <c r="D69">
        <f t="shared" ref="D69:D132" si="1">B69*C69</f>
        <v>195</v>
      </c>
      <c r="E69">
        <f>Tabla2[[#This Row],[count]]*(Tabla2[[#This Row],[value]]-$H$30)^2</f>
        <v>54679.536094079995</v>
      </c>
    </row>
    <row r="70" spans="2:5">
      <c r="B70">
        <v>66</v>
      </c>
      <c r="C70">
        <v>2</v>
      </c>
      <c r="D70">
        <f t="shared" si="1"/>
        <v>132</v>
      </c>
      <c r="E70">
        <f>Tabla2[[#This Row],[count]]*(Tabla2[[#This Row],[value]]-$H$30)^2</f>
        <v>35915.001662719995</v>
      </c>
    </row>
    <row r="71" spans="2:5">
      <c r="B71">
        <v>67</v>
      </c>
      <c r="C71">
        <v>1</v>
      </c>
      <c r="D71">
        <f t="shared" si="1"/>
        <v>67</v>
      </c>
      <c r="E71">
        <f>Tabla2[[#This Row],[count]]*(Tabla2[[#This Row],[value]]-$H$30)^2</f>
        <v>17690.489631359997</v>
      </c>
    </row>
    <row r="72" spans="2:5">
      <c r="B72">
        <v>68</v>
      </c>
      <c r="C72">
        <v>0</v>
      </c>
      <c r="D72">
        <f t="shared" si="1"/>
        <v>0</v>
      </c>
      <c r="E72">
        <f>Tabla2[[#This Row],[count]]*(Tabla2[[#This Row],[value]]-$H$30)^2</f>
        <v>0</v>
      </c>
    </row>
    <row r="73" spans="2:5">
      <c r="B73">
        <v>69</v>
      </c>
      <c r="C73">
        <v>0</v>
      </c>
      <c r="D73">
        <f t="shared" si="1"/>
        <v>0</v>
      </c>
      <c r="E73">
        <f>Tabla2[[#This Row],[count]]*(Tabla2[[#This Row],[value]]-$H$30)^2</f>
        <v>0</v>
      </c>
    </row>
    <row r="74" spans="2:5">
      <c r="B74">
        <v>70</v>
      </c>
      <c r="C74">
        <v>2</v>
      </c>
      <c r="D74">
        <f t="shared" si="1"/>
        <v>140</v>
      </c>
      <c r="E74">
        <f>Tabla2[[#This Row],[count]]*(Tabla2[[#This Row],[value]]-$H$30)^2</f>
        <v>33802.912062719995</v>
      </c>
    </row>
    <row r="75" spans="2:5">
      <c r="B75">
        <v>71</v>
      </c>
      <c r="C75">
        <v>0</v>
      </c>
      <c r="D75">
        <f t="shared" si="1"/>
        <v>0</v>
      </c>
      <c r="E75">
        <f>Tabla2[[#This Row],[count]]*(Tabla2[[#This Row],[value]]-$H$30)^2</f>
        <v>0</v>
      </c>
    </row>
    <row r="76" spans="2:5">
      <c r="B76">
        <v>72</v>
      </c>
      <c r="C76">
        <v>2</v>
      </c>
      <c r="D76">
        <f t="shared" si="1"/>
        <v>144</v>
      </c>
      <c r="E76">
        <f>Tabla2[[#This Row],[count]]*(Tabla2[[#This Row],[value]]-$H$30)^2</f>
        <v>32770.867262719992</v>
      </c>
    </row>
    <row r="77" spans="2:5">
      <c r="B77">
        <v>73</v>
      </c>
      <c r="C77">
        <v>0</v>
      </c>
      <c r="D77">
        <f t="shared" si="1"/>
        <v>0</v>
      </c>
      <c r="E77">
        <f>Tabla2[[#This Row],[count]]*(Tabla2[[#This Row],[value]]-$H$30)^2</f>
        <v>0</v>
      </c>
    </row>
    <row r="78" spans="2:5">
      <c r="B78">
        <v>74</v>
      </c>
      <c r="C78">
        <v>0</v>
      </c>
      <c r="D78">
        <f t="shared" si="1"/>
        <v>0</v>
      </c>
      <c r="E78">
        <f>Tabla2[[#This Row],[count]]*(Tabla2[[#This Row],[value]]-$H$30)^2</f>
        <v>0</v>
      </c>
    </row>
    <row r="79" spans="2:5">
      <c r="B79">
        <v>75</v>
      </c>
      <c r="C79">
        <v>1</v>
      </c>
      <c r="D79">
        <f t="shared" si="1"/>
        <v>75</v>
      </c>
      <c r="E79">
        <f>Tabla2[[#This Row],[count]]*(Tabla2[[#This Row],[value]]-$H$30)^2</f>
        <v>15626.400031359997</v>
      </c>
    </row>
    <row r="80" spans="2:5">
      <c r="B80">
        <v>76</v>
      </c>
      <c r="C80">
        <v>1</v>
      </c>
      <c r="D80">
        <f t="shared" si="1"/>
        <v>76</v>
      </c>
      <c r="E80">
        <f>Tabla2[[#This Row],[count]]*(Tabla2[[#This Row],[value]]-$H$30)^2</f>
        <v>15377.388831359996</v>
      </c>
    </row>
    <row r="81" spans="2:5">
      <c r="B81">
        <v>77</v>
      </c>
      <c r="C81">
        <v>0</v>
      </c>
      <c r="D81">
        <f t="shared" si="1"/>
        <v>0</v>
      </c>
      <c r="E81">
        <f>Tabla2[[#This Row],[count]]*(Tabla2[[#This Row],[value]]-$H$30)^2</f>
        <v>0</v>
      </c>
    </row>
    <row r="82" spans="2:5">
      <c r="B82">
        <v>78</v>
      </c>
      <c r="C82">
        <v>1</v>
      </c>
      <c r="D82">
        <f t="shared" si="1"/>
        <v>78</v>
      </c>
      <c r="E82">
        <f>Tabla2[[#This Row],[count]]*(Tabla2[[#This Row],[value]]-$H$30)^2</f>
        <v>14885.366431359997</v>
      </c>
    </row>
    <row r="83" spans="2:5">
      <c r="B83">
        <v>79</v>
      </c>
      <c r="C83">
        <v>3</v>
      </c>
      <c r="D83">
        <f t="shared" si="1"/>
        <v>237</v>
      </c>
      <c r="E83">
        <f>Tabla2[[#This Row],[count]]*(Tabla2[[#This Row],[value]]-$H$30)^2</f>
        <v>43927.065694079996</v>
      </c>
    </row>
    <row r="84" spans="2:5">
      <c r="B84">
        <v>80</v>
      </c>
      <c r="C84">
        <v>1</v>
      </c>
      <c r="D84">
        <f t="shared" si="1"/>
        <v>80</v>
      </c>
      <c r="E84">
        <f>Tabla2[[#This Row],[count]]*(Tabla2[[#This Row],[value]]-$H$30)^2</f>
        <v>14401.344031359997</v>
      </c>
    </row>
    <row r="85" spans="2:5">
      <c r="B85">
        <v>81</v>
      </c>
      <c r="C85">
        <v>1</v>
      </c>
      <c r="D85">
        <f t="shared" si="1"/>
        <v>81</v>
      </c>
      <c r="E85">
        <f>Tabla2[[#This Row],[count]]*(Tabla2[[#This Row],[value]]-$H$30)^2</f>
        <v>14162.332831359998</v>
      </c>
    </row>
    <row r="86" spans="2:5">
      <c r="B86">
        <v>82</v>
      </c>
      <c r="C86">
        <v>2</v>
      </c>
      <c r="D86">
        <f t="shared" si="1"/>
        <v>164</v>
      </c>
      <c r="E86">
        <f>Tabla2[[#This Row],[count]]*(Tabla2[[#This Row],[value]]-$H$30)^2</f>
        <v>27850.643262719994</v>
      </c>
    </row>
    <row r="87" spans="2:5">
      <c r="B87">
        <v>83</v>
      </c>
      <c r="C87">
        <v>1</v>
      </c>
      <c r="D87">
        <f t="shared" si="1"/>
        <v>83</v>
      </c>
      <c r="E87">
        <f>Tabla2[[#This Row],[count]]*(Tabla2[[#This Row],[value]]-$H$30)^2</f>
        <v>13690.310431359996</v>
      </c>
    </row>
    <row r="88" spans="2:5">
      <c r="B88">
        <v>84</v>
      </c>
      <c r="C88">
        <v>1</v>
      </c>
      <c r="D88">
        <f t="shared" si="1"/>
        <v>84</v>
      </c>
      <c r="E88">
        <f>Tabla2[[#This Row],[count]]*(Tabla2[[#This Row],[value]]-$H$30)^2</f>
        <v>13457.299231359997</v>
      </c>
    </row>
    <row r="89" spans="2:5">
      <c r="B89">
        <v>85</v>
      </c>
      <c r="C89">
        <v>4</v>
      </c>
      <c r="D89">
        <f t="shared" si="1"/>
        <v>340</v>
      </c>
      <c r="E89">
        <f>Tabla2[[#This Row],[count]]*(Tabla2[[#This Row],[value]]-$H$30)^2</f>
        <v>52905.152125439985</v>
      </c>
    </row>
    <row r="90" spans="2:5">
      <c r="B90">
        <v>86</v>
      </c>
      <c r="C90">
        <v>1</v>
      </c>
      <c r="D90">
        <f t="shared" si="1"/>
        <v>86</v>
      </c>
      <c r="E90">
        <f>Tabla2[[#This Row],[count]]*(Tabla2[[#This Row],[value]]-$H$30)^2</f>
        <v>12997.276831359997</v>
      </c>
    </row>
    <row r="91" spans="2:5">
      <c r="B91">
        <v>87</v>
      </c>
      <c r="C91">
        <v>1</v>
      </c>
      <c r="D91">
        <f t="shared" si="1"/>
        <v>87</v>
      </c>
      <c r="E91">
        <f>Tabla2[[#This Row],[count]]*(Tabla2[[#This Row],[value]]-$H$30)^2</f>
        <v>12770.265631359996</v>
      </c>
    </row>
    <row r="92" spans="2:5">
      <c r="B92">
        <v>88</v>
      </c>
      <c r="C92">
        <v>0</v>
      </c>
      <c r="D92">
        <f t="shared" si="1"/>
        <v>0</v>
      </c>
      <c r="E92">
        <f>Tabla2[[#This Row],[count]]*(Tabla2[[#This Row],[value]]-$H$30)^2</f>
        <v>0</v>
      </c>
    </row>
    <row r="93" spans="2:5">
      <c r="B93">
        <v>89</v>
      </c>
      <c r="C93">
        <v>0</v>
      </c>
      <c r="D93">
        <f t="shared" si="1"/>
        <v>0</v>
      </c>
      <c r="E93">
        <f>Tabla2[[#This Row],[count]]*(Tabla2[[#This Row],[value]]-$H$30)^2</f>
        <v>0</v>
      </c>
    </row>
    <row r="94" spans="2:5">
      <c r="B94">
        <v>90</v>
      </c>
      <c r="C94">
        <v>0</v>
      </c>
      <c r="D94">
        <f t="shared" si="1"/>
        <v>0</v>
      </c>
      <c r="E94">
        <f>Tabla2[[#This Row],[count]]*(Tabla2[[#This Row],[value]]-$H$30)^2</f>
        <v>0</v>
      </c>
    </row>
    <row r="95" spans="2:5">
      <c r="B95">
        <v>91</v>
      </c>
      <c r="C95">
        <v>2</v>
      </c>
      <c r="D95">
        <f t="shared" si="1"/>
        <v>182</v>
      </c>
      <c r="E95">
        <f>Tabla2[[#This Row],[count]]*(Tabla2[[#This Row],[value]]-$H$30)^2</f>
        <v>23764.441662719993</v>
      </c>
    </row>
    <row r="96" spans="2:5">
      <c r="B96">
        <v>92</v>
      </c>
      <c r="C96">
        <v>2</v>
      </c>
      <c r="D96">
        <f t="shared" si="1"/>
        <v>184</v>
      </c>
      <c r="E96">
        <f>Tabla2[[#This Row],[count]]*(Tabla2[[#This Row],[value]]-$H$30)^2</f>
        <v>23330.419262719995</v>
      </c>
    </row>
    <row r="97" spans="2:5">
      <c r="B97">
        <v>93</v>
      </c>
      <c r="C97">
        <v>1</v>
      </c>
      <c r="D97">
        <f t="shared" si="1"/>
        <v>93</v>
      </c>
      <c r="E97">
        <f>Tabla2[[#This Row],[count]]*(Tabla2[[#This Row],[value]]-$H$30)^2</f>
        <v>11450.198431359997</v>
      </c>
    </row>
    <row r="98" spans="2:5">
      <c r="B98">
        <v>94</v>
      </c>
      <c r="C98">
        <v>3</v>
      </c>
      <c r="D98">
        <f t="shared" si="1"/>
        <v>282</v>
      </c>
      <c r="E98">
        <f>Tabla2[[#This Row],[count]]*(Tabla2[[#This Row],[value]]-$H$30)^2</f>
        <v>33711.561694079996</v>
      </c>
    </row>
    <row r="99" spans="2:5">
      <c r="B99">
        <v>95</v>
      </c>
      <c r="C99">
        <v>2</v>
      </c>
      <c r="D99">
        <f t="shared" si="1"/>
        <v>190</v>
      </c>
      <c r="E99">
        <f>Tabla2[[#This Row],[count]]*(Tabla2[[#This Row],[value]]-$H$30)^2</f>
        <v>22052.352062719994</v>
      </c>
    </row>
    <row r="100" spans="2:5">
      <c r="B100">
        <v>96</v>
      </c>
      <c r="C100">
        <v>1</v>
      </c>
      <c r="D100">
        <f t="shared" si="1"/>
        <v>96</v>
      </c>
      <c r="E100">
        <f>Tabla2[[#This Row],[count]]*(Tabla2[[#This Row],[value]]-$H$30)^2</f>
        <v>10817.164831359998</v>
      </c>
    </row>
    <row r="101" spans="2:5">
      <c r="B101">
        <v>97</v>
      </c>
      <c r="C101">
        <v>0</v>
      </c>
      <c r="D101">
        <f t="shared" si="1"/>
        <v>0</v>
      </c>
      <c r="E101">
        <f>Tabla2[[#This Row],[count]]*(Tabla2[[#This Row],[value]]-$H$30)^2</f>
        <v>0</v>
      </c>
    </row>
    <row r="102" spans="2:5">
      <c r="B102">
        <v>98</v>
      </c>
      <c r="C102">
        <v>1</v>
      </c>
      <c r="D102">
        <f t="shared" si="1"/>
        <v>98</v>
      </c>
      <c r="E102">
        <f>Tabla2[[#This Row],[count]]*(Tabla2[[#This Row],[value]]-$H$30)^2</f>
        <v>10405.142431359998</v>
      </c>
    </row>
    <row r="103" spans="2:5">
      <c r="B103">
        <v>99</v>
      </c>
      <c r="C103">
        <v>2</v>
      </c>
      <c r="D103">
        <f t="shared" si="1"/>
        <v>198</v>
      </c>
      <c r="E103">
        <f>Tabla2[[#This Row],[count]]*(Tabla2[[#This Row],[value]]-$H$30)^2</f>
        <v>20404.262462719995</v>
      </c>
    </row>
    <row r="104" spans="2:5">
      <c r="B104">
        <v>100</v>
      </c>
      <c r="C104">
        <v>1</v>
      </c>
      <c r="D104">
        <f t="shared" si="1"/>
        <v>100</v>
      </c>
      <c r="E104">
        <f>Tabla2[[#This Row],[count]]*(Tabla2[[#This Row],[value]]-$H$30)^2</f>
        <v>10001.120031359997</v>
      </c>
    </row>
    <row r="105" spans="2:5">
      <c r="B105">
        <v>101</v>
      </c>
      <c r="C105">
        <v>3</v>
      </c>
      <c r="D105">
        <f t="shared" si="1"/>
        <v>303</v>
      </c>
      <c r="E105">
        <f>Tabla2[[#This Row],[count]]*(Tabla2[[#This Row],[value]]-$H$30)^2</f>
        <v>29406.326494079993</v>
      </c>
    </row>
    <row r="106" spans="2:5">
      <c r="B106">
        <v>102</v>
      </c>
      <c r="C106">
        <v>3</v>
      </c>
      <c r="D106">
        <f t="shared" si="1"/>
        <v>306</v>
      </c>
      <c r="E106">
        <f>Tabla2[[#This Row],[count]]*(Tabla2[[#This Row],[value]]-$H$30)^2</f>
        <v>28815.29289407999</v>
      </c>
    </row>
    <row r="107" spans="2:5">
      <c r="B107">
        <v>103</v>
      </c>
      <c r="C107">
        <v>1</v>
      </c>
      <c r="D107">
        <f t="shared" si="1"/>
        <v>103</v>
      </c>
      <c r="E107">
        <f>Tabla2[[#This Row],[count]]*(Tabla2[[#This Row],[value]]-$H$30)^2</f>
        <v>9410.0864313599977</v>
      </c>
    </row>
    <row r="108" spans="2:5">
      <c r="B108">
        <v>104</v>
      </c>
      <c r="C108">
        <v>3</v>
      </c>
      <c r="D108">
        <f t="shared" si="1"/>
        <v>312</v>
      </c>
      <c r="E108">
        <f>Tabla2[[#This Row],[count]]*(Tabla2[[#This Row],[value]]-$H$30)^2</f>
        <v>27651.225694079993</v>
      </c>
    </row>
    <row r="109" spans="2:5">
      <c r="B109">
        <v>105</v>
      </c>
      <c r="C109">
        <v>1</v>
      </c>
      <c r="D109">
        <f t="shared" si="1"/>
        <v>105</v>
      </c>
      <c r="E109">
        <f>Tabla2[[#This Row],[count]]*(Tabla2[[#This Row],[value]]-$H$30)^2</f>
        <v>9026.0640313599979</v>
      </c>
    </row>
    <row r="110" spans="2:5">
      <c r="B110">
        <v>106</v>
      </c>
      <c r="C110">
        <v>2</v>
      </c>
      <c r="D110">
        <f t="shared" si="1"/>
        <v>212</v>
      </c>
      <c r="E110">
        <f>Tabla2[[#This Row],[count]]*(Tabla2[[#This Row],[value]]-$H$30)^2</f>
        <v>17674.105662719994</v>
      </c>
    </row>
    <row r="111" spans="2:5">
      <c r="B111">
        <v>107</v>
      </c>
      <c r="C111">
        <v>2</v>
      </c>
      <c r="D111">
        <f t="shared" si="1"/>
        <v>214</v>
      </c>
      <c r="E111">
        <f>Tabla2[[#This Row],[count]]*(Tabla2[[#This Row],[value]]-$H$30)^2</f>
        <v>17300.083262719996</v>
      </c>
    </row>
    <row r="112" spans="2:5">
      <c r="B112">
        <v>108</v>
      </c>
      <c r="C112">
        <v>0</v>
      </c>
      <c r="D112">
        <f t="shared" si="1"/>
        <v>0</v>
      </c>
      <c r="E112">
        <f>Tabla2[[#This Row],[count]]*(Tabla2[[#This Row],[value]]-$H$30)^2</f>
        <v>0</v>
      </c>
    </row>
    <row r="113" spans="2:5">
      <c r="B113">
        <v>109</v>
      </c>
      <c r="C113">
        <v>1</v>
      </c>
      <c r="D113">
        <f t="shared" si="1"/>
        <v>109</v>
      </c>
      <c r="E113">
        <f>Tabla2[[#This Row],[count]]*(Tabla2[[#This Row],[value]]-$H$30)^2</f>
        <v>8282.0192313599982</v>
      </c>
    </row>
    <row r="114" spans="2:5">
      <c r="B114">
        <v>110</v>
      </c>
      <c r="C114">
        <v>0</v>
      </c>
      <c r="D114">
        <f t="shared" si="1"/>
        <v>0</v>
      </c>
      <c r="E114">
        <f>Tabla2[[#This Row],[count]]*(Tabla2[[#This Row],[value]]-$H$30)^2</f>
        <v>0</v>
      </c>
    </row>
    <row r="115" spans="2:5">
      <c r="B115">
        <v>111</v>
      </c>
      <c r="C115">
        <v>1</v>
      </c>
      <c r="D115">
        <f t="shared" si="1"/>
        <v>111</v>
      </c>
      <c r="E115">
        <f>Tabla2[[#This Row],[count]]*(Tabla2[[#This Row],[value]]-$H$30)^2</f>
        <v>7921.9968313599975</v>
      </c>
    </row>
    <row r="116" spans="2:5">
      <c r="B116">
        <v>112</v>
      </c>
      <c r="C116">
        <v>0</v>
      </c>
      <c r="D116">
        <f t="shared" si="1"/>
        <v>0</v>
      </c>
      <c r="E116">
        <f>Tabla2[[#This Row],[count]]*(Tabla2[[#This Row],[value]]-$H$30)^2</f>
        <v>0</v>
      </c>
    </row>
    <row r="117" spans="2:5">
      <c r="B117">
        <v>113</v>
      </c>
      <c r="C117">
        <v>1</v>
      </c>
      <c r="D117">
        <f t="shared" si="1"/>
        <v>113</v>
      </c>
      <c r="E117">
        <f>Tabla2[[#This Row],[count]]*(Tabla2[[#This Row],[value]]-$H$30)^2</f>
        <v>7569.9744313599977</v>
      </c>
    </row>
    <row r="118" spans="2:5">
      <c r="B118">
        <v>114</v>
      </c>
      <c r="C118">
        <v>1</v>
      </c>
      <c r="D118">
        <f t="shared" si="1"/>
        <v>114</v>
      </c>
      <c r="E118">
        <f>Tabla2[[#This Row],[count]]*(Tabla2[[#This Row],[value]]-$H$30)^2</f>
        <v>7396.9632313599977</v>
      </c>
    </row>
    <row r="119" spans="2:5">
      <c r="B119">
        <v>115</v>
      </c>
      <c r="C119">
        <v>1</v>
      </c>
      <c r="D119">
        <f t="shared" si="1"/>
        <v>115</v>
      </c>
      <c r="E119">
        <f>Tabla2[[#This Row],[count]]*(Tabla2[[#This Row],[value]]-$H$30)^2</f>
        <v>7225.9520313599978</v>
      </c>
    </row>
    <row r="120" spans="2:5">
      <c r="B120">
        <v>116</v>
      </c>
      <c r="C120">
        <v>0</v>
      </c>
      <c r="D120">
        <f t="shared" si="1"/>
        <v>0</v>
      </c>
      <c r="E120">
        <f>Tabla2[[#This Row],[count]]*(Tabla2[[#This Row],[value]]-$H$30)^2</f>
        <v>0</v>
      </c>
    </row>
    <row r="121" spans="2:5">
      <c r="B121">
        <v>117</v>
      </c>
      <c r="C121">
        <v>0</v>
      </c>
      <c r="D121">
        <f t="shared" si="1"/>
        <v>0</v>
      </c>
      <c r="E121">
        <f>Tabla2[[#This Row],[count]]*(Tabla2[[#This Row],[value]]-$H$30)^2</f>
        <v>0</v>
      </c>
    </row>
    <row r="122" spans="2:5">
      <c r="B122">
        <v>118</v>
      </c>
      <c r="C122">
        <v>1</v>
      </c>
      <c r="D122">
        <f t="shared" si="1"/>
        <v>118</v>
      </c>
      <c r="E122">
        <f>Tabla2[[#This Row],[count]]*(Tabla2[[#This Row],[value]]-$H$30)^2</f>
        <v>6724.9184313599981</v>
      </c>
    </row>
    <row r="123" spans="2:5">
      <c r="B123">
        <v>119</v>
      </c>
      <c r="C123">
        <v>9</v>
      </c>
      <c r="D123">
        <f t="shared" si="1"/>
        <v>1071</v>
      </c>
      <c r="E123">
        <f>Tabla2[[#This Row],[count]]*(Tabla2[[#This Row],[value]]-$H$30)^2</f>
        <v>59057.165082239982</v>
      </c>
    </row>
    <row r="124" spans="2:5">
      <c r="B124">
        <v>120</v>
      </c>
      <c r="C124">
        <v>0</v>
      </c>
      <c r="D124">
        <f t="shared" si="1"/>
        <v>0</v>
      </c>
      <c r="E124">
        <f>Tabla2[[#This Row],[count]]*(Tabla2[[#This Row],[value]]-$H$30)^2</f>
        <v>0</v>
      </c>
    </row>
    <row r="125" spans="2:5">
      <c r="B125">
        <v>121</v>
      </c>
      <c r="C125">
        <v>1</v>
      </c>
      <c r="D125">
        <f t="shared" si="1"/>
        <v>121</v>
      </c>
      <c r="E125">
        <f>Tabla2[[#This Row],[count]]*(Tabla2[[#This Row],[value]]-$H$30)^2</f>
        <v>6241.8848313599983</v>
      </c>
    </row>
    <row r="126" spans="2:5">
      <c r="B126">
        <v>122</v>
      </c>
      <c r="C126">
        <v>2</v>
      </c>
      <c r="D126">
        <f t="shared" si="1"/>
        <v>244</v>
      </c>
      <c r="E126">
        <f>Tabla2[[#This Row],[count]]*(Tabla2[[#This Row],[value]]-$H$30)^2</f>
        <v>12169.747262719997</v>
      </c>
    </row>
    <row r="127" spans="2:5">
      <c r="B127">
        <v>123</v>
      </c>
      <c r="C127">
        <v>0</v>
      </c>
      <c r="D127">
        <f t="shared" si="1"/>
        <v>0</v>
      </c>
      <c r="E127">
        <f>Tabla2[[#This Row],[count]]*(Tabla2[[#This Row],[value]]-$H$30)^2</f>
        <v>0</v>
      </c>
    </row>
    <row r="128" spans="2:5">
      <c r="B128">
        <v>124</v>
      </c>
      <c r="C128">
        <v>0</v>
      </c>
      <c r="D128">
        <f t="shared" si="1"/>
        <v>0</v>
      </c>
      <c r="E128">
        <f>Tabla2[[#This Row],[count]]*(Tabla2[[#This Row],[value]]-$H$30)^2</f>
        <v>0</v>
      </c>
    </row>
    <row r="129" spans="2:5">
      <c r="B129">
        <v>125</v>
      </c>
      <c r="C129">
        <v>6</v>
      </c>
      <c r="D129">
        <f t="shared" si="1"/>
        <v>750</v>
      </c>
      <c r="E129">
        <f>Tabla2[[#This Row],[count]]*(Tabla2[[#This Row],[value]]-$H$30)^2</f>
        <v>33755.040188159983</v>
      </c>
    </row>
    <row r="130" spans="2:5">
      <c r="B130">
        <v>126</v>
      </c>
      <c r="C130">
        <v>1</v>
      </c>
      <c r="D130">
        <f t="shared" si="1"/>
        <v>126</v>
      </c>
      <c r="E130">
        <f>Tabla2[[#This Row],[count]]*(Tabla2[[#This Row],[value]]-$H$30)^2</f>
        <v>5476.8288313599978</v>
      </c>
    </row>
    <row r="131" spans="2:5">
      <c r="B131">
        <v>127</v>
      </c>
      <c r="C131">
        <v>1</v>
      </c>
      <c r="D131">
        <f t="shared" si="1"/>
        <v>127</v>
      </c>
      <c r="E131">
        <f>Tabla2[[#This Row],[count]]*(Tabla2[[#This Row],[value]]-$H$30)^2</f>
        <v>5329.8176313599979</v>
      </c>
    </row>
    <row r="132" spans="2:5">
      <c r="B132">
        <v>128</v>
      </c>
      <c r="C132">
        <v>2</v>
      </c>
      <c r="D132">
        <f t="shared" si="1"/>
        <v>256</v>
      </c>
      <c r="E132">
        <f>Tabla2[[#This Row],[count]]*(Tabla2[[#This Row],[value]]-$H$30)^2</f>
        <v>10369.612862719996</v>
      </c>
    </row>
    <row r="133" spans="2:5">
      <c r="B133">
        <v>129</v>
      </c>
      <c r="C133">
        <v>2</v>
      </c>
      <c r="D133">
        <f t="shared" ref="D133:D196" si="2">B133*C133</f>
        <v>258</v>
      </c>
      <c r="E133">
        <f>Tabla2[[#This Row],[count]]*(Tabla2[[#This Row],[value]]-$H$30)^2</f>
        <v>10083.590462719996</v>
      </c>
    </row>
    <row r="134" spans="2:5">
      <c r="B134">
        <v>130</v>
      </c>
      <c r="C134">
        <v>0</v>
      </c>
      <c r="D134">
        <f t="shared" si="2"/>
        <v>0</v>
      </c>
      <c r="E134">
        <f>Tabla2[[#This Row],[count]]*(Tabla2[[#This Row],[value]]-$H$30)^2</f>
        <v>0</v>
      </c>
    </row>
    <row r="135" spans="2:5">
      <c r="B135">
        <v>131</v>
      </c>
      <c r="C135">
        <v>1</v>
      </c>
      <c r="D135">
        <f t="shared" si="2"/>
        <v>131</v>
      </c>
      <c r="E135">
        <f>Tabla2[[#This Row],[count]]*(Tabla2[[#This Row],[value]]-$H$30)^2</f>
        <v>4761.7728313599982</v>
      </c>
    </row>
    <row r="136" spans="2:5">
      <c r="B136">
        <v>132</v>
      </c>
      <c r="C136">
        <v>2</v>
      </c>
      <c r="D136">
        <f t="shared" si="2"/>
        <v>264</v>
      </c>
      <c r="E136">
        <f>Tabla2[[#This Row],[count]]*(Tabla2[[#This Row],[value]]-$H$30)^2</f>
        <v>9249.5232627199966</v>
      </c>
    </row>
    <row r="137" spans="2:5">
      <c r="B137">
        <v>133</v>
      </c>
      <c r="C137">
        <v>0</v>
      </c>
      <c r="D137">
        <f t="shared" si="2"/>
        <v>0</v>
      </c>
      <c r="E137">
        <f>Tabla2[[#This Row],[count]]*(Tabla2[[#This Row],[value]]-$H$30)^2</f>
        <v>0</v>
      </c>
    </row>
    <row r="138" spans="2:5">
      <c r="B138">
        <v>134</v>
      </c>
      <c r="C138">
        <v>1</v>
      </c>
      <c r="D138">
        <f t="shared" si="2"/>
        <v>134</v>
      </c>
      <c r="E138">
        <f>Tabla2[[#This Row],[count]]*(Tabla2[[#This Row],[value]]-$H$30)^2</f>
        <v>4356.7392313599985</v>
      </c>
    </row>
    <row r="139" spans="2:5">
      <c r="B139">
        <v>135</v>
      </c>
      <c r="C139">
        <v>1</v>
      </c>
      <c r="D139">
        <f t="shared" si="2"/>
        <v>135</v>
      </c>
      <c r="E139">
        <f>Tabla2[[#This Row],[count]]*(Tabla2[[#This Row],[value]]-$H$30)^2</f>
        <v>4225.7280313599986</v>
      </c>
    </row>
    <row r="140" spans="2:5">
      <c r="B140">
        <v>136</v>
      </c>
      <c r="C140">
        <v>1</v>
      </c>
      <c r="D140">
        <f t="shared" si="2"/>
        <v>136</v>
      </c>
      <c r="E140">
        <f>Tabla2[[#This Row],[count]]*(Tabla2[[#This Row],[value]]-$H$30)^2</f>
        <v>4096.7168313599987</v>
      </c>
    </row>
    <row r="141" spans="2:5">
      <c r="B141">
        <v>137</v>
      </c>
      <c r="C141">
        <v>4</v>
      </c>
      <c r="D141">
        <f t="shared" si="2"/>
        <v>548</v>
      </c>
      <c r="E141">
        <f>Tabla2[[#This Row],[count]]*(Tabla2[[#This Row],[value]]-$H$30)^2</f>
        <v>15878.822525439993</v>
      </c>
    </row>
    <row r="142" spans="2:5">
      <c r="B142">
        <v>138</v>
      </c>
      <c r="C142">
        <v>5</v>
      </c>
      <c r="D142">
        <f t="shared" si="2"/>
        <v>690</v>
      </c>
      <c r="E142">
        <f>Tabla2[[#This Row],[count]]*(Tabla2[[#This Row],[value]]-$H$30)^2</f>
        <v>19223.472156799991</v>
      </c>
    </row>
    <row r="143" spans="2:5">
      <c r="B143">
        <v>139</v>
      </c>
      <c r="C143">
        <v>2</v>
      </c>
      <c r="D143">
        <f t="shared" si="2"/>
        <v>278</v>
      </c>
      <c r="E143">
        <f>Tabla2[[#This Row],[count]]*(Tabla2[[#This Row],[value]]-$H$30)^2</f>
        <v>7443.3664627199969</v>
      </c>
    </row>
    <row r="144" spans="2:5">
      <c r="B144">
        <v>140</v>
      </c>
      <c r="C144">
        <v>1</v>
      </c>
      <c r="D144">
        <f t="shared" si="2"/>
        <v>140</v>
      </c>
      <c r="E144">
        <f>Tabla2[[#This Row],[count]]*(Tabla2[[#This Row],[value]]-$H$30)^2</f>
        <v>3600.6720313599985</v>
      </c>
    </row>
    <row r="145" spans="2:5">
      <c r="B145">
        <v>141</v>
      </c>
      <c r="C145">
        <v>0</v>
      </c>
      <c r="D145">
        <f t="shared" si="2"/>
        <v>0</v>
      </c>
      <c r="E145">
        <f>Tabla2[[#This Row],[count]]*(Tabla2[[#This Row],[value]]-$H$30)^2</f>
        <v>0</v>
      </c>
    </row>
    <row r="146" spans="2:5">
      <c r="B146">
        <v>142</v>
      </c>
      <c r="C146">
        <v>3</v>
      </c>
      <c r="D146">
        <f t="shared" si="2"/>
        <v>426</v>
      </c>
      <c r="E146">
        <f>Tabla2[[#This Row],[count]]*(Tabla2[[#This Row],[value]]-$H$30)^2</f>
        <v>10093.948894079997</v>
      </c>
    </row>
    <row r="147" spans="2:5">
      <c r="B147">
        <v>143</v>
      </c>
      <c r="C147">
        <v>0</v>
      </c>
      <c r="D147">
        <f t="shared" si="2"/>
        <v>0</v>
      </c>
      <c r="E147">
        <f>Tabla2[[#This Row],[count]]*(Tabla2[[#This Row],[value]]-$H$30)^2</f>
        <v>0</v>
      </c>
    </row>
    <row r="148" spans="2:5">
      <c r="B148">
        <v>144</v>
      </c>
      <c r="C148">
        <v>0</v>
      </c>
      <c r="D148">
        <f t="shared" si="2"/>
        <v>0</v>
      </c>
      <c r="E148">
        <f>Tabla2[[#This Row],[count]]*(Tabla2[[#This Row],[value]]-$H$30)^2</f>
        <v>0</v>
      </c>
    </row>
    <row r="149" spans="2:5">
      <c r="B149">
        <v>145</v>
      </c>
      <c r="C149">
        <v>0</v>
      </c>
      <c r="D149">
        <f t="shared" si="2"/>
        <v>0</v>
      </c>
      <c r="E149">
        <f>Tabla2[[#This Row],[count]]*(Tabla2[[#This Row],[value]]-$H$30)^2</f>
        <v>0</v>
      </c>
    </row>
    <row r="150" spans="2:5">
      <c r="B150">
        <v>146</v>
      </c>
      <c r="C150">
        <v>3</v>
      </c>
      <c r="D150">
        <f t="shared" si="2"/>
        <v>438</v>
      </c>
      <c r="E150">
        <f>Tabla2[[#This Row],[count]]*(Tabla2[[#This Row],[value]]-$H$30)^2</f>
        <v>8749.8144940799957</v>
      </c>
    </row>
    <row r="151" spans="2:5">
      <c r="B151">
        <v>147</v>
      </c>
      <c r="C151">
        <v>1</v>
      </c>
      <c r="D151">
        <f t="shared" si="2"/>
        <v>147</v>
      </c>
      <c r="E151">
        <f>Tabla2[[#This Row],[count]]*(Tabla2[[#This Row],[value]]-$H$30)^2</f>
        <v>2809.5936313599987</v>
      </c>
    </row>
    <row r="152" spans="2:5">
      <c r="B152">
        <v>148</v>
      </c>
      <c r="C152">
        <v>1</v>
      </c>
      <c r="D152">
        <f t="shared" si="2"/>
        <v>148</v>
      </c>
      <c r="E152">
        <f>Tabla2[[#This Row],[count]]*(Tabla2[[#This Row],[value]]-$H$30)^2</f>
        <v>2704.5824313599987</v>
      </c>
    </row>
    <row r="153" spans="2:5">
      <c r="B153">
        <v>149</v>
      </c>
      <c r="C153">
        <v>1</v>
      </c>
      <c r="D153">
        <f t="shared" si="2"/>
        <v>149</v>
      </c>
      <c r="E153">
        <f>Tabla2[[#This Row],[count]]*(Tabla2[[#This Row],[value]]-$H$30)^2</f>
        <v>2601.5712313599988</v>
      </c>
    </row>
    <row r="154" spans="2:5">
      <c r="B154">
        <v>150</v>
      </c>
      <c r="C154">
        <v>3</v>
      </c>
      <c r="D154">
        <f t="shared" si="2"/>
        <v>450</v>
      </c>
      <c r="E154">
        <f>Tabla2[[#This Row],[count]]*(Tabla2[[#This Row],[value]]-$H$30)^2</f>
        <v>7501.6800940799967</v>
      </c>
    </row>
    <row r="155" spans="2:5">
      <c r="B155">
        <v>151</v>
      </c>
      <c r="C155">
        <v>2</v>
      </c>
      <c r="D155">
        <f t="shared" si="2"/>
        <v>302</v>
      </c>
      <c r="E155">
        <f>Tabla2[[#This Row],[count]]*(Tabla2[[#This Row],[value]]-$H$30)^2</f>
        <v>4803.0976627199971</v>
      </c>
    </row>
    <row r="156" spans="2:5">
      <c r="B156">
        <v>152</v>
      </c>
      <c r="C156">
        <v>2</v>
      </c>
      <c r="D156">
        <f t="shared" si="2"/>
        <v>304</v>
      </c>
      <c r="E156">
        <f>Tabla2[[#This Row],[count]]*(Tabla2[[#This Row],[value]]-$H$30)^2</f>
        <v>4609.0752627199972</v>
      </c>
    </row>
    <row r="157" spans="2:5">
      <c r="B157">
        <v>153</v>
      </c>
      <c r="C157">
        <v>6</v>
      </c>
      <c r="D157">
        <f t="shared" si="2"/>
        <v>918</v>
      </c>
      <c r="E157">
        <f>Tabla2[[#This Row],[count]]*(Tabla2[[#This Row],[value]]-$H$30)^2</f>
        <v>13257.158588159993</v>
      </c>
    </row>
    <row r="158" spans="2:5">
      <c r="B158">
        <v>154</v>
      </c>
      <c r="C158">
        <v>4</v>
      </c>
      <c r="D158">
        <f t="shared" si="2"/>
        <v>616</v>
      </c>
      <c r="E158">
        <f>Tabla2[[#This Row],[count]]*(Tabla2[[#This Row],[value]]-$H$30)^2</f>
        <v>8466.0609254399951</v>
      </c>
    </row>
    <row r="159" spans="2:5">
      <c r="B159">
        <v>155</v>
      </c>
      <c r="C159">
        <v>3</v>
      </c>
      <c r="D159">
        <f t="shared" si="2"/>
        <v>465</v>
      </c>
      <c r="E159">
        <f>Tabla2[[#This Row],[count]]*(Tabla2[[#This Row],[value]]-$H$30)^2</f>
        <v>6076.512094079997</v>
      </c>
    </row>
    <row r="160" spans="2:5">
      <c r="B160">
        <v>156</v>
      </c>
      <c r="C160">
        <v>4</v>
      </c>
      <c r="D160">
        <f t="shared" si="2"/>
        <v>624</v>
      </c>
      <c r="E160">
        <f>Tabla2[[#This Row],[count]]*(Tabla2[[#This Row],[value]]-$H$30)^2</f>
        <v>7745.9713254399958</v>
      </c>
    </row>
    <row r="161" spans="2:5">
      <c r="B161">
        <v>157</v>
      </c>
      <c r="C161">
        <v>4</v>
      </c>
      <c r="D161">
        <f t="shared" si="2"/>
        <v>628</v>
      </c>
      <c r="E161">
        <f>Tabla2[[#This Row],[count]]*(Tabla2[[#This Row],[value]]-$H$30)^2</f>
        <v>7397.9265254399952</v>
      </c>
    </row>
    <row r="162" spans="2:5">
      <c r="B162">
        <v>158</v>
      </c>
      <c r="C162">
        <v>3</v>
      </c>
      <c r="D162">
        <f t="shared" si="2"/>
        <v>474</v>
      </c>
      <c r="E162">
        <f>Tabla2[[#This Row],[count]]*(Tabla2[[#This Row],[value]]-$H$30)^2</f>
        <v>5293.4112940799969</v>
      </c>
    </row>
    <row r="163" spans="2:5">
      <c r="B163">
        <v>159</v>
      </c>
      <c r="C163">
        <v>2</v>
      </c>
      <c r="D163">
        <f t="shared" si="2"/>
        <v>318</v>
      </c>
      <c r="E163">
        <f>Tabla2[[#This Row],[count]]*(Tabla2[[#This Row],[value]]-$H$30)^2</f>
        <v>3362.9184627199979</v>
      </c>
    </row>
    <row r="164" spans="2:5">
      <c r="B164">
        <v>160</v>
      </c>
      <c r="C164">
        <v>3</v>
      </c>
      <c r="D164">
        <f t="shared" si="2"/>
        <v>480</v>
      </c>
      <c r="E164">
        <f>Tabla2[[#This Row],[count]]*(Tabla2[[#This Row],[value]]-$H$30)^2</f>
        <v>4801.3440940799974</v>
      </c>
    </row>
    <row r="165" spans="2:5">
      <c r="B165">
        <v>161</v>
      </c>
      <c r="C165">
        <v>4</v>
      </c>
      <c r="D165">
        <f t="shared" si="2"/>
        <v>644</v>
      </c>
      <c r="E165">
        <f>Tabla2[[#This Row],[count]]*(Tabla2[[#This Row],[value]]-$H$30)^2</f>
        <v>6085.7473254399956</v>
      </c>
    </row>
    <row r="166" spans="2:5">
      <c r="B166">
        <v>162</v>
      </c>
      <c r="C166">
        <v>3</v>
      </c>
      <c r="D166">
        <f t="shared" si="2"/>
        <v>486</v>
      </c>
      <c r="E166">
        <f>Tabla2[[#This Row],[count]]*(Tabla2[[#This Row],[value]]-$H$30)^2</f>
        <v>4333.276894079997</v>
      </c>
    </row>
    <row r="167" spans="2:5">
      <c r="B167">
        <v>163</v>
      </c>
      <c r="C167">
        <v>2</v>
      </c>
      <c r="D167">
        <f t="shared" si="2"/>
        <v>326</v>
      </c>
      <c r="E167">
        <f>Tabla2[[#This Row],[count]]*(Tabla2[[#This Row],[value]]-$H$30)^2</f>
        <v>2738.8288627199981</v>
      </c>
    </row>
    <row r="168" spans="2:5">
      <c r="B168">
        <v>164</v>
      </c>
      <c r="C168">
        <v>4</v>
      </c>
      <c r="D168">
        <f t="shared" si="2"/>
        <v>656</v>
      </c>
      <c r="E168">
        <f>Tabla2[[#This Row],[count]]*(Tabla2[[#This Row],[value]]-$H$30)^2</f>
        <v>5185.6129254399966</v>
      </c>
    </row>
    <row r="169" spans="2:5">
      <c r="B169">
        <v>165</v>
      </c>
      <c r="C169">
        <v>2</v>
      </c>
      <c r="D169">
        <f t="shared" si="2"/>
        <v>330</v>
      </c>
      <c r="E169">
        <f>Tabla2[[#This Row],[count]]*(Tabla2[[#This Row],[value]]-$H$30)^2</f>
        <v>2450.784062719998</v>
      </c>
    </row>
    <row r="170" spans="2:5">
      <c r="B170">
        <v>166</v>
      </c>
      <c r="C170">
        <v>5</v>
      </c>
      <c r="D170">
        <f t="shared" si="2"/>
        <v>830</v>
      </c>
      <c r="E170">
        <f>Tabla2[[#This Row],[count]]*(Tabla2[[#This Row],[value]]-$H$30)^2</f>
        <v>5781.9041567999957</v>
      </c>
    </row>
    <row r="171" spans="2:5">
      <c r="B171">
        <v>167</v>
      </c>
      <c r="C171">
        <v>3</v>
      </c>
      <c r="D171">
        <f t="shared" si="2"/>
        <v>501</v>
      </c>
      <c r="E171">
        <f>Tabla2[[#This Row],[count]]*(Tabla2[[#This Row],[value]]-$H$30)^2</f>
        <v>3268.1088940799973</v>
      </c>
    </row>
    <row r="172" spans="2:5">
      <c r="B172">
        <v>168</v>
      </c>
      <c r="C172">
        <v>0</v>
      </c>
      <c r="D172">
        <f t="shared" si="2"/>
        <v>0</v>
      </c>
      <c r="E172">
        <f>Tabla2[[#This Row],[count]]*(Tabla2[[#This Row],[value]]-$H$30)^2</f>
        <v>0</v>
      </c>
    </row>
    <row r="173" spans="2:5">
      <c r="B173">
        <v>169</v>
      </c>
      <c r="C173">
        <v>3</v>
      </c>
      <c r="D173">
        <f t="shared" si="2"/>
        <v>507</v>
      </c>
      <c r="E173">
        <f>Tabla2[[#This Row],[count]]*(Tabla2[[#This Row],[value]]-$H$30)^2</f>
        <v>2884.0416940799978</v>
      </c>
    </row>
    <row r="174" spans="2:5">
      <c r="B174">
        <v>170</v>
      </c>
      <c r="C174">
        <v>2</v>
      </c>
      <c r="D174">
        <f t="shared" si="2"/>
        <v>340</v>
      </c>
      <c r="E174">
        <f>Tabla2[[#This Row],[count]]*(Tabla2[[#This Row],[value]]-$H$30)^2</f>
        <v>1800.6720627199984</v>
      </c>
    </row>
    <row r="175" spans="2:5">
      <c r="B175">
        <v>171</v>
      </c>
      <c r="C175">
        <v>2</v>
      </c>
      <c r="D175">
        <f t="shared" si="2"/>
        <v>342</v>
      </c>
      <c r="E175">
        <f>Tabla2[[#This Row],[count]]*(Tabla2[[#This Row],[value]]-$H$30)^2</f>
        <v>1682.6496627199986</v>
      </c>
    </row>
    <row r="176" spans="2:5">
      <c r="B176">
        <v>172</v>
      </c>
      <c r="C176">
        <v>2</v>
      </c>
      <c r="D176">
        <f t="shared" si="2"/>
        <v>344</v>
      </c>
      <c r="E176">
        <f>Tabla2[[#This Row],[count]]*(Tabla2[[#This Row],[value]]-$H$30)^2</f>
        <v>1568.6272627199985</v>
      </c>
    </row>
    <row r="177" spans="2:5">
      <c r="B177">
        <v>173</v>
      </c>
      <c r="C177">
        <v>1</v>
      </c>
      <c r="D177">
        <f t="shared" si="2"/>
        <v>173</v>
      </c>
      <c r="E177">
        <f>Tabla2[[#This Row],[count]]*(Tabla2[[#This Row],[value]]-$H$30)^2</f>
        <v>729.30243135999933</v>
      </c>
    </row>
    <row r="178" spans="2:5">
      <c r="B178">
        <v>174</v>
      </c>
      <c r="C178">
        <v>4</v>
      </c>
      <c r="D178">
        <f t="shared" si="2"/>
        <v>696</v>
      </c>
      <c r="E178">
        <f>Tabla2[[#This Row],[count]]*(Tabla2[[#This Row],[value]]-$H$30)^2</f>
        <v>2705.1649254399972</v>
      </c>
    </row>
    <row r="179" spans="2:5">
      <c r="B179">
        <v>175</v>
      </c>
      <c r="C179">
        <v>7</v>
      </c>
      <c r="D179">
        <f t="shared" si="2"/>
        <v>1225</v>
      </c>
      <c r="E179">
        <f>Tabla2[[#This Row],[count]]*(Tabla2[[#This Row],[value]]-$H$30)^2</f>
        <v>4376.9602195199959</v>
      </c>
    </row>
    <row r="180" spans="2:5">
      <c r="B180">
        <v>176</v>
      </c>
      <c r="C180">
        <v>6</v>
      </c>
      <c r="D180">
        <f t="shared" si="2"/>
        <v>1056</v>
      </c>
      <c r="E180">
        <f>Tabla2[[#This Row],[count]]*(Tabla2[[#This Row],[value]]-$H$30)^2</f>
        <v>3457.6129881599963</v>
      </c>
    </row>
    <row r="181" spans="2:5">
      <c r="B181">
        <v>177</v>
      </c>
      <c r="C181">
        <v>7</v>
      </c>
      <c r="D181">
        <f t="shared" si="2"/>
        <v>1239</v>
      </c>
      <c r="E181">
        <f>Tabla2[[#This Row],[count]]*(Tabla2[[#This Row],[value]]-$H$30)^2</f>
        <v>3704.8034195199962</v>
      </c>
    </row>
    <row r="182" spans="2:5">
      <c r="B182">
        <v>178</v>
      </c>
      <c r="C182">
        <v>4</v>
      </c>
      <c r="D182">
        <f t="shared" si="2"/>
        <v>712</v>
      </c>
      <c r="E182">
        <f>Tabla2[[#This Row],[count]]*(Tabla2[[#This Row],[value]]-$H$30)^2</f>
        <v>1936.9857254399976</v>
      </c>
    </row>
    <row r="183" spans="2:5">
      <c r="B183">
        <v>179</v>
      </c>
      <c r="C183">
        <v>4</v>
      </c>
      <c r="D183">
        <f t="shared" si="2"/>
        <v>716</v>
      </c>
      <c r="E183">
        <f>Tabla2[[#This Row],[count]]*(Tabla2[[#This Row],[value]]-$H$30)^2</f>
        <v>1764.9409254399977</v>
      </c>
    </row>
    <row r="184" spans="2:5">
      <c r="B184">
        <v>180</v>
      </c>
      <c r="C184">
        <v>4</v>
      </c>
      <c r="D184">
        <f t="shared" si="2"/>
        <v>720</v>
      </c>
      <c r="E184">
        <f>Tabla2[[#This Row],[count]]*(Tabla2[[#This Row],[value]]-$H$30)^2</f>
        <v>1600.8961254399978</v>
      </c>
    </row>
    <row r="185" spans="2:5">
      <c r="B185">
        <v>181</v>
      </c>
      <c r="C185">
        <v>7</v>
      </c>
      <c r="D185">
        <f t="shared" si="2"/>
        <v>1267</v>
      </c>
      <c r="E185">
        <f>Tabla2[[#This Row],[count]]*(Tabla2[[#This Row],[value]]-$H$30)^2</f>
        <v>2528.4898195199962</v>
      </c>
    </row>
    <row r="186" spans="2:5">
      <c r="B186">
        <v>182</v>
      </c>
      <c r="C186">
        <v>8</v>
      </c>
      <c r="D186">
        <f t="shared" si="2"/>
        <v>1456</v>
      </c>
      <c r="E186">
        <f>Tabla2[[#This Row],[count]]*(Tabla2[[#This Row],[value]]-$H$30)^2</f>
        <v>2593.6130508799961</v>
      </c>
    </row>
    <row r="187" spans="2:5">
      <c r="B187">
        <v>183</v>
      </c>
      <c r="C187">
        <v>5</v>
      </c>
      <c r="D187">
        <f t="shared" si="2"/>
        <v>915</v>
      </c>
      <c r="E187">
        <f>Tabla2[[#This Row],[count]]*(Tabla2[[#This Row],[value]]-$H$30)^2</f>
        <v>1445.9521567999977</v>
      </c>
    </row>
    <row r="188" spans="2:5">
      <c r="B188">
        <v>184</v>
      </c>
      <c r="C188">
        <v>7</v>
      </c>
      <c r="D188">
        <f t="shared" si="2"/>
        <v>1288</v>
      </c>
      <c r="E188">
        <f>Tabla2[[#This Row],[count]]*(Tabla2[[#This Row],[value]]-$H$30)^2</f>
        <v>1793.254619519997</v>
      </c>
    </row>
    <row r="189" spans="2:5">
      <c r="B189">
        <v>185</v>
      </c>
      <c r="C189">
        <v>7</v>
      </c>
      <c r="D189">
        <f t="shared" si="2"/>
        <v>1295</v>
      </c>
      <c r="E189">
        <f>Tabla2[[#This Row],[count]]*(Tabla2[[#This Row],[value]]-$H$30)^2</f>
        <v>1576.1762195199974</v>
      </c>
    </row>
    <row r="190" spans="2:5">
      <c r="B190">
        <v>186</v>
      </c>
      <c r="C190">
        <v>12</v>
      </c>
      <c r="D190">
        <f t="shared" si="2"/>
        <v>2232</v>
      </c>
      <c r="E190">
        <f>Tabla2[[#This Row],[count]]*(Tabla2[[#This Row],[value]]-$H$30)^2</f>
        <v>2353.8819763199958</v>
      </c>
    </row>
    <row r="191" spans="2:5">
      <c r="B191">
        <v>187</v>
      </c>
      <c r="C191">
        <v>8</v>
      </c>
      <c r="D191">
        <f t="shared" si="2"/>
        <v>1496</v>
      </c>
      <c r="E191">
        <f>Tabla2[[#This Row],[count]]*(Tabla2[[#This Row],[value]]-$H$30)^2</f>
        <v>1353.1650508799974</v>
      </c>
    </row>
    <row r="192" spans="2:5">
      <c r="B192">
        <v>188</v>
      </c>
      <c r="C192">
        <v>8</v>
      </c>
      <c r="D192">
        <f t="shared" si="2"/>
        <v>1504</v>
      </c>
      <c r="E192">
        <f>Tabla2[[#This Row],[count]]*(Tabla2[[#This Row],[value]]-$H$30)^2</f>
        <v>1153.0754508799976</v>
      </c>
    </row>
    <row r="193" spans="2:5">
      <c r="B193">
        <v>189</v>
      </c>
      <c r="C193">
        <v>14</v>
      </c>
      <c r="D193">
        <f t="shared" si="2"/>
        <v>2646</v>
      </c>
      <c r="E193">
        <f>Tabla2[[#This Row],[count]]*(Tabla2[[#This Row],[value]]-$H$30)^2</f>
        <v>1695.7252390399958</v>
      </c>
    </row>
    <row r="194" spans="2:5">
      <c r="B194">
        <v>190</v>
      </c>
      <c r="C194">
        <v>13</v>
      </c>
      <c r="D194">
        <f t="shared" si="2"/>
        <v>2470</v>
      </c>
      <c r="E194">
        <f>Tabla2[[#This Row],[count]]*(Tabla2[[#This Row],[value]]-$H$30)^2</f>
        <v>1301.4564076799966</v>
      </c>
    </row>
    <row r="195" spans="2:5">
      <c r="B195">
        <v>191</v>
      </c>
      <c r="C195">
        <v>13</v>
      </c>
      <c r="D195">
        <f t="shared" si="2"/>
        <v>2483</v>
      </c>
      <c r="E195">
        <f>Tabla2[[#This Row],[count]]*(Tabla2[[#This Row],[value]]-$H$30)^2</f>
        <v>1054.310807679997</v>
      </c>
    </row>
    <row r="196" spans="2:5">
      <c r="B196">
        <v>192</v>
      </c>
      <c r="C196">
        <v>4</v>
      </c>
      <c r="D196">
        <f t="shared" si="2"/>
        <v>768</v>
      </c>
      <c r="E196">
        <f>Tabla2[[#This Row],[count]]*(Tabla2[[#This Row],[value]]-$H$30)^2</f>
        <v>256.35852543999914</v>
      </c>
    </row>
    <row r="197" spans="2:5">
      <c r="B197">
        <v>193</v>
      </c>
      <c r="C197">
        <v>14</v>
      </c>
      <c r="D197">
        <f t="shared" ref="D197:D259" si="3">B197*C197</f>
        <v>2702</v>
      </c>
      <c r="E197">
        <f>Tabla2[[#This Row],[count]]*(Tabla2[[#This Row],[value]]-$H$30)^2</f>
        <v>687.0980390399975</v>
      </c>
    </row>
    <row r="198" spans="2:5">
      <c r="B198">
        <v>194</v>
      </c>
      <c r="C198">
        <v>21</v>
      </c>
      <c r="D198">
        <f t="shared" si="3"/>
        <v>4074</v>
      </c>
      <c r="E198">
        <f>Tabla2[[#This Row],[count]]*(Tabla2[[#This Row],[value]]-$H$30)^2</f>
        <v>757.41185855999674</v>
      </c>
    </row>
    <row r="199" spans="2:5">
      <c r="B199">
        <v>195</v>
      </c>
      <c r="C199">
        <v>24</v>
      </c>
      <c r="D199">
        <f t="shared" si="3"/>
        <v>4680</v>
      </c>
      <c r="E199">
        <f>Tabla2[[#This Row],[count]]*(Tabla2[[#This Row],[value]]-$H$30)^2</f>
        <v>601.34475263999684</v>
      </c>
    </row>
    <row r="200" spans="2:5">
      <c r="B200">
        <v>196</v>
      </c>
      <c r="C200">
        <v>16</v>
      </c>
      <c r="D200">
        <f t="shared" si="3"/>
        <v>3136</v>
      </c>
      <c r="E200">
        <f>Tabla2[[#This Row],[count]]*(Tabla2[[#This Row],[value]]-$H$30)^2</f>
        <v>256.71730175999835</v>
      </c>
    </row>
    <row r="201" spans="2:5">
      <c r="B201">
        <v>197</v>
      </c>
      <c r="C201">
        <v>16</v>
      </c>
      <c r="D201">
        <f t="shared" si="3"/>
        <v>3152</v>
      </c>
      <c r="E201">
        <f>Tabla2[[#This Row],[count]]*(Tabla2[[#This Row],[value]]-$H$30)^2</f>
        <v>144.53810175999874</v>
      </c>
    </row>
    <row r="202" spans="2:5">
      <c r="B202">
        <v>198</v>
      </c>
      <c r="C202">
        <v>29</v>
      </c>
      <c r="D202">
        <f t="shared" si="3"/>
        <v>5742</v>
      </c>
      <c r="E202">
        <f>Tabla2[[#This Row],[count]]*(Tabla2[[#This Row],[value]]-$H$30)^2</f>
        <v>116.65050943999847</v>
      </c>
    </row>
    <row r="203" spans="2:5">
      <c r="B203">
        <v>199</v>
      </c>
      <c r="C203">
        <v>37</v>
      </c>
      <c r="D203">
        <f t="shared" si="3"/>
        <v>7363</v>
      </c>
      <c r="E203">
        <f>Tabla2[[#This Row],[count]]*(Tabla2[[#This Row],[value]]-$H$30)^2</f>
        <v>37.415560319999031</v>
      </c>
    </row>
    <row r="204" spans="2:5">
      <c r="B204">
        <v>200</v>
      </c>
      <c r="C204">
        <v>38</v>
      </c>
      <c r="D204">
        <f t="shared" si="3"/>
        <v>7600</v>
      </c>
      <c r="E204">
        <f>Tabla2[[#This Row],[count]]*(Tabla2[[#This Row],[value]]-$H$30)^2</f>
        <v>1.1916799999944455E-3</v>
      </c>
    </row>
    <row r="205" spans="2:5">
      <c r="B205">
        <v>201</v>
      </c>
      <c r="C205">
        <v>44</v>
      </c>
      <c r="D205">
        <f t="shared" si="3"/>
        <v>8844</v>
      </c>
      <c r="E205">
        <f>Tabla2[[#This Row],[count]]*(Tabla2[[#This Row],[value]]-$H$30)^2</f>
        <v>43.50857984000114</v>
      </c>
    </row>
    <row r="206" spans="2:5">
      <c r="B206">
        <v>202</v>
      </c>
      <c r="C206">
        <v>50</v>
      </c>
      <c r="D206">
        <f t="shared" si="3"/>
        <v>10100</v>
      </c>
      <c r="E206">
        <f>Tabla2[[#This Row],[count]]*(Tabla2[[#This Row],[value]]-$H$30)^2</f>
        <v>198.8815680000026</v>
      </c>
    </row>
    <row r="207" spans="2:5">
      <c r="B207">
        <v>203</v>
      </c>
      <c r="C207">
        <v>68</v>
      </c>
      <c r="D207">
        <f t="shared" si="3"/>
        <v>13804</v>
      </c>
      <c r="E207">
        <f>Tabla2[[#This Row],[count]]*(Tabla2[[#This Row],[value]]-$H$30)^2</f>
        <v>609.71733248000533</v>
      </c>
    </row>
    <row r="208" spans="2:5">
      <c r="B208">
        <v>204</v>
      </c>
      <c r="C208">
        <v>83</v>
      </c>
      <c r="D208">
        <f t="shared" si="3"/>
        <v>16932</v>
      </c>
      <c r="E208">
        <f>Tabla2[[#This Row],[count]]*(Tabla2[[#This Row],[value]]-$H$30)^2</f>
        <v>1324.2842028800087</v>
      </c>
    </row>
    <row r="209" spans="2:5">
      <c r="B209">
        <v>205</v>
      </c>
      <c r="C209">
        <v>92</v>
      </c>
      <c r="D209">
        <f t="shared" si="3"/>
        <v>18860</v>
      </c>
      <c r="E209">
        <f>Tabla2[[#This Row],[count]]*(Tabla2[[#This Row],[value]]-$H$30)^2</f>
        <v>2294.8508851200122</v>
      </c>
    </row>
    <row r="210" spans="2:5">
      <c r="B210">
        <v>206</v>
      </c>
      <c r="C210">
        <v>111</v>
      </c>
      <c r="D210">
        <f t="shared" si="3"/>
        <v>22866</v>
      </c>
      <c r="E210">
        <f>Tabla2[[#This Row],[count]]*(Tabla2[[#This Row],[value]]-$H$30)^2</f>
        <v>3988.5442809600177</v>
      </c>
    </row>
    <row r="211" spans="2:5">
      <c r="B211">
        <v>207</v>
      </c>
      <c r="C211">
        <v>103</v>
      </c>
      <c r="D211">
        <f t="shared" si="3"/>
        <v>21321</v>
      </c>
      <c r="E211">
        <f>Tabla2[[#This Row],[count]]*(Tabla2[[#This Row],[value]]-$H$30)^2</f>
        <v>5038.9280300800192</v>
      </c>
    </row>
    <row r="212" spans="2:5">
      <c r="B212">
        <v>208</v>
      </c>
      <c r="C212">
        <v>138</v>
      </c>
      <c r="D212">
        <f t="shared" si="3"/>
        <v>28704</v>
      </c>
      <c r="E212">
        <f>Tabla2[[#This Row],[count]]*(Tabla2[[#This Row],[value]]-$H$30)^2</f>
        <v>8819.6395276800286</v>
      </c>
    </row>
    <row r="213" spans="2:5">
      <c r="B213">
        <v>209</v>
      </c>
      <c r="C213">
        <v>149</v>
      </c>
      <c r="D213">
        <f t="shared" si="3"/>
        <v>31141</v>
      </c>
      <c r="E213">
        <f>Tabla2[[#This Row],[count]]*(Tabla2[[#This Row],[value]]-$H$30)^2</f>
        <v>12053.985472640034</v>
      </c>
    </row>
    <row r="214" spans="2:5">
      <c r="B214">
        <v>210</v>
      </c>
      <c r="C214">
        <v>179</v>
      </c>
      <c r="D214">
        <f t="shared" si="3"/>
        <v>37590</v>
      </c>
      <c r="E214">
        <f>Tabla2[[#This Row],[count]]*(Tabla2[[#This Row],[value]]-$H$30)^2</f>
        <v>17879.957613440045</v>
      </c>
    </row>
    <row r="215" spans="2:5">
      <c r="B215">
        <v>211</v>
      </c>
      <c r="C215">
        <v>183</v>
      </c>
      <c r="D215">
        <f t="shared" si="3"/>
        <v>38613</v>
      </c>
      <c r="E215">
        <f>Tabla2[[#This Row],[count]]*(Tabla2[[#This Row],[value]]-$H$30)^2</f>
        <v>22120.460138880051</v>
      </c>
    </row>
    <row r="216" spans="2:5">
      <c r="B216">
        <v>212</v>
      </c>
      <c r="C216">
        <v>177</v>
      </c>
      <c r="D216">
        <f t="shared" si="3"/>
        <v>37524</v>
      </c>
      <c r="E216">
        <f>Tabla2[[#This Row],[count]]*(Tabla2[[#This Row],[value]]-$H$30)^2</f>
        <v>25464.216750720057</v>
      </c>
    </row>
    <row r="217" spans="2:5">
      <c r="B217">
        <v>213</v>
      </c>
      <c r="C217">
        <v>159</v>
      </c>
      <c r="D217">
        <f t="shared" si="3"/>
        <v>33867</v>
      </c>
      <c r="E217">
        <f>Tabla2[[#This Row],[count]]*(Tabla2[[#This Row],[value]]-$H$30)^2</f>
        <v>26847.854586240057</v>
      </c>
    </row>
    <row r="218" spans="2:5">
      <c r="B218">
        <v>214</v>
      </c>
      <c r="C218">
        <v>114</v>
      </c>
      <c r="D218">
        <f t="shared" si="3"/>
        <v>24396</v>
      </c>
      <c r="E218">
        <f>Tabla2[[#This Row],[count]]*(Tabla2[[#This Row],[value]]-$H$30)^2</f>
        <v>22326.128375040043</v>
      </c>
    </row>
    <row r="219" spans="2:5">
      <c r="B219">
        <v>215</v>
      </c>
      <c r="C219">
        <v>98</v>
      </c>
      <c r="D219">
        <f t="shared" si="3"/>
        <v>21070</v>
      </c>
      <c r="E219">
        <f>Tabla2[[#This Row],[count]]*(Tabla2[[#This Row],[value]]-$H$30)^2</f>
        <v>22033.539073280041</v>
      </c>
    </row>
    <row r="220" spans="2:5">
      <c r="B220">
        <v>216</v>
      </c>
      <c r="C220">
        <v>74</v>
      </c>
      <c r="D220">
        <f t="shared" si="3"/>
        <v>15984</v>
      </c>
      <c r="E220">
        <f>Tabla2[[#This Row],[count]]*(Tabla2[[#This Row],[value]]-$H$30)^2</f>
        <v>18930.741520640033</v>
      </c>
    </row>
    <row r="221" spans="2:5">
      <c r="B221">
        <v>217</v>
      </c>
      <c r="C221">
        <v>42</v>
      </c>
      <c r="D221">
        <f t="shared" si="3"/>
        <v>9114</v>
      </c>
      <c r="E221">
        <f>Tabla2[[#This Row],[count]]*(Tabla2[[#This Row],[value]]-$H$30)^2</f>
        <v>12130.004517120018</v>
      </c>
    </row>
    <row r="222" spans="2:5">
      <c r="B222">
        <v>218</v>
      </c>
      <c r="C222">
        <v>22</v>
      </c>
      <c r="D222">
        <f t="shared" si="3"/>
        <v>4796</v>
      </c>
      <c r="E222">
        <f>Tabla2[[#This Row],[count]]*(Tabla2[[#This Row],[value]]-$H$30)^2</f>
        <v>7123.5654899200099</v>
      </c>
    </row>
    <row r="223" spans="2:5">
      <c r="B223">
        <v>219</v>
      </c>
      <c r="C223">
        <v>21</v>
      </c>
      <c r="D223">
        <f t="shared" si="3"/>
        <v>4599</v>
      </c>
      <c r="E223">
        <f>Tabla2[[#This Row],[count]]*(Tabla2[[#This Row],[value]]-$H$30)^2</f>
        <v>7576.5318585600098</v>
      </c>
    </row>
    <row r="224" spans="2:5">
      <c r="B224">
        <v>220</v>
      </c>
      <c r="C224">
        <v>17</v>
      </c>
      <c r="D224">
        <f t="shared" si="3"/>
        <v>3740</v>
      </c>
      <c r="E224">
        <f>Tabla2[[#This Row],[count]]*(Tabla2[[#This Row],[value]]-$H$30)^2</f>
        <v>6796.1925331200082</v>
      </c>
    </row>
    <row r="225" spans="2:5">
      <c r="B225">
        <v>221</v>
      </c>
      <c r="C225">
        <v>12</v>
      </c>
      <c r="D225">
        <f t="shared" si="3"/>
        <v>2652</v>
      </c>
      <c r="E225">
        <f>Tabla2[[#This Row],[count]]*(Tabla2[[#This Row],[value]]-$H$30)^2</f>
        <v>5289.1779763200066</v>
      </c>
    </row>
    <row r="226" spans="2:5">
      <c r="B226">
        <v>222</v>
      </c>
      <c r="C226">
        <v>7</v>
      </c>
      <c r="D226">
        <f t="shared" si="3"/>
        <v>1554</v>
      </c>
      <c r="E226">
        <f>Tabla2[[#This Row],[count]]*(Tabla2[[#This Row],[value]]-$H$30)^2</f>
        <v>3386.2754195200041</v>
      </c>
    </row>
    <row r="227" spans="2:5">
      <c r="B227">
        <v>223</v>
      </c>
      <c r="C227">
        <v>5</v>
      </c>
      <c r="D227">
        <f t="shared" si="3"/>
        <v>1115</v>
      </c>
      <c r="E227">
        <f>Tabla2[[#This Row],[count]]*(Tabla2[[#This Row],[value]]-$H$30)^2</f>
        <v>2643.712156800003</v>
      </c>
    </row>
    <row r="228" spans="2:5">
      <c r="B228">
        <v>224</v>
      </c>
      <c r="C228">
        <v>3</v>
      </c>
      <c r="D228">
        <f t="shared" si="3"/>
        <v>672</v>
      </c>
      <c r="E228">
        <f>Tabla2[[#This Row],[count]]*(Tabla2[[#This Row],[value]]-$H$30)^2</f>
        <v>1727.1936940800019</v>
      </c>
    </row>
    <row r="229" spans="2:5">
      <c r="B229">
        <v>225</v>
      </c>
      <c r="C229">
        <v>2</v>
      </c>
      <c r="D229">
        <f t="shared" si="3"/>
        <v>450</v>
      </c>
      <c r="E229">
        <f>Tabla2[[#This Row],[count]]*(Tabla2[[#This Row],[value]]-$H$30)^2</f>
        <v>1249.4400627200014</v>
      </c>
    </row>
    <row r="230" spans="2:5">
      <c r="B230">
        <v>226</v>
      </c>
      <c r="C230">
        <v>0</v>
      </c>
      <c r="D230">
        <f t="shared" si="3"/>
        <v>0</v>
      </c>
      <c r="E230">
        <f>Tabla2[[#This Row],[count]]*(Tabla2[[#This Row],[value]]-$H$30)^2</f>
        <v>0</v>
      </c>
    </row>
    <row r="231" spans="2:5">
      <c r="B231">
        <v>227</v>
      </c>
      <c r="C231">
        <v>0</v>
      </c>
      <c r="D231">
        <f t="shared" si="3"/>
        <v>0</v>
      </c>
      <c r="E231">
        <f>Tabla2[[#This Row],[count]]*(Tabla2[[#This Row],[value]]-$H$30)^2</f>
        <v>0</v>
      </c>
    </row>
    <row r="232" spans="2:5">
      <c r="B232">
        <v>228</v>
      </c>
      <c r="C232">
        <v>1</v>
      </c>
      <c r="D232">
        <f t="shared" si="3"/>
        <v>228</v>
      </c>
      <c r="E232">
        <f>Tabla2[[#This Row],[count]]*(Tabla2[[#This Row],[value]]-$H$30)^2</f>
        <v>783.68643136000071</v>
      </c>
    </row>
    <row r="233" spans="2:5">
      <c r="B233">
        <v>229</v>
      </c>
      <c r="C233">
        <v>0</v>
      </c>
      <c r="D233">
        <f t="shared" si="3"/>
        <v>0</v>
      </c>
      <c r="E233">
        <f>Tabla2[[#This Row],[count]]*(Tabla2[[#This Row],[value]]-$H$30)^2</f>
        <v>0</v>
      </c>
    </row>
    <row r="234" spans="2:5">
      <c r="B234">
        <v>230</v>
      </c>
      <c r="C234">
        <v>0</v>
      </c>
      <c r="D234">
        <f t="shared" si="3"/>
        <v>0</v>
      </c>
      <c r="E234">
        <f>Tabla2[[#This Row],[count]]*(Tabla2[[#This Row],[value]]-$H$30)^2</f>
        <v>0</v>
      </c>
    </row>
    <row r="235" spans="2:5">
      <c r="B235">
        <v>231</v>
      </c>
      <c r="C235">
        <v>0</v>
      </c>
      <c r="D235">
        <f t="shared" si="3"/>
        <v>0</v>
      </c>
      <c r="E235">
        <f>Tabla2[[#This Row],[count]]*(Tabla2[[#This Row],[value]]-$H$30)^2</f>
        <v>0</v>
      </c>
    </row>
    <row r="236" spans="2:5">
      <c r="B236">
        <v>232</v>
      </c>
      <c r="C236">
        <v>0</v>
      </c>
      <c r="D236">
        <f t="shared" si="3"/>
        <v>0</v>
      </c>
      <c r="E236">
        <f>Tabla2[[#This Row],[count]]*(Tabla2[[#This Row],[value]]-$H$30)^2</f>
        <v>0</v>
      </c>
    </row>
    <row r="237" spans="2:5">
      <c r="B237">
        <v>233</v>
      </c>
      <c r="C237">
        <v>0</v>
      </c>
      <c r="D237">
        <f t="shared" si="3"/>
        <v>0</v>
      </c>
      <c r="E237">
        <f>Tabla2[[#This Row],[count]]*(Tabla2[[#This Row],[value]]-$H$30)^2</f>
        <v>0</v>
      </c>
    </row>
    <row r="238" spans="2:5">
      <c r="B238">
        <v>234</v>
      </c>
      <c r="C238">
        <v>0</v>
      </c>
      <c r="D238">
        <f t="shared" si="3"/>
        <v>0</v>
      </c>
      <c r="E238">
        <f>Tabla2[[#This Row],[count]]*(Tabla2[[#This Row],[value]]-$H$30)^2</f>
        <v>0</v>
      </c>
    </row>
    <row r="239" spans="2:5">
      <c r="B239">
        <v>235</v>
      </c>
      <c r="C239">
        <v>0</v>
      </c>
      <c r="D239">
        <f t="shared" si="3"/>
        <v>0</v>
      </c>
      <c r="E239">
        <f>Tabla2[[#This Row],[count]]*(Tabla2[[#This Row],[value]]-$H$30)^2</f>
        <v>0</v>
      </c>
    </row>
    <row r="240" spans="2:5">
      <c r="B240">
        <v>236</v>
      </c>
      <c r="C240">
        <v>0</v>
      </c>
      <c r="D240">
        <f t="shared" si="3"/>
        <v>0</v>
      </c>
      <c r="E240">
        <f>Tabla2[[#This Row],[count]]*(Tabla2[[#This Row],[value]]-$H$30)^2</f>
        <v>0</v>
      </c>
    </row>
    <row r="241" spans="2:5">
      <c r="B241">
        <v>237</v>
      </c>
      <c r="C241">
        <v>0</v>
      </c>
      <c r="D241">
        <f t="shared" si="3"/>
        <v>0</v>
      </c>
      <c r="E241">
        <f>Tabla2[[#This Row],[count]]*(Tabla2[[#This Row],[value]]-$H$30)^2</f>
        <v>0</v>
      </c>
    </row>
    <row r="242" spans="2:5">
      <c r="B242">
        <v>238</v>
      </c>
      <c r="C242">
        <v>0</v>
      </c>
      <c r="D242">
        <f t="shared" si="3"/>
        <v>0</v>
      </c>
      <c r="E242">
        <f>Tabla2[[#This Row],[count]]*(Tabla2[[#This Row],[value]]-$H$30)^2</f>
        <v>0</v>
      </c>
    </row>
    <row r="243" spans="2:5">
      <c r="B243">
        <v>239</v>
      </c>
      <c r="C243">
        <v>0</v>
      </c>
      <c r="D243">
        <f t="shared" si="3"/>
        <v>0</v>
      </c>
      <c r="E243">
        <f>Tabla2[[#This Row],[count]]*(Tabla2[[#This Row],[value]]-$H$30)^2</f>
        <v>0</v>
      </c>
    </row>
    <row r="244" spans="2:5">
      <c r="B244">
        <v>240</v>
      </c>
      <c r="C244">
        <v>0</v>
      </c>
      <c r="D244">
        <f t="shared" si="3"/>
        <v>0</v>
      </c>
      <c r="E244">
        <f>Tabla2[[#This Row],[count]]*(Tabla2[[#This Row],[value]]-$H$30)^2</f>
        <v>0</v>
      </c>
    </row>
    <row r="245" spans="2:5">
      <c r="B245">
        <v>241</v>
      </c>
      <c r="C245">
        <v>0</v>
      </c>
      <c r="D245">
        <f t="shared" si="3"/>
        <v>0</v>
      </c>
      <c r="E245">
        <f>Tabla2[[#This Row],[count]]*(Tabla2[[#This Row],[value]]-$H$30)^2</f>
        <v>0</v>
      </c>
    </row>
    <row r="246" spans="2:5">
      <c r="B246">
        <v>242</v>
      </c>
      <c r="C246">
        <v>0</v>
      </c>
      <c r="D246">
        <f t="shared" si="3"/>
        <v>0</v>
      </c>
      <c r="E246">
        <f>Tabla2[[#This Row],[count]]*(Tabla2[[#This Row],[value]]-$H$30)^2</f>
        <v>0</v>
      </c>
    </row>
    <row r="247" spans="2:5">
      <c r="B247">
        <v>243</v>
      </c>
      <c r="C247">
        <v>0</v>
      </c>
      <c r="D247">
        <f t="shared" si="3"/>
        <v>0</v>
      </c>
      <c r="E247">
        <f>Tabla2[[#This Row],[count]]*(Tabla2[[#This Row],[value]]-$H$30)^2</f>
        <v>0</v>
      </c>
    </row>
    <row r="248" spans="2:5">
      <c r="B248">
        <v>244</v>
      </c>
      <c r="C248">
        <v>0</v>
      </c>
      <c r="D248">
        <f t="shared" si="3"/>
        <v>0</v>
      </c>
      <c r="E248">
        <f>Tabla2[[#This Row],[count]]*(Tabla2[[#This Row],[value]]-$H$30)^2</f>
        <v>0</v>
      </c>
    </row>
    <row r="249" spans="2:5">
      <c r="B249">
        <v>245</v>
      </c>
      <c r="C249">
        <v>0</v>
      </c>
      <c r="D249">
        <f t="shared" si="3"/>
        <v>0</v>
      </c>
      <c r="E249">
        <f>Tabla2[[#This Row],[count]]*(Tabla2[[#This Row],[value]]-$H$30)^2</f>
        <v>0</v>
      </c>
    </row>
    <row r="250" spans="2:5">
      <c r="B250">
        <v>246</v>
      </c>
      <c r="C250">
        <v>0</v>
      </c>
      <c r="D250">
        <f t="shared" si="3"/>
        <v>0</v>
      </c>
      <c r="E250">
        <f>Tabla2[[#This Row],[count]]*(Tabla2[[#This Row],[value]]-$H$30)^2</f>
        <v>0</v>
      </c>
    </row>
    <row r="251" spans="2:5">
      <c r="B251">
        <v>247</v>
      </c>
      <c r="C251">
        <v>0</v>
      </c>
      <c r="D251">
        <f t="shared" si="3"/>
        <v>0</v>
      </c>
      <c r="E251">
        <f>Tabla2[[#This Row],[count]]*(Tabla2[[#This Row],[value]]-$H$30)^2</f>
        <v>0</v>
      </c>
    </row>
    <row r="252" spans="2:5">
      <c r="B252">
        <v>248</v>
      </c>
      <c r="C252">
        <v>0</v>
      </c>
      <c r="D252">
        <f t="shared" si="3"/>
        <v>0</v>
      </c>
      <c r="E252">
        <f>Tabla2[[#This Row],[count]]*(Tabla2[[#This Row],[value]]-$H$30)^2</f>
        <v>0</v>
      </c>
    </row>
    <row r="253" spans="2:5">
      <c r="B253">
        <v>249</v>
      </c>
      <c r="C253">
        <v>0</v>
      </c>
      <c r="D253">
        <f t="shared" si="3"/>
        <v>0</v>
      </c>
      <c r="E253">
        <f>Tabla2[[#This Row],[count]]*(Tabla2[[#This Row],[value]]-$H$30)^2</f>
        <v>0</v>
      </c>
    </row>
    <row r="254" spans="2:5">
      <c r="B254">
        <v>250</v>
      </c>
      <c r="C254">
        <v>0</v>
      </c>
      <c r="D254">
        <f t="shared" si="3"/>
        <v>0</v>
      </c>
      <c r="E254">
        <f>Tabla2[[#This Row],[count]]*(Tabla2[[#This Row],[value]]-$H$30)^2</f>
        <v>0</v>
      </c>
    </row>
    <row r="255" spans="2:5">
      <c r="B255">
        <v>251</v>
      </c>
      <c r="C255">
        <v>0</v>
      </c>
      <c r="D255">
        <f t="shared" si="3"/>
        <v>0</v>
      </c>
      <c r="E255">
        <f>Tabla2[[#This Row],[count]]*(Tabla2[[#This Row],[value]]-$H$30)^2</f>
        <v>0</v>
      </c>
    </row>
    <row r="256" spans="2:5">
      <c r="B256">
        <v>252</v>
      </c>
      <c r="C256">
        <v>0</v>
      </c>
      <c r="D256">
        <f t="shared" si="3"/>
        <v>0</v>
      </c>
      <c r="E256">
        <f>Tabla2[[#This Row],[count]]*(Tabla2[[#This Row],[value]]-$H$30)^2</f>
        <v>0</v>
      </c>
    </row>
    <row r="257" spans="2:5">
      <c r="B257">
        <v>253</v>
      </c>
      <c r="C257">
        <v>0</v>
      </c>
      <c r="D257">
        <f t="shared" si="3"/>
        <v>0</v>
      </c>
      <c r="E257">
        <f>Tabla2[[#This Row],[count]]*(Tabla2[[#This Row],[value]]-$H$30)^2</f>
        <v>0</v>
      </c>
    </row>
    <row r="258" spans="2:5">
      <c r="B258">
        <v>254</v>
      </c>
      <c r="C258">
        <v>0</v>
      </c>
      <c r="D258">
        <f t="shared" si="3"/>
        <v>0</v>
      </c>
      <c r="E258">
        <f>Tabla2[[#This Row],[count]]*(Tabla2[[#This Row],[value]]-$H$30)^2</f>
        <v>0</v>
      </c>
    </row>
    <row r="259" spans="2:5">
      <c r="B259">
        <v>255</v>
      </c>
      <c r="C259">
        <v>0</v>
      </c>
      <c r="D259">
        <f t="shared" si="3"/>
        <v>0</v>
      </c>
      <c r="E259">
        <f>Tabla2[[#This Row],[count]]*(Tabla2[[#This Row],[value]]-$H$30)^2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L399"/>
  <sheetViews>
    <sheetView tabSelected="1" topLeftCell="A12" zoomScale="85" zoomScaleNormal="85" workbookViewId="0">
      <selection activeCell="K50" sqref="K50"/>
    </sheetView>
  </sheetViews>
  <sheetFormatPr baseColWidth="10" defaultRowHeight="15"/>
  <cols>
    <col min="2" max="2" width="17.28515625" bestFit="1" customWidth="1"/>
    <col min="3" max="3" width="11.5703125" bestFit="1" customWidth="1"/>
    <col min="5" max="5" width="13.7109375" customWidth="1"/>
    <col min="6" max="6" width="17.5703125" customWidth="1"/>
    <col min="7" max="7" width="35.42578125" bestFit="1" customWidth="1"/>
    <col min="8" max="8" width="40.28515625" bestFit="1" customWidth="1"/>
    <col min="9" max="9" width="17.140625" customWidth="1"/>
    <col min="10" max="10" width="14.5703125" bestFit="1" customWidth="1"/>
    <col min="12" max="12" width="31.28515625" bestFit="1" customWidth="1"/>
  </cols>
  <sheetData>
    <row r="2" spans="2:10">
      <c r="B2" t="s">
        <v>11</v>
      </c>
      <c r="C2" t="s">
        <v>12</v>
      </c>
    </row>
    <row r="3" spans="2:10">
      <c r="B3">
        <v>0</v>
      </c>
      <c r="C3">
        <v>167.667</v>
      </c>
    </row>
    <row r="4" spans="2:10">
      <c r="B4">
        <v>1</v>
      </c>
      <c r="C4">
        <v>169.667</v>
      </c>
      <c r="E4" t="s">
        <v>13</v>
      </c>
      <c r="G4" t="s">
        <v>14</v>
      </c>
      <c r="I4" t="s">
        <v>15</v>
      </c>
    </row>
    <row r="5" spans="2:10">
      <c r="B5">
        <v>2</v>
      </c>
      <c r="C5">
        <v>166.667</v>
      </c>
    </row>
    <row r="6" spans="2:10">
      <c r="B6">
        <v>3</v>
      </c>
      <c r="C6">
        <v>162.667</v>
      </c>
      <c r="E6" s="2" t="s">
        <v>19</v>
      </c>
      <c r="F6" s="2" t="s">
        <v>22</v>
      </c>
      <c r="G6" s="2" t="s">
        <v>19</v>
      </c>
      <c r="H6" s="2" t="s">
        <v>22</v>
      </c>
      <c r="I6" s="2" t="s">
        <v>19</v>
      </c>
      <c r="J6" s="2" t="s">
        <v>22</v>
      </c>
    </row>
    <row r="7" spans="2:10">
      <c r="B7">
        <v>4</v>
      </c>
      <c r="C7">
        <v>148.667</v>
      </c>
      <c r="E7" s="2">
        <f>C18</f>
        <v>17.667000000000002</v>
      </c>
      <c r="F7" s="2">
        <f>C4</f>
        <v>169.667</v>
      </c>
      <c r="G7" s="2">
        <f>C100</f>
        <v>15.667</v>
      </c>
      <c r="H7" s="2">
        <f>C90</f>
        <v>156.667</v>
      </c>
      <c r="I7" s="2">
        <f>C172</f>
        <v>15.667</v>
      </c>
      <c r="J7" s="2">
        <f>C162</f>
        <v>161.667</v>
      </c>
    </row>
    <row r="8" spans="2:10">
      <c r="B8">
        <v>5</v>
      </c>
      <c r="C8">
        <v>115.667</v>
      </c>
      <c r="E8" s="2" t="s">
        <v>20</v>
      </c>
      <c r="F8" s="2" t="s">
        <v>23</v>
      </c>
      <c r="G8" s="2" t="s">
        <v>20</v>
      </c>
      <c r="H8" s="2" t="s">
        <v>23</v>
      </c>
      <c r="I8" s="2" t="s">
        <v>20</v>
      </c>
      <c r="J8" s="2" t="s">
        <v>23</v>
      </c>
    </row>
    <row r="9" spans="2:10">
      <c r="B9">
        <v>6</v>
      </c>
      <c r="C9">
        <v>83.332999999999998</v>
      </c>
      <c r="E9" s="2">
        <f>C37</f>
        <v>17.332999999999998</v>
      </c>
      <c r="F9" s="2">
        <f>C26</f>
        <v>154.333</v>
      </c>
      <c r="G9" s="2">
        <f>C118</f>
        <v>13.333</v>
      </c>
      <c r="H9" s="2">
        <f>C110</f>
        <v>160.333</v>
      </c>
      <c r="I9" s="2">
        <f>C190</f>
        <v>14.333</v>
      </c>
      <c r="J9" s="2">
        <f>C182</f>
        <v>150.667</v>
      </c>
    </row>
    <row r="10" spans="2:10">
      <c r="B10">
        <v>7</v>
      </c>
      <c r="C10">
        <v>61.332999999999998</v>
      </c>
      <c r="E10" s="2" t="s">
        <v>21</v>
      </c>
      <c r="F10" s="2" t="s">
        <v>24</v>
      </c>
      <c r="G10" s="2" t="s">
        <v>21</v>
      </c>
      <c r="H10" s="2" t="s">
        <v>24</v>
      </c>
      <c r="I10" s="2" t="s">
        <v>21</v>
      </c>
      <c r="J10" s="2" t="s">
        <v>24</v>
      </c>
    </row>
    <row r="11" spans="2:10">
      <c r="B11">
        <v>8</v>
      </c>
      <c r="C11">
        <v>31.332999999999998</v>
      </c>
      <c r="E11" s="2">
        <f>C62</f>
        <v>16.332999999999998</v>
      </c>
      <c r="F11" s="2">
        <f>C53</f>
        <v>154.667</v>
      </c>
      <c r="G11" s="2">
        <f>C141</f>
        <v>15.667</v>
      </c>
      <c r="H11" s="2">
        <f>C128</f>
        <v>151.667</v>
      </c>
      <c r="I11" s="2">
        <f>C209</f>
        <v>19.667000000000002</v>
      </c>
      <c r="J11" s="2">
        <f>C197</f>
        <v>149.333</v>
      </c>
    </row>
    <row r="12" spans="2:10">
      <c r="B12">
        <v>9</v>
      </c>
      <c r="C12">
        <v>22.667000000000002</v>
      </c>
      <c r="E12" s="2"/>
      <c r="F12" s="2"/>
      <c r="G12" s="2"/>
      <c r="H12" s="2"/>
      <c r="I12" s="2"/>
      <c r="J12" s="2"/>
    </row>
    <row r="13" spans="2:10">
      <c r="B13">
        <v>10</v>
      </c>
      <c r="C13">
        <v>20.667000000000002</v>
      </c>
      <c r="E13" s="2" t="s">
        <v>25</v>
      </c>
      <c r="F13" s="2" t="s">
        <v>26</v>
      </c>
      <c r="G13" s="2" t="s">
        <v>25</v>
      </c>
      <c r="H13" s="2" t="s">
        <v>26</v>
      </c>
      <c r="I13" s="2" t="s">
        <v>25</v>
      </c>
      <c r="J13" s="2" t="s">
        <v>26</v>
      </c>
    </row>
    <row r="14" spans="2:10">
      <c r="B14">
        <v>11</v>
      </c>
      <c r="C14">
        <v>20.667000000000002</v>
      </c>
      <c r="E14" s="3">
        <f>AVERAGE(E7,E9,E11)</f>
        <v>17.111000000000001</v>
      </c>
      <c r="F14" s="3">
        <f>STDEV(E7,E9,E11)</f>
        <v>0.6941556021526778</v>
      </c>
      <c r="G14" s="3">
        <f>AVERAGE(G7,G9,G11)</f>
        <v>14.889000000000001</v>
      </c>
      <c r="H14" s="3">
        <f>STDEV(G7,G9,G11)</f>
        <v>1.3475355282885468</v>
      </c>
      <c r="I14" s="3">
        <f>AVERAGE(I7,I9,I11)</f>
        <v>16.555666666666667</v>
      </c>
      <c r="J14" s="3">
        <f>STDEV(I7,I9,I11)</f>
        <v>2.7758215600670919</v>
      </c>
    </row>
    <row r="15" spans="2:10">
      <c r="B15">
        <v>12</v>
      </c>
      <c r="C15">
        <v>20.667000000000002</v>
      </c>
      <c r="E15" s="2"/>
      <c r="F15" s="2"/>
      <c r="G15" s="2"/>
      <c r="H15" s="2"/>
      <c r="I15" s="2"/>
      <c r="J15" s="2"/>
    </row>
    <row r="16" spans="2:10">
      <c r="B16">
        <v>13</v>
      </c>
      <c r="C16">
        <v>21.332999999999998</v>
      </c>
      <c r="E16" s="2" t="s">
        <v>27</v>
      </c>
      <c r="F16" s="2" t="s">
        <v>28</v>
      </c>
      <c r="G16" s="2" t="s">
        <v>27</v>
      </c>
      <c r="H16" s="2" t="s">
        <v>28</v>
      </c>
      <c r="I16" s="2" t="s">
        <v>27</v>
      </c>
      <c r="J16" s="2" t="s">
        <v>28</v>
      </c>
    </row>
    <row r="17" spans="2:10">
      <c r="B17">
        <v>14</v>
      </c>
      <c r="C17">
        <v>19.332999999999998</v>
      </c>
      <c r="E17" s="4">
        <f>AVERAGE(F7,F9,F11)</f>
        <v>159.55566666666667</v>
      </c>
      <c r="F17" s="4">
        <f>STDEV(F7,F9,F11)</f>
        <v>8.7582638309960004</v>
      </c>
      <c r="G17" s="4">
        <f>AVERAGE(H7,H9,H11)</f>
        <v>156.22233333333335</v>
      </c>
      <c r="H17" s="4">
        <f>STDEV(H7,H9,H11)</f>
        <v>4.3500787732322523</v>
      </c>
      <c r="I17" s="4">
        <f>AVERAGE(J7,J9,J11)</f>
        <v>153.88900000000001</v>
      </c>
      <c r="J17" s="4">
        <f>STDEV(J7,J9,J11)</f>
        <v>6.7688885350545442</v>
      </c>
    </row>
    <row r="18" spans="2:10">
      <c r="B18">
        <v>15</v>
      </c>
      <c r="C18">
        <v>17.667000000000002</v>
      </c>
      <c r="E18" s="2"/>
      <c r="F18" s="2"/>
      <c r="G18" s="2"/>
      <c r="H18" s="2"/>
      <c r="I18" s="2"/>
      <c r="J18" s="2"/>
    </row>
    <row r="19" spans="2:10">
      <c r="B19">
        <v>16</v>
      </c>
      <c r="C19">
        <v>25.332999999999998</v>
      </c>
      <c r="E19" s="5" t="s">
        <v>29</v>
      </c>
      <c r="F19" s="5" t="s">
        <v>30</v>
      </c>
      <c r="G19" s="5" t="s">
        <v>29</v>
      </c>
      <c r="H19" s="5" t="s">
        <v>30</v>
      </c>
      <c r="I19" s="5" t="s">
        <v>29</v>
      </c>
      <c r="J19" s="5" t="s">
        <v>30</v>
      </c>
    </row>
    <row r="20" spans="2:10">
      <c r="B20">
        <v>17</v>
      </c>
      <c r="C20">
        <v>36</v>
      </c>
      <c r="E20" s="6">
        <f>(E17-E14)/(E17+E14)</f>
        <v>0.80629056603773597</v>
      </c>
      <c r="F20" s="6">
        <f>SQRT(((1/(E17+E14))*(1-E20))^2*F14^2+((-1/(E17+E14))*(1+E20))^2*F17^2)</f>
        <v>8.9550230797586242E-2</v>
      </c>
      <c r="G20" s="6">
        <f>(G17-G14)/(G17+G14)</f>
        <v>0.82597295328187881</v>
      </c>
      <c r="H20" s="6">
        <f>SQRT(((1/(G17+G14))*(1-G20))^2*H14^2+((-1/(G17+G14))*(1+G20))^2*H17^2)</f>
        <v>4.6441033449846916E-2</v>
      </c>
      <c r="I20" s="6">
        <f>(I17-I14)/(I17+I14)</f>
        <v>0.80573558574239146</v>
      </c>
      <c r="J20" s="6">
        <f>SQRT(((1/(I17+I14))*(1-I20))^2*J14^2+((-1/(I17+I14))*(1+I20))^2*J17^2)</f>
        <v>7.1781138477462855E-2</v>
      </c>
    </row>
    <row r="21" spans="2:10">
      <c r="B21">
        <v>18</v>
      </c>
      <c r="C21">
        <v>53.332999999999998</v>
      </c>
    </row>
    <row r="22" spans="2:10">
      <c r="B22">
        <v>19</v>
      </c>
      <c r="C22">
        <v>87.667000000000002</v>
      </c>
    </row>
    <row r="23" spans="2:10">
      <c r="B23">
        <v>20</v>
      </c>
      <c r="C23">
        <v>115.667</v>
      </c>
    </row>
    <row r="24" spans="2:10">
      <c r="B24">
        <v>21</v>
      </c>
      <c r="C24">
        <v>135.333</v>
      </c>
    </row>
    <row r="25" spans="2:10">
      <c r="B25">
        <v>22</v>
      </c>
      <c r="C25">
        <v>150.333</v>
      </c>
    </row>
    <row r="26" spans="2:10">
      <c r="B26">
        <v>23</v>
      </c>
      <c r="C26">
        <v>154.333</v>
      </c>
    </row>
    <row r="27" spans="2:10">
      <c r="B27">
        <v>24</v>
      </c>
      <c r="C27">
        <v>152.333</v>
      </c>
      <c r="E27" t="s">
        <v>16</v>
      </c>
      <c r="G27" t="s">
        <v>17</v>
      </c>
      <c r="I27" t="s">
        <v>18</v>
      </c>
    </row>
    <row r="28" spans="2:10">
      <c r="B28">
        <v>25</v>
      </c>
      <c r="C28">
        <v>150.667</v>
      </c>
      <c r="E28" s="2" t="s">
        <v>19</v>
      </c>
      <c r="F28" s="2" t="s">
        <v>22</v>
      </c>
      <c r="G28" s="2" t="s">
        <v>19</v>
      </c>
      <c r="H28" s="2" t="s">
        <v>22</v>
      </c>
      <c r="I28" s="2" t="s">
        <v>19</v>
      </c>
      <c r="J28" s="2" t="s">
        <v>22</v>
      </c>
    </row>
    <row r="29" spans="2:10">
      <c r="B29">
        <v>26</v>
      </c>
      <c r="C29">
        <v>151.667</v>
      </c>
      <c r="E29" s="2">
        <f>C236</f>
        <v>15.333</v>
      </c>
      <c r="F29" s="2">
        <f>C227</f>
        <v>160.333</v>
      </c>
      <c r="G29" s="2">
        <f>C295</f>
        <v>25.332999999999998</v>
      </c>
      <c r="H29" s="2">
        <f>C288</f>
        <v>159.333</v>
      </c>
      <c r="I29" s="2">
        <f>C343</f>
        <v>27.667000000000002</v>
      </c>
      <c r="J29" s="2">
        <f>C337</f>
        <v>152.667</v>
      </c>
    </row>
    <row r="30" spans="2:10">
      <c r="B30">
        <v>27</v>
      </c>
      <c r="C30">
        <v>149.667</v>
      </c>
      <c r="E30" s="2" t="s">
        <v>20</v>
      </c>
      <c r="F30" s="2" t="s">
        <v>23</v>
      </c>
      <c r="G30" s="2" t="s">
        <v>20</v>
      </c>
      <c r="H30" s="2" t="s">
        <v>23</v>
      </c>
      <c r="I30" s="2" t="s">
        <v>20</v>
      </c>
      <c r="J30" s="2" t="s">
        <v>23</v>
      </c>
    </row>
    <row r="31" spans="2:10">
      <c r="B31">
        <v>28</v>
      </c>
      <c r="C31">
        <v>137.667</v>
      </c>
      <c r="E31" s="2">
        <f>C252</f>
        <v>17.332999999999998</v>
      </c>
      <c r="F31" s="2">
        <f>C243</f>
        <v>155.333</v>
      </c>
      <c r="G31" s="2">
        <f>C309</f>
        <v>23.332999999999998</v>
      </c>
      <c r="H31" s="2">
        <f>C303</f>
        <v>133.667</v>
      </c>
      <c r="I31" s="2">
        <f>C357</f>
        <v>19.332999999999998</v>
      </c>
      <c r="J31" s="2">
        <f>C350</f>
        <v>137.667</v>
      </c>
    </row>
    <row r="32" spans="2:10">
      <c r="B32">
        <v>29</v>
      </c>
      <c r="C32">
        <v>112.333</v>
      </c>
      <c r="E32" s="2" t="s">
        <v>21</v>
      </c>
      <c r="F32" s="2" t="s">
        <v>24</v>
      </c>
      <c r="G32" s="2" t="s">
        <v>21</v>
      </c>
      <c r="H32" s="2" t="s">
        <v>24</v>
      </c>
      <c r="I32" s="2" t="s">
        <v>21</v>
      </c>
      <c r="J32" s="2" t="s">
        <v>24</v>
      </c>
    </row>
    <row r="33" spans="2:10">
      <c r="B33">
        <v>30</v>
      </c>
      <c r="C33">
        <v>81.332999999999998</v>
      </c>
      <c r="E33" s="2">
        <f>C269</f>
        <v>20.667000000000002</v>
      </c>
      <c r="F33" s="2">
        <f>C260</f>
        <v>144.667</v>
      </c>
      <c r="G33" s="2">
        <f>C325</f>
        <v>28.332999999999998</v>
      </c>
      <c r="H33" s="2">
        <f>C317</f>
        <v>135.667</v>
      </c>
      <c r="I33" s="2">
        <f>C372</f>
        <v>20.667000000000002</v>
      </c>
      <c r="J33" s="2">
        <f>C363</f>
        <v>139.667</v>
      </c>
    </row>
    <row r="34" spans="2:10">
      <c r="B34">
        <v>31</v>
      </c>
      <c r="C34">
        <v>52.332999999999998</v>
      </c>
      <c r="E34" s="2"/>
      <c r="F34" s="2"/>
      <c r="G34" s="2"/>
      <c r="H34" s="2"/>
      <c r="I34" s="2"/>
      <c r="J34" s="2"/>
    </row>
    <row r="35" spans="2:10">
      <c r="B35">
        <v>32</v>
      </c>
      <c r="C35">
        <v>28.332999999999998</v>
      </c>
      <c r="E35" s="2" t="s">
        <v>25</v>
      </c>
      <c r="F35" s="2" t="s">
        <v>26</v>
      </c>
      <c r="G35" s="2" t="s">
        <v>25</v>
      </c>
      <c r="H35" s="2" t="s">
        <v>26</v>
      </c>
      <c r="I35" s="2" t="s">
        <v>25</v>
      </c>
      <c r="J35" s="2" t="s">
        <v>26</v>
      </c>
    </row>
    <row r="36" spans="2:10">
      <c r="B36">
        <v>33</v>
      </c>
      <c r="C36">
        <v>21.332999999999998</v>
      </c>
      <c r="E36" s="3">
        <f>AVERAGE(E29,E31,E33)</f>
        <v>17.777666666666665</v>
      </c>
      <c r="F36" s="3">
        <f>STDEV(E29,E31,E33)</f>
        <v>2.6946586673145454</v>
      </c>
      <c r="G36" s="3">
        <f>AVERAGE(G29,G31,G33)</f>
        <v>25.666333333333331</v>
      </c>
      <c r="H36" s="3">
        <f>STDEV(G29,G31,G33)</f>
        <v>2.5166114784236133</v>
      </c>
      <c r="I36" s="3">
        <f>AVERAGE(I29,I31,I33)</f>
        <v>22.555666666666667</v>
      </c>
      <c r="J36" s="3">
        <f>STDEV(I29,I31,I33)</f>
        <v>4.4765148646389434</v>
      </c>
    </row>
    <row r="37" spans="2:10">
      <c r="B37">
        <v>34</v>
      </c>
      <c r="C37">
        <v>17.332999999999998</v>
      </c>
      <c r="E37" s="2"/>
      <c r="F37" s="2"/>
      <c r="G37" s="2"/>
      <c r="H37" s="2"/>
      <c r="I37" s="2"/>
      <c r="J37" s="2"/>
    </row>
    <row r="38" spans="2:10">
      <c r="B38">
        <v>35</v>
      </c>
      <c r="C38">
        <v>18.667000000000002</v>
      </c>
      <c r="E38" s="2" t="s">
        <v>27</v>
      </c>
      <c r="F38" s="2" t="s">
        <v>28</v>
      </c>
      <c r="G38" s="2" t="s">
        <v>27</v>
      </c>
      <c r="H38" s="2" t="s">
        <v>28</v>
      </c>
      <c r="I38" s="2" t="s">
        <v>27</v>
      </c>
      <c r="J38" s="2" t="s">
        <v>28</v>
      </c>
    </row>
    <row r="39" spans="2:10">
      <c r="B39">
        <v>36</v>
      </c>
      <c r="C39">
        <v>18.667000000000002</v>
      </c>
      <c r="E39" s="4">
        <f>AVERAGE(F29,F31,F33)</f>
        <v>153.44433333333333</v>
      </c>
      <c r="F39" s="4">
        <f>STDEV(F29,F31,F33)</f>
        <v>8.0019488459587489</v>
      </c>
      <c r="G39" s="4">
        <f>AVERAGE(H29,H31,H33)</f>
        <v>142.88900000000001</v>
      </c>
      <c r="H39" s="4">
        <f>STDEV(H29,H31,H33)</f>
        <v>14.275988652278947</v>
      </c>
      <c r="I39" s="4">
        <f>AVERAGE(J29,J31,J33)</f>
        <v>143.33366666666666</v>
      </c>
      <c r="J39" s="4">
        <f>STDEV(J29,J31,J33)</f>
        <v>8.1445278152474501</v>
      </c>
    </row>
    <row r="40" spans="2:10">
      <c r="B40">
        <v>37</v>
      </c>
      <c r="C40">
        <v>18.667000000000002</v>
      </c>
      <c r="E40" s="2"/>
      <c r="F40" s="2"/>
      <c r="G40" s="2"/>
      <c r="H40" s="2"/>
      <c r="I40" s="2"/>
      <c r="J40" s="2"/>
    </row>
    <row r="41" spans="2:10">
      <c r="B41">
        <v>38</v>
      </c>
      <c r="C41">
        <v>20.667000000000002</v>
      </c>
      <c r="E41" s="5" t="s">
        <v>29</v>
      </c>
      <c r="F41" s="5" t="s">
        <v>30</v>
      </c>
      <c r="G41" s="5" t="s">
        <v>29</v>
      </c>
      <c r="H41" s="5" t="s">
        <v>30</v>
      </c>
      <c r="I41" s="5" t="s">
        <v>29</v>
      </c>
      <c r="J41" s="5" t="s">
        <v>30</v>
      </c>
    </row>
    <row r="42" spans="2:10">
      <c r="B42">
        <v>39</v>
      </c>
      <c r="C42">
        <v>27.332999999999998</v>
      </c>
      <c r="E42" s="6">
        <f>(E39-E36)/(E39+E36)</f>
        <v>0.79234366300280723</v>
      </c>
      <c r="F42" s="6">
        <f>SQRT(((1/(E39+E36))*(1-E42))^2*F36^2+((-1/(E39+E36))*(1+E42))^2*F39^2)</f>
        <v>8.3827743142401157E-2</v>
      </c>
      <c r="G42" s="6">
        <f>(G39-G36)/(G39+G36)</f>
        <v>0.69545510277534972</v>
      </c>
      <c r="H42" s="6">
        <f>SQRT(((1/(G39+G36))*(1-G42))^2*H36^2+((-1/(G39+G36))*(1+G42))^2*H39^2)</f>
        <v>0.14367049992969047</v>
      </c>
      <c r="I42" s="6">
        <f>(I39-I36)/(I39+I36)</f>
        <v>0.72806368904570917</v>
      </c>
      <c r="J42" s="6">
        <f>SQRT(((1/(I39+I36))*(1-I42))^2*J36^2+((-1/(I39+I36))*(1+I42))^2*J39^2)</f>
        <v>8.5158036435047574E-2</v>
      </c>
    </row>
    <row r="43" spans="2:10">
      <c r="B43">
        <v>40</v>
      </c>
      <c r="C43">
        <v>33.332999999999998</v>
      </c>
    </row>
    <row r="44" spans="2:10">
      <c r="B44">
        <v>41</v>
      </c>
      <c r="C44">
        <v>47.667000000000002</v>
      </c>
    </row>
    <row r="45" spans="2:10">
      <c r="B45">
        <v>42</v>
      </c>
      <c r="C45">
        <v>81.667000000000002</v>
      </c>
      <c r="E45" s="5" t="s">
        <v>31</v>
      </c>
      <c r="F45" s="5" t="s">
        <v>32</v>
      </c>
    </row>
    <row r="46" spans="2:10">
      <c r="B46">
        <v>43</v>
      </c>
      <c r="C46">
        <v>106.667</v>
      </c>
      <c r="E46" s="6">
        <f>E20</f>
        <v>0.80629056603773597</v>
      </c>
      <c r="F46" s="6">
        <f>F20</f>
        <v>8.9550230797586242E-2</v>
      </c>
    </row>
    <row r="47" spans="2:10">
      <c r="B47">
        <v>44</v>
      </c>
      <c r="C47">
        <v>129.667</v>
      </c>
    </row>
    <row r="48" spans="2:10">
      <c r="B48">
        <v>45</v>
      </c>
      <c r="C48">
        <v>142.667</v>
      </c>
      <c r="I48" t="s">
        <v>38</v>
      </c>
    </row>
    <row r="49" spans="2:12">
      <c r="B49">
        <v>46</v>
      </c>
      <c r="C49">
        <v>149.667</v>
      </c>
      <c r="E49" s="10" t="s">
        <v>33</v>
      </c>
      <c r="F49" s="10"/>
      <c r="I49">
        <v>0.78</v>
      </c>
    </row>
    <row r="50" spans="2:12">
      <c r="B50">
        <v>47</v>
      </c>
      <c r="C50">
        <v>151.667</v>
      </c>
    </row>
    <row r="51" spans="2:12">
      <c r="B51">
        <v>48</v>
      </c>
      <c r="C51">
        <v>151.667</v>
      </c>
      <c r="E51" s="5" t="s">
        <v>34</v>
      </c>
      <c r="F51" s="5" t="s">
        <v>29</v>
      </c>
      <c r="G51" s="5" t="s">
        <v>30</v>
      </c>
      <c r="H51" s="5" t="s">
        <v>35</v>
      </c>
      <c r="I51" s="5" t="s">
        <v>36</v>
      </c>
      <c r="J51" s="5" t="s">
        <v>37</v>
      </c>
      <c r="K51" s="5" t="s">
        <v>39</v>
      </c>
      <c r="L51" s="5" t="s">
        <v>42</v>
      </c>
    </row>
    <row r="52" spans="2:12">
      <c r="B52">
        <v>49</v>
      </c>
      <c r="C52">
        <v>151.667</v>
      </c>
      <c r="E52" s="5">
        <v>1</v>
      </c>
      <c r="F52" s="6">
        <f>E20</f>
        <v>0.80629056603773597</v>
      </c>
      <c r="G52" s="6">
        <f>F20</f>
        <v>8.9550230797586242E-2</v>
      </c>
      <c r="H52" s="7">
        <f t="shared" ref="H52:H57" si="0">100*F52/$E$46</f>
        <v>100</v>
      </c>
      <c r="I52" s="7">
        <f>SQRT((-H52/F52)^2*(G52)^2+(H52/$E$46)^2*($F$46)^2)</f>
        <v>15.706887348308644</v>
      </c>
      <c r="J52" s="7">
        <f>H52*$I$49</f>
        <v>78</v>
      </c>
      <c r="K52" s="7">
        <f>I52*$I$49</f>
        <v>12.251372131680743</v>
      </c>
      <c r="L52" s="9">
        <v>0.5</v>
      </c>
    </row>
    <row r="53" spans="2:12">
      <c r="B53">
        <v>50</v>
      </c>
      <c r="C53">
        <v>154.667</v>
      </c>
      <c r="E53" s="5">
        <v>2</v>
      </c>
      <c r="F53" s="6">
        <f>G20</f>
        <v>0.82597295328187881</v>
      </c>
      <c r="G53" s="6">
        <f>H20</f>
        <v>4.6441033449846916E-2</v>
      </c>
      <c r="H53" s="7">
        <f t="shared" si="0"/>
        <v>102.44110350203722</v>
      </c>
      <c r="I53" s="7">
        <f t="shared" ref="I53:I57" si="1">SQRT((-H53/F53)^2*(G53)^2+(H53/$E$46)^2*($F$46)^2)</f>
        <v>12.752441161001098</v>
      </c>
      <c r="J53" s="7">
        <f t="shared" ref="J53:J57" si="2">H53*$I$49</f>
        <v>79.904060731589041</v>
      </c>
      <c r="K53" s="7">
        <f t="shared" ref="K53:K57" si="3">I53*$I$49</f>
        <v>9.946904105580856</v>
      </c>
      <c r="L53" s="9">
        <v>0.56100000000000005</v>
      </c>
    </row>
    <row r="54" spans="2:12">
      <c r="B54">
        <v>51</v>
      </c>
      <c r="C54">
        <v>152.333</v>
      </c>
      <c r="E54" s="5">
        <v>3</v>
      </c>
      <c r="F54" s="6">
        <f>I20</f>
        <v>0.80573558574239146</v>
      </c>
      <c r="G54" s="6">
        <f>J20</f>
        <v>7.1781138477462855E-2</v>
      </c>
      <c r="H54" s="7">
        <f t="shared" si="0"/>
        <v>99.931168697896112</v>
      </c>
      <c r="I54" s="7">
        <f t="shared" si="1"/>
        <v>14.228154614348776</v>
      </c>
      <c r="J54" s="7">
        <f t="shared" si="2"/>
        <v>77.946311584358966</v>
      </c>
      <c r="K54" s="7">
        <f t="shared" si="3"/>
        <v>11.097960599192046</v>
      </c>
      <c r="L54" s="9">
        <v>0.63</v>
      </c>
    </row>
    <row r="55" spans="2:12">
      <c r="B55">
        <v>52</v>
      </c>
      <c r="C55">
        <v>136.333</v>
      </c>
      <c r="E55" s="5">
        <v>4</v>
      </c>
      <c r="F55" s="6">
        <f>E42</f>
        <v>0.79234366300280723</v>
      </c>
      <c r="G55" s="6">
        <f>F42</f>
        <v>8.3827743142401157E-2</v>
      </c>
      <c r="H55" s="7">
        <f t="shared" si="0"/>
        <v>98.270238593579677</v>
      </c>
      <c r="I55" s="7">
        <f t="shared" si="1"/>
        <v>15.0736307398265</v>
      </c>
      <c r="J55" s="7">
        <f t="shared" si="2"/>
        <v>76.650786102992157</v>
      </c>
      <c r="K55" s="7">
        <f t="shared" si="3"/>
        <v>11.757431977064671</v>
      </c>
      <c r="L55" s="9">
        <v>0.70699999999999996</v>
      </c>
    </row>
    <row r="56" spans="2:12">
      <c r="B56">
        <v>53</v>
      </c>
      <c r="C56">
        <v>108.333</v>
      </c>
      <c r="E56" s="5">
        <v>5</v>
      </c>
      <c r="F56" s="6">
        <f>G42</f>
        <v>0.69545510277534972</v>
      </c>
      <c r="G56" s="6">
        <f>H42</f>
        <v>0.14367049992969047</v>
      </c>
      <c r="H56" s="7">
        <f t="shared" si="0"/>
        <v>86.253657436790732</v>
      </c>
      <c r="I56" s="7">
        <f t="shared" si="1"/>
        <v>20.230596824535812</v>
      </c>
      <c r="J56" s="7">
        <f t="shared" si="2"/>
        <v>67.277852800696778</v>
      </c>
      <c r="K56" s="7">
        <f t="shared" si="3"/>
        <v>15.779865523137934</v>
      </c>
      <c r="L56" s="9">
        <v>0.79300000000000004</v>
      </c>
    </row>
    <row r="57" spans="2:12">
      <c r="B57">
        <v>54</v>
      </c>
      <c r="C57">
        <v>79.332999999999998</v>
      </c>
      <c r="E57" s="5">
        <v>6</v>
      </c>
      <c r="F57" s="6">
        <f>I42</f>
        <v>0.72806368904570917</v>
      </c>
      <c r="G57" s="6">
        <f>J42</f>
        <v>8.5158036435047574E-2</v>
      </c>
      <c r="H57" s="7">
        <f t="shared" si="0"/>
        <v>90.297929767869121</v>
      </c>
      <c r="I57" s="7">
        <f t="shared" si="1"/>
        <v>14.564624526079069</v>
      </c>
      <c r="J57" s="7">
        <f t="shared" si="2"/>
        <v>70.432385218937924</v>
      </c>
      <c r="K57" s="7">
        <f t="shared" si="3"/>
        <v>11.360407130341674</v>
      </c>
      <c r="L57" s="9">
        <v>0.89100000000000001</v>
      </c>
    </row>
    <row r="58" spans="2:12">
      <c r="B58">
        <v>55</v>
      </c>
      <c r="C58">
        <v>52.332999999999998</v>
      </c>
    </row>
    <row r="59" spans="2:12">
      <c r="B59">
        <v>56</v>
      </c>
      <c r="C59">
        <v>35.332999999999998</v>
      </c>
    </row>
    <row r="60" spans="2:12">
      <c r="B60">
        <v>57</v>
      </c>
      <c r="C60">
        <v>23.332999999999998</v>
      </c>
    </row>
    <row r="61" spans="2:12">
      <c r="B61">
        <v>58</v>
      </c>
      <c r="C61">
        <v>18.332999999999998</v>
      </c>
      <c r="G61">
        <f t="array" ref="G61:H65">LINEST(J52:J57,L52:L57,1,1)</f>
        <v>-28.602787334946147</v>
      </c>
      <c r="H61">
        <v>94.494662389970841</v>
      </c>
    </row>
    <row r="62" spans="2:12">
      <c r="B62">
        <v>59</v>
      </c>
      <c r="C62">
        <v>16.332999999999998</v>
      </c>
      <c r="G62">
        <v>9.3368333845719977</v>
      </c>
      <c r="H62">
        <v>6.4734629985008647</v>
      </c>
    </row>
    <row r="63" spans="2:12">
      <c r="B63">
        <v>60</v>
      </c>
      <c r="C63">
        <v>18.332999999999998</v>
      </c>
      <c r="G63">
        <v>0.7011499164484164</v>
      </c>
      <c r="H63">
        <v>3.0552899973093051</v>
      </c>
    </row>
    <row r="64" spans="2:12">
      <c r="B64">
        <v>61</v>
      </c>
      <c r="C64">
        <v>18.667000000000002</v>
      </c>
      <c r="G64">
        <v>9.3846373822732172</v>
      </c>
      <c r="H64">
        <v>4</v>
      </c>
    </row>
    <row r="65" spans="2:8">
      <c r="B65">
        <v>62</v>
      </c>
      <c r="C65">
        <v>20.667000000000002</v>
      </c>
      <c r="G65">
        <v>87.603684578616679</v>
      </c>
      <c r="H65">
        <v>37.339187870633168</v>
      </c>
    </row>
    <row r="66" spans="2:8">
      <c r="B66">
        <v>63</v>
      </c>
      <c r="C66">
        <v>30.667000000000002</v>
      </c>
    </row>
    <row r="67" spans="2:8">
      <c r="B67">
        <v>64</v>
      </c>
      <c r="C67">
        <v>41.667000000000002</v>
      </c>
    </row>
    <row r="68" spans="2:8">
      <c r="B68">
        <v>65</v>
      </c>
      <c r="C68">
        <v>57.332999999999998</v>
      </c>
    </row>
    <row r="69" spans="2:8">
      <c r="B69">
        <v>66</v>
      </c>
      <c r="C69">
        <v>92.332999999999998</v>
      </c>
      <c r="G69" s="5" t="s">
        <v>43</v>
      </c>
      <c r="H69" s="5" t="s">
        <v>44</v>
      </c>
    </row>
    <row r="70" spans="2:8">
      <c r="B70">
        <v>67</v>
      </c>
      <c r="C70">
        <v>116.667</v>
      </c>
      <c r="G70" s="7">
        <f>G61</f>
        <v>-28.602787334946147</v>
      </c>
      <c r="H70" s="7">
        <f>G62</f>
        <v>9.3368333845719977</v>
      </c>
    </row>
    <row r="71" spans="2:8">
      <c r="B71">
        <v>68</v>
      </c>
      <c r="C71">
        <v>147.333</v>
      </c>
    </row>
    <row r="72" spans="2:8">
      <c r="B72">
        <v>69</v>
      </c>
      <c r="C72">
        <v>161.333</v>
      </c>
      <c r="G72" s="5" t="s">
        <v>40</v>
      </c>
      <c r="H72" s="5" t="s">
        <v>41</v>
      </c>
    </row>
    <row r="73" spans="2:8">
      <c r="B73">
        <v>70</v>
      </c>
      <c r="C73">
        <v>161.333</v>
      </c>
      <c r="G73" s="7">
        <f>H61</f>
        <v>94.494662389970841</v>
      </c>
      <c r="H73" s="7">
        <f>H62</f>
        <v>6.4734629985008647</v>
      </c>
    </row>
    <row r="74" spans="2:8">
      <c r="B74">
        <v>71</v>
      </c>
      <c r="C74">
        <v>163.333</v>
      </c>
    </row>
    <row r="75" spans="2:8">
      <c r="B75">
        <v>72</v>
      </c>
      <c r="C75">
        <v>166.333</v>
      </c>
    </row>
    <row r="76" spans="2:8">
      <c r="B76">
        <v>73</v>
      </c>
      <c r="C76">
        <v>169.333</v>
      </c>
      <c r="G76" s="5" t="s">
        <v>45</v>
      </c>
      <c r="H76" s="5" t="s">
        <v>46</v>
      </c>
    </row>
    <row r="77" spans="2:8">
      <c r="B77">
        <v>74</v>
      </c>
      <c r="C77">
        <v>168.333</v>
      </c>
      <c r="G77" s="8">
        <f>-G73/G70</f>
        <v>3.3036871995520416</v>
      </c>
      <c r="H77" s="8">
        <f>SQRT((-G77/G70)^2*(H70)^2+(G77/G73)^2*(H73)^2)</f>
        <v>1.1019181905282678</v>
      </c>
    </row>
    <row r="78" spans="2:8">
      <c r="B78">
        <v>75</v>
      </c>
      <c r="C78">
        <v>166.333</v>
      </c>
    </row>
    <row r="79" spans="2:8">
      <c r="B79">
        <v>76</v>
      </c>
      <c r="C79">
        <v>165.333</v>
      </c>
    </row>
    <row r="80" spans="2:8">
      <c r="B80">
        <v>77</v>
      </c>
      <c r="C80">
        <v>167.333</v>
      </c>
    </row>
    <row r="81" spans="2:3">
      <c r="B81">
        <v>78</v>
      </c>
      <c r="C81">
        <v>168.333</v>
      </c>
    </row>
    <row r="82" spans="2:3">
      <c r="B82">
        <v>79</v>
      </c>
      <c r="C82">
        <v>167.333</v>
      </c>
    </row>
    <row r="83" spans="2:3">
      <c r="B83">
        <v>80</v>
      </c>
      <c r="C83">
        <v>168.333</v>
      </c>
    </row>
    <row r="84" spans="2:3">
      <c r="B84">
        <v>81</v>
      </c>
      <c r="C84">
        <v>164.667</v>
      </c>
    </row>
    <row r="85" spans="2:3">
      <c r="B85">
        <v>82</v>
      </c>
      <c r="C85">
        <v>164.667</v>
      </c>
    </row>
    <row r="86" spans="2:3">
      <c r="B86">
        <v>83</v>
      </c>
      <c r="C86">
        <v>167.667</v>
      </c>
    </row>
    <row r="87" spans="2:3">
      <c r="B87">
        <v>84</v>
      </c>
      <c r="C87">
        <v>166.667</v>
      </c>
    </row>
    <row r="88" spans="2:3">
      <c r="B88">
        <v>85</v>
      </c>
      <c r="C88">
        <v>162.667</v>
      </c>
    </row>
    <row r="89" spans="2:3">
      <c r="B89">
        <v>86</v>
      </c>
      <c r="C89">
        <v>161.667</v>
      </c>
    </row>
    <row r="90" spans="2:3">
      <c r="B90">
        <v>87</v>
      </c>
      <c r="C90">
        <v>156.667</v>
      </c>
    </row>
    <row r="91" spans="2:3">
      <c r="B91">
        <v>88</v>
      </c>
      <c r="C91">
        <v>135.667</v>
      </c>
    </row>
    <row r="92" spans="2:3">
      <c r="B92">
        <v>89</v>
      </c>
      <c r="C92">
        <v>101.667</v>
      </c>
    </row>
    <row r="93" spans="2:3">
      <c r="B93">
        <v>90</v>
      </c>
      <c r="C93">
        <v>68.667000000000002</v>
      </c>
    </row>
    <row r="94" spans="2:3">
      <c r="B94">
        <v>91</v>
      </c>
      <c r="C94">
        <v>59.332999999999998</v>
      </c>
    </row>
    <row r="95" spans="2:3">
      <c r="B95">
        <v>92</v>
      </c>
      <c r="C95">
        <v>46.332999999999998</v>
      </c>
    </row>
    <row r="96" spans="2:3">
      <c r="B96">
        <v>93</v>
      </c>
      <c r="C96">
        <v>28.332999999999998</v>
      </c>
    </row>
    <row r="97" spans="2:3">
      <c r="B97">
        <v>94</v>
      </c>
      <c r="C97">
        <v>22.332999999999998</v>
      </c>
    </row>
    <row r="98" spans="2:3">
      <c r="B98">
        <v>95</v>
      </c>
      <c r="C98">
        <v>20.332999999999998</v>
      </c>
    </row>
    <row r="99" spans="2:3">
      <c r="B99">
        <v>96</v>
      </c>
      <c r="C99">
        <v>16.332999999999998</v>
      </c>
    </row>
    <row r="100" spans="2:3">
      <c r="B100">
        <v>97</v>
      </c>
      <c r="C100">
        <v>15.667</v>
      </c>
    </row>
    <row r="101" spans="2:3">
      <c r="B101">
        <v>98</v>
      </c>
      <c r="C101">
        <v>22.667000000000002</v>
      </c>
    </row>
    <row r="102" spans="2:3">
      <c r="B102">
        <v>99</v>
      </c>
      <c r="C102">
        <v>37.332999999999998</v>
      </c>
    </row>
    <row r="103" spans="2:3">
      <c r="B103">
        <v>100</v>
      </c>
      <c r="C103">
        <v>57.667000000000002</v>
      </c>
    </row>
    <row r="104" spans="2:3">
      <c r="B104">
        <v>101</v>
      </c>
      <c r="C104">
        <v>85.332999999999998</v>
      </c>
    </row>
    <row r="105" spans="2:3">
      <c r="B105">
        <v>102</v>
      </c>
      <c r="C105">
        <v>122.667</v>
      </c>
    </row>
    <row r="106" spans="2:3">
      <c r="B106">
        <v>103</v>
      </c>
      <c r="C106">
        <v>146.333</v>
      </c>
    </row>
    <row r="107" spans="2:3">
      <c r="B107">
        <v>104</v>
      </c>
      <c r="C107">
        <v>147.333</v>
      </c>
    </row>
    <row r="108" spans="2:3">
      <c r="B108">
        <v>105</v>
      </c>
      <c r="C108">
        <v>152.333</v>
      </c>
    </row>
    <row r="109" spans="2:3">
      <c r="B109">
        <v>106</v>
      </c>
      <c r="C109">
        <v>154.333</v>
      </c>
    </row>
    <row r="110" spans="2:3">
      <c r="B110">
        <v>107</v>
      </c>
      <c r="C110">
        <v>160.333</v>
      </c>
    </row>
    <row r="111" spans="2:3">
      <c r="B111">
        <v>108</v>
      </c>
      <c r="C111">
        <v>156.333</v>
      </c>
    </row>
    <row r="112" spans="2:3">
      <c r="B112">
        <v>109</v>
      </c>
      <c r="C112">
        <v>135.333</v>
      </c>
    </row>
    <row r="113" spans="2:3">
      <c r="B113">
        <v>110</v>
      </c>
      <c r="C113">
        <v>97.332999999999998</v>
      </c>
    </row>
    <row r="114" spans="2:3">
      <c r="B114">
        <v>111</v>
      </c>
      <c r="C114">
        <v>62.667000000000002</v>
      </c>
    </row>
    <row r="115" spans="2:3">
      <c r="B115">
        <v>112</v>
      </c>
      <c r="C115">
        <v>42.667000000000002</v>
      </c>
    </row>
    <row r="116" spans="2:3">
      <c r="B116">
        <v>113</v>
      </c>
      <c r="C116">
        <v>33.332999999999998</v>
      </c>
    </row>
    <row r="117" spans="2:3">
      <c r="B117">
        <v>114</v>
      </c>
      <c r="C117">
        <v>23.332999999999998</v>
      </c>
    </row>
    <row r="118" spans="2:3">
      <c r="B118">
        <v>115</v>
      </c>
      <c r="C118">
        <v>13.333</v>
      </c>
    </row>
    <row r="119" spans="2:3">
      <c r="B119">
        <v>116</v>
      </c>
      <c r="C119">
        <v>15.333</v>
      </c>
    </row>
    <row r="120" spans="2:3">
      <c r="B120">
        <v>117</v>
      </c>
      <c r="C120">
        <v>19.332999999999998</v>
      </c>
    </row>
    <row r="121" spans="2:3">
      <c r="B121">
        <v>118</v>
      </c>
      <c r="C121">
        <v>20.332999999999998</v>
      </c>
    </row>
    <row r="122" spans="2:3">
      <c r="B122">
        <v>119</v>
      </c>
      <c r="C122">
        <v>24.332999999999998</v>
      </c>
    </row>
    <row r="123" spans="2:3">
      <c r="B123">
        <v>120</v>
      </c>
      <c r="C123">
        <v>34.332999999999998</v>
      </c>
    </row>
    <row r="124" spans="2:3">
      <c r="B124">
        <v>121</v>
      </c>
      <c r="C124">
        <v>56.332999999999998</v>
      </c>
    </row>
    <row r="125" spans="2:3">
      <c r="B125">
        <v>122</v>
      </c>
      <c r="C125">
        <v>109.333</v>
      </c>
    </row>
    <row r="126" spans="2:3">
      <c r="B126">
        <v>123</v>
      </c>
      <c r="C126">
        <v>134.333</v>
      </c>
    </row>
    <row r="127" spans="2:3">
      <c r="B127">
        <v>124</v>
      </c>
      <c r="C127">
        <v>146.333</v>
      </c>
    </row>
    <row r="128" spans="2:3">
      <c r="B128">
        <v>125</v>
      </c>
      <c r="C128">
        <v>151.667</v>
      </c>
    </row>
    <row r="129" spans="2:3">
      <c r="B129">
        <v>126</v>
      </c>
      <c r="C129">
        <v>148.667</v>
      </c>
    </row>
    <row r="130" spans="2:3">
      <c r="B130">
        <v>127</v>
      </c>
      <c r="C130">
        <v>146.333</v>
      </c>
    </row>
    <row r="131" spans="2:3">
      <c r="B131">
        <v>128</v>
      </c>
      <c r="C131">
        <v>145.333</v>
      </c>
    </row>
    <row r="132" spans="2:3">
      <c r="B132">
        <v>129</v>
      </c>
      <c r="C132">
        <v>145.333</v>
      </c>
    </row>
    <row r="133" spans="2:3">
      <c r="B133">
        <v>130</v>
      </c>
      <c r="C133">
        <v>130.333</v>
      </c>
    </row>
    <row r="134" spans="2:3">
      <c r="B134">
        <v>131</v>
      </c>
      <c r="C134">
        <v>103.333</v>
      </c>
    </row>
    <row r="135" spans="2:3">
      <c r="B135">
        <v>132</v>
      </c>
      <c r="C135">
        <v>68.332999999999998</v>
      </c>
    </row>
    <row r="136" spans="2:3">
      <c r="B136">
        <v>133</v>
      </c>
      <c r="C136">
        <v>52.332999999999998</v>
      </c>
    </row>
    <row r="137" spans="2:3">
      <c r="B137">
        <v>134</v>
      </c>
      <c r="C137">
        <v>36.332999999999998</v>
      </c>
    </row>
    <row r="138" spans="2:3">
      <c r="B138">
        <v>135</v>
      </c>
      <c r="C138">
        <v>21.332999999999998</v>
      </c>
    </row>
    <row r="139" spans="2:3">
      <c r="B139">
        <v>136</v>
      </c>
      <c r="C139">
        <v>15.333</v>
      </c>
    </row>
    <row r="140" spans="2:3">
      <c r="B140">
        <v>137</v>
      </c>
      <c r="C140">
        <v>15.667</v>
      </c>
    </row>
    <row r="141" spans="2:3">
      <c r="B141">
        <v>138</v>
      </c>
      <c r="C141">
        <v>15.667</v>
      </c>
    </row>
    <row r="142" spans="2:3">
      <c r="B142">
        <v>139</v>
      </c>
      <c r="C142">
        <v>16.667000000000002</v>
      </c>
    </row>
    <row r="143" spans="2:3">
      <c r="B143">
        <v>140</v>
      </c>
      <c r="C143">
        <v>25.667000000000002</v>
      </c>
    </row>
    <row r="144" spans="2:3">
      <c r="B144">
        <v>141</v>
      </c>
      <c r="C144">
        <v>34.667000000000002</v>
      </c>
    </row>
    <row r="145" spans="2:3">
      <c r="B145">
        <v>142</v>
      </c>
      <c r="C145">
        <v>69.667000000000002</v>
      </c>
    </row>
    <row r="146" spans="2:3">
      <c r="B146">
        <v>143</v>
      </c>
      <c r="C146">
        <v>115.667</v>
      </c>
    </row>
    <row r="147" spans="2:3">
      <c r="B147">
        <v>144</v>
      </c>
      <c r="C147">
        <v>140.667</v>
      </c>
    </row>
    <row r="148" spans="2:3">
      <c r="B148">
        <v>145</v>
      </c>
      <c r="C148">
        <v>153.667</v>
      </c>
    </row>
    <row r="149" spans="2:3">
      <c r="B149">
        <v>146</v>
      </c>
      <c r="C149">
        <v>161.667</v>
      </c>
    </row>
    <row r="150" spans="2:3">
      <c r="B150">
        <v>147</v>
      </c>
      <c r="C150">
        <v>159.333</v>
      </c>
    </row>
    <row r="151" spans="2:3">
      <c r="B151">
        <v>148</v>
      </c>
      <c r="C151">
        <v>161.333</v>
      </c>
    </row>
    <row r="152" spans="2:3">
      <c r="B152">
        <v>149</v>
      </c>
      <c r="C152">
        <v>164.667</v>
      </c>
    </row>
    <row r="153" spans="2:3">
      <c r="B153">
        <v>150</v>
      </c>
      <c r="C153">
        <v>165.667</v>
      </c>
    </row>
    <row r="154" spans="2:3">
      <c r="B154">
        <v>151</v>
      </c>
      <c r="C154">
        <v>164.667</v>
      </c>
    </row>
    <row r="155" spans="2:3">
      <c r="B155">
        <v>152</v>
      </c>
      <c r="C155">
        <v>164.667</v>
      </c>
    </row>
    <row r="156" spans="2:3">
      <c r="B156">
        <v>153</v>
      </c>
      <c r="C156">
        <v>165.667</v>
      </c>
    </row>
    <row r="157" spans="2:3">
      <c r="B157">
        <v>154</v>
      </c>
      <c r="C157">
        <v>166.667</v>
      </c>
    </row>
    <row r="158" spans="2:3">
      <c r="B158">
        <v>155</v>
      </c>
      <c r="C158">
        <v>167.667</v>
      </c>
    </row>
    <row r="159" spans="2:3">
      <c r="B159">
        <v>156</v>
      </c>
      <c r="C159">
        <v>166.667</v>
      </c>
    </row>
    <row r="160" spans="2:3">
      <c r="B160">
        <v>157</v>
      </c>
      <c r="C160">
        <v>169.667</v>
      </c>
    </row>
    <row r="161" spans="2:3">
      <c r="B161">
        <v>158</v>
      </c>
      <c r="C161">
        <v>163.667</v>
      </c>
    </row>
    <row r="162" spans="2:3">
      <c r="B162">
        <v>159</v>
      </c>
      <c r="C162">
        <v>161.667</v>
      </c>
    </row>
    <row r="163" spans="2:3">
      <c r="B163">
        <v>160</v>
      </c>
      <c r="C163">
        <v>153.667</v>
      </c>
    </row>
    <row r="164" spans="2:3">
      <c r="B164">
        <v>161</v>
      </c>
      <c r="C164">
        <v>142.667</v>
      </c>
    </row>
    <row r="165" spans="2:3">
      <c r="B165">
        <v>162</v>
      </c>
      <c r="C165">
        <v>116.667</v>
      </c>
    </row>
    <row r="166" spans="2:3">
      <c r="B166">
        <v>163</v>
      </c>
      <c r="C166">
        <v>98.667000000000002</v>
      </c>
    </row>
    <row r="167" spans="2:3">
      <c r="B167">
        <v>164</v>
      </c>
      <c r="C167">
        <v>73.667000000000002</v>
      </c>
    </row>
    <row r="168" spans="2:3">
      <c r="B168">
        <v>165</v>
      </c>
      <c r="C168">
        <v>55.667000000000002</v>
      </c>
    </row>
    <row r="169" spans="2:3">
      <c r="B169">
        <v>166</v>
      </c>
      <c r="C169">
        <v>36.332999999999998</v>
      </c>
    </row>
    <row r="170" spans="2:3">
      <c r="B170">
        <v>167</v>
      </c>
      <c r="C170">
        <v>22.332999999999998</v>
      </c>
    </row>
    <row r="171" spans="2:3">
      <c r="B171">
        <v>168</v>
      </c>
      <c r="C171">
        <v>16.332999999999998</v>
      </c>
    </row>
    <row r="172" spans="2:3">
      <c r="B172">
        <v>169</v>
      </c>
      <c r="C172">
        <v>15.667</v>
      </c>
    </row>
    <row r="173" spans="2:3">
      <c r="B173">
        <v>170</v>
      </c>
      <c r="C173">
        <v>15.667</v>
      </c>
    </row>
    <row r="174" spans="2:3">
      <c r="B174">
        <v>171</v>
      </c>
      <c r="C174">
        <v>17.667000000000002</v>
      </c>
    </row>
    <row r="175" spans="2:3">
      <c r="B175">
        <v>172</v>
      </c>
      <c r="C175">
        <v>30.667000000000002</v>
      </c>
    </row>
    <row r="176" spans="2:3">
      <c r="B176">
        <v>173</v>
      </c>
      <c r="C176">
        <v>54.332999999999998</v>
      </c>
    </row>
    <row r="177" spans="2:3">
      <c r="B177">
        <v>174</v>
      </c>
      <c r="C177">
        <v>96.332999999999998</v>
      </c>
    </row>
    <row r="178" spans="2:3">
      <c r="B178">
        <v>175</v>
      </c>
      <c r="C178">
        <v>128.333</v>
      </c>
    </row>
    <row r="179" spans="2:3">
      <c r="B179">
        <v>176</v>
      </c>
      <c r="C179">
        <v>141.333</v>
      </c>
    </row>
    <row r="180" spans="2:3">
      <c r="B180">
        <v>177</v>
      </c>
      <c r="C180">
        <v>151.333</v>
      </c>
    </row>
    <row r="181" spans="2:3">
      <c r="B181">
        <v>178</v>
      </c>
      <c r="C181">
        <v>149.333</v>
      </c>
    </row>
    <row r="182" spans="2:3">
      <c r="B182">
        <v>179</v>
      </c>
      <c r="C182">
        <v>150.667</v>
      </c>
    </row>
    <row r="183" spans="2:3">
      <c r="B183">
        <v>180</v>
      </c>
      <c r="C183">
        <v>149.667</v>
      </c>
    </row>
    <row r="184" spans="2:3">
      <c r="B184">
        <v>181</v>
      </c>
      <c r="C184">
        <v>119.333</v>
      </c>
    </row>
    <row r="185" spans="2:3">
      <c r="B185">
        <v>182</v>
      </c>
      <c r="C185">
        <v>78.332999999999998</v>
      </c>
    </row>
    <row r="186" spans="2:3">
      <c r="B186">
        <v>183</v>
      </c>
      <c r="C186">
        <v>51.332999999999998</v>
      </c>
    </row>
    <row r="187" spans="2:3">
      <c r="B187">
        <v>184</v>
      </c>
      <c r="C187">
        <v>38.332999999999998</v>
      </c>
    </row>
    <row r="188" spans="2:3">
      <c r="B188">
        <v>185</v>
      </c>
      <c r="C188">
        <v>23.332999999999998</v>
      </c>
    </row>
    <row r="189" spans="2:3">
      <c r="B189">
        <v>186</v>
      </c>
      <c r="C189">
        <v>16.332999999999998</v>
      </c>
    </row>
    <row r="190" spans="2:3">
      <c r="B190">
        <v>187</v>
      </c>
      <c r="C190">
        <v>14.333</v>
      </c>
    </row>
    <row r="191" spans="2:3">
      <c r="B191">
        <v>188</v>
      </c>
      <c r="C191">
        <v>16.332999999999998</v>
      </c>
    </row>
    <row r="192" spans="2:3">
      <c r="B192">
        <v>189</v>
      </c>
      <c r="C192">
        <v>20.667000000000002</v>
      </c>
    </row>
    <row r="193" spans="2:3">
      <c r="B193">
        <v>190</v>
      </c>
      <c r="C193">
        <v>34.667000000000002</v>
      </c>
    </row>
    <row r="194" spans="2:3">
      <c r="B194">
        <v>191</v>
      </c>
      <c r="C194">
        <v>59.667000000000002</v>
      </c>
    </row>
    <row r="195" spans="2:3">
      <c r="B195">
        <v>192</v>
      </c>
      <c r="C195">
        <v>93.667000000000002</v>
      </c>
    </row>
    <row r="196" spans="2:3">
      <c r="B196">
        <v>193</v>
      </c>
      <c r="C196">
        <v>125.333</v>
      </c>
    </row>
    <row r="197" spans="2:3">
      <c r="B197">
        <v>194</v>
      </c>
      <c r="C197">
        <v>149.333</v>
      </c>
    </row>
    <row r="198" spans="2:3">
      <c r="B198">
        <v>195</v>
      </c>
      <c r="C198">
        <v>148.333</v>
      </c>
    </row>
    <row r="199" spans="2:3">
      <c r="B199">
        <v>196</v>
      </c>
      <c r="C199">
        <v>147.333</v>
      </c>
    </row>
    <row r="200" spans="2:3">
      <c r="B200">
        <v>197</v>
      </c>
      <c r="C200">
        <v>147.667</v>
      </c>
    </row>
    <row r="201" spans="2:3">
      <c r="B201">
        <v>198</v>
      </c>
      <c r="C201">
        <v>144.667</v>
      </c>
    </row>
    <row r="202" spans="2:3">
      <c r="B202">
        <v>199</v>
      </c>
      <c r="C202">
        <v>134.667</v>
      </c>
    </row>
    <row r="203" spans="2:3">
      <c r="B203">
        <v>200</v>
      </c>
      <c r="C203">
        <v>111.667</v>
      </c>
    </row>
    <row r="204" spans="2:3">
      <c r="B204">
        <v>201</v>
      </c>
      <c r="C204">
        <v>88.332999999999998</v>
      </c>
    </row>
    <row r="205" spans="2:3">
      <c r="B205">
        <v>202</v>
      </c>
      <c r="C205">
        <v>60.332999999999998</v>
      </c>
    </row>
    <row r="206" spans="2:3">
      <c r="B206">
        <v>203</v>
      </c>
      <c r="C206">
        <v>42.332999999999998</v>
      </c>
    </row>
    <row r="207" spans="2:3">
      <c r="B207">
        <v>204</v>
      </c>
      <c r="C207">
        <v>30.332999999999998</v>
      </c>
    </row>
    <row r="208" spans="2:3">
      <c r="B208">
        <v>205</v>
      </c>
      <c r="C208">
        <v>22.667000000000002</v>
      </c>
    </row>
    <row r="209" spans="2:3">
      <c r="B209">
        <v>206</v>
      </c>
      <c r="C209">
        <v>19.667000000000002</v>
      </c>
    </row>
    <row r="210" spans="2:3">
      <c r="B210">
        <v>207</v>
      </c>
      <c r="C210">
        <v>23.332999999999998</v>
      </c>
    </row>
    <row r="211" spans="2:3">
      <c r="B211">
        <v>208</v>
      </c>
      <c r="C211">
        <v>29.332999999999998</v>
      </c>
    </row>
    <row r="212" spans="2:3">
      <c r="B212">
        <v>209</v>
      </c>
      <c r="C212">
        <v>38.667000000000002</v>
      </c>
    </row>
    <row r="213" spans="2:3">
      <c r="B213">
        <v>210</v>
      </c>
      <c r="C213">
        <v>77.667000000000002</v>
      </c>
    </row>
    <row r="214" spans="2:3">
      <c r="B214">
        <v>211</v>
      </c>
      <c r="C214">
        <v>111.667</v>
      </c>
    </row>
    <row r="215" spans="2:3">
      <c r="B215">
        <v>212</v>
      </c>
      <c r="C215">
        <v>129.667</v>
      </c>
    </row>
    <row r="216" spans="2:3">
      <c r="B216">
        <v>213</v>
      </c>
      <c r="C216">
        <v>150.333</v>
      </c>
    </row>
    <row r="217" spans="2:3">
      <c r="B217">
        <v>214</v>
      </c>
      <c r="C217">
        <v>154.333</v>
      </c>
    </row>
    <row r="218" spans="2:3">
      <c r="B218">
        <v>215</v>
      </c>
      <c r="C218">
        <v>157.667</v>
      </c>
    </row>
    <row r="219" spans="2:3">
      <c r="B219">
        <v>216</v>
      </c>
      <c r="C219">
        <v>158.667</v>
      </c>
    </row>
    <row r="220" spans="2:3">
      <c r="B220">
        <v>217</v>
      </c>
      <c r="C220">
        <v>163.667</v>
      </c>
    </row>
    <row r="221" spans="2:3">
      <c r="B221">
        <v>218</v>
      </c>
      <c r="C221">
        <v>164.667</v>
      </c>
    </row>
    <row r="222" spans="2:3">
      <c r="B222">
        <v>219</v>
      </c>
      <c r="C222">
        <v>159.667</v>
      </c>
    </row>
    <row r="223" spans="2:3">
      <c r="B223">
        <v>220</v>
      </c>
      <c r="C223">
        <v>159.667</v>
      </c>
    </row>
    <row r="224" spans="2:3">
      <c r="B224">
        <v>221</v>
      </c>
      <c r="C224">
        <v>159.667</v>
      </c>
    </row>
    <row r="225" spans="2:3">
      <c r="B225">
        <v>222</v>
      </c>
      <c r="C225">
        <v>162.667</v>
      </c>
    </row>
    <row r="226" spans="2:3">
      <c r="B226">
        <v>223</v>
      </c>
      <c r="C226">
        <v>163.333</v>
      </c>
    </row>
    <row r="227" spans="2:3">
      <c r="B227">
        <v>224</v>
      </c>
      <c r="C227">
        <v>160.333</v>
      </c>
    </row>
    <row r="228" spans="2:3">
      <c r="B228">
        <v>225</v>
      </c>
      <c r="C228">
        <v>154.667</v>
      </c>
    </row>
    <row r="229" spans="2:3">
      <c r="B229">
        <v>226</v>
      </c>
      <c r="C229">
        <v>140.667</v>
      </c>
    </row>
    <row r="230" spans="2:3">
      <c r="B230">
        <v>227</v>
      </c>
      <c r="C230">
        <v>112.667</v>
      </c>
    </row>
    <row r="231" spans="2:3">
      <c r="B231">
        <v>228</v>
      </c>
      <c r="C231">
        <v>81.667000000000002</v>
      </c>
    </row>
    <row r="232" spans="2:3">
      <c r="B232">
        <v>229</v>
      </c>
      <c r="C232">
        <v>57.332999999999998</v>
      </c>
    </row>
    <row r="233" spans="2:3">
      <c r="B233">
        <v>230</v>
      </c>
      <c r="C233">
        <v>41.332999999999998</v>
      </c>
    </row>
    <row r="234" spans="2:3">
      <c r="B234">
        <v>231</v>
      </c>
      <c r="C234">
        <v>26.332999999999998</v>
      </c>
    </row>
    <row r="235" spans="2:3">
      <c r="B235">
        <v>232</v>
      </c>
      <c r="C235">
        <v>19.332999999999998</v>
      </c>
    </row>
    <row r="236" spans="2:3">
      <c r="B236">
        <v>233</v>
      </c>
      <c r="C236">
        <v>15.333</v>
      </c>
    </row>
    <row r="237" spans="2:3">
      <c r="B237">
        <v>234</v>
      </c>
      <c r="C237">
        <v>21.332999999999998</v>
      </c>
    </row>
    <row r="238" spans="2:3">
      <c r="B238">
        <v>235</v>
      </c>
      <c r="C238">
        <v>28.332999999999998</v>
      </c>
    </row>
    <row r="239" spans="2:3">
      <c r="B239">
        <v>236</v>
      </c>
      <c r="C239">
        <v>45.332999999999998</v>
      </c>
    </row>
    <row r="240" spans="2:3">
      <c r="B240">
        <v>237</v>
      </c>
      <c r="C240">
        <v>79.332999999999998</v>
      </c>
    </row>
    <row r="241" spans="2:3">
      <c r="B241">
        <v>238</v>
      </c>
      <c r="C241">
        <v>108.333</v>
      </c>
    </row>
    <row r="242" spans="2:3">
      <c r="B242">
        <v>239</v>
      </c>
      <c r="C242">
        <v>143.333</v>
      </c>
    </row>
    <row r="243" spans="2:3">
      <c r="B243">
        <v>240</v>
      </c>
      <c r="C243">
        <v>155.333</v>
      </c>
    </row>
    <row r="244" spans="2:3">
      <c r="B244">
        <v>241</v>
      </c>
      <c r="C244">
        <v>150.667</v>
      </c>
    </row>
    <row r="245" spans="2:3">
      <c r="B245">
        <v>242</v>
      </c>
      <c r="C245">
        <v>148.667</v>
      </c>
    </row>
    <row r="246" spans="2:3">
      <c r="B246">
        <v>243</v>
      </c>
      <c r="C246">
        <v>128.667</v>
      </c>
    </row>
    <row r="247" spans="2:3">
      <c r="B247">
        <v>244</v>
      </c>
      <c r="C247">
        <v>92.667000000000002</v>
      </c>
    </row>
    <row r="248" spans="2:3">
      <c r="B248">
        <v>245</v>
      </c>
      <c r="C248">
        <v>63.667000000000002</v>
      </c>
    </row>
    <row r="249" spans="2:3">
      <c r="B249">
        <v>246</v>
      </c>
      <c r="C249">
        <v>59.667000000000002</v>
      </c>
    </row>
    <row r="250" spans="2:3">
      <c r="B250">
        <v>247</v>
      </c>
      <c r="C250">
        <v>40.667000000000002</v>
      </c>
    </row>
    <row r="251" spans="2:3">
      <c r="B251">
        <v>248</v>
      </c>
      <c r="C251">
        <v>24.667000000000002</v>
      </c>
    </row>
    <row r="252" spans="2:3">
      <c r="B252">
        <v>249</v>
      </c>
      <c r="C252">
        <v>17.332999999999998</v>
      </c>
    </row>
    <row r="253" spans="2:3">
      <c r="B253">
        <v>250</v>
      </c>
      <c r="C253">
        <v>20.332999999999998</v>
      </c>
    </row>
    <row r="254" spans="2:3">
      <c r="B254">
        <v>251</v>
      </c>
      <c r="C254">
        <v>27.332999999999998</v>
      </c>
    </row>
    <row r="255" spans="2:3">
      <c r="B255">
        <v>252</v>
      </c>
      <c r="C255">
        <v>41.332999999999998</v>
      </c>
    </row>
    <row r="256" spans="2:3">
      <c r="B256">
        <v>253</v>
      </c>
      <c r="C256">
        <v>70.332999999999998</v>
      </c>
    </row>
    <row r="257" spans="2:3">
      <c r="B257">
        <v>254</v>
      </c>
      <c r="C257">
        <v>100.333</v>
      </c>
    </row>
    <row r="258" spans="2:3">
      <c r="B258">
        <v>255</v>
      </c>
      <c r="C258">
        <v>127.667</v>
      </c>
    </row>
    <row r="259" spans="2:3">
      <c r="B259">
        <v>256</v>
      </c>
      <c r="C259">
        <v>143.667</v>
      </c>
    </row>
    <row r="260" spans="2:3">
      <c r="B260">
        <v>257</v>
      </c>
      <c r="C260">
        <v>144.667</v>
      </c>
    </row>
    <row r="261" spans="2:3">
      <c r="B261">
        <v>258</v>
      </c>
      <c r="C261">
        <v>143.667</v>
      </c>
    </row>
    <row r="262" spans="2:3">
      <c r="B262">
        <v>259</v>
      </c>
      <c r="C262">
        <v>125.667</v>
      </c>
    </row>
    <row r="263" spans="2:3">
      <c r="B263">
        <v>260</v>
      </c>
      <c r="C263">
        <v>107.667</v>
      </c>
    </row>
    <row r="264" spans="2:3">
      <c r="B264">
        <v>261</v>
      </c>
      <c r="C264">
        <v>90.667000000000002</v>
      </c>
    </row>
    <row r="265" spans="2:3">
      <c r="B265">
        <v>262</v>
      </c>
      <c r="C265">
        <v>63.667000000000002</v>
      </c>
    </row>
    <row r="266" spans="2:3">
      <c r="B266">
        <v>263</v>
      </c>
      <c r="C266">
        <v>42.667000000000002</v>
      </c>
    </row>
    <row r="267" spans="2:3">
      <c r="B267">
        <v>264</v>
      </c>
      <c r="C267">
        <v>29.667000000000002</v>
      </c>
    </row>
    <row r="268" spans="2:3">
      <c r="B268">
        <v>265</v>
      </c>
      <c r="C268">
        <v>21.667000000000002</v>
      </c>
    </row>
    <row r="269" spans="2:3">
      <c r="B269">
        <v>266</v>
      </c>
      <c r="C269">
        <v>20.667000000000002</v>
      </c>
    </row>
    <row r="270" spans="2:3">
      <c r="B270">
        <v>267</v>
      </c>
      <c r="C270">
        <v>30.667000000000002</v>
      </c>
    </row>
    <row r="271" spans="2:3">
      <c r="B271">
        <v>268</v>
      </c>
      <c r="C271">
        <v>48.667000000000002</v>
      </c>
    </row>
    <row r="272" spans="2:3">
      <c r="B272">
        <v>269</v>
      </c>
      <c r="C272">
        <v>64.332999999999998</v>
      </c>
    </row>
    <row r="273" spans="2:3">
      <c r="B273">
        <v>270</v>
      </c>
      <c r="C273">
        <v>93.332999999999998</v>
      </c>
    </row>
    <row r="274" spans="2:3">
      <c r="B274">
        <v>271</v>
      </c>
      <c r="C274">
        <v>123.333</v>
      </c>
    </row>
    <row r="275" spans="2:3">
      <c r="B275">
        <v>272</v>
      </c>
      <c r="C275">
        <v>151.333</v>
      </c>
    </row>
    <row r="276" spans="2:3">
      <c r="B276">
        <v>273</v>
      </c>
      <c r="C276">
        <v>167.333</v>
      </c>
    </row>
    <row r="277" spans="2:3">
      <c r="B277">
        <v>274</v>
      </c>
      <c r="C277">
        <v>164.333</v>
      </c>
    </row>
    <row r="278" spans="2:3">
      <c r="B278">
        <v>275</v>
      </c>
      <c r="C278">
        <v>162.333</v>
      </c>
    </row>
    <row r="279" spans="2:3">
      <c r="B279">
        <v>276</v>
      </c>
      <c r="C279">
        <v>163.333</v>
      </c>
    </row>
    <row r="280" spans="2:3">
      <c r="B280">
        <v>277</v>
      </c>
      <c r="C280">
        <v>163.667</v>
      </c>
    </row>
    <row r="281" spans="2:3">
      <c r="B281">
        <v>278</v>
      </c>
      <c r="C281">
        <v>161.667</v>
      </c>
    </row>
    <row r="282" spans="2:3">
      <c r="B282">
        <v>279</v>
      </c>
      <c r="C282">
        <v>162.667</v>
      </c>
    </row>
    <row r="283" spans="2:3">
      <c r="B283">
        <v>280</v>
      </c>
      <c r="C283">
        <v>163.667</v>
      </c>
    </row>
    <row r="284" spans="2:3">
      <c r="B284">
        <v>281</v>
      </c>
      <c r="C284">
        <v>161.333</v>
      </c>
    </row>
    <row r="285" spans="2:3">
      <c r="B285">
        <v>282</v>
      </c>
      <c r="C285">
        <v>162.333</v>
      </c>
    </row>
    <row r="286" spans="2:3">
      <c r="B286">
        <v>283</v>
      </c>
      <c r="C286">
        <v>165.333</v>
      </c>
    </row>
    <row r="287" spans="2:3">
      <c r="B287">
        <v>284</v>
      </c>
      <c r="C287">
        <v>164.333</v>
      </c>
    </row>
    <row r="288" spans="2:3">
      <c r="B288">
        <v>285</v>
      </c>
      <c r="C288">
        <v>159.333</v>
      </c>
    </row>
    <row r="289" spans="2:3">
      <c r="B289">
        <v>286</v>
      </c>
      <c r="C289">
        <v>140.333</v>
      </c>
    </row>
    <row r="290" spans="2:3">
      <c r="B290">
        <v>287</v>
      </c>
      <c r="C290">
        <v>105.333</v>
      </c>
    </row>
    <row r="291" spans="2:3">
      <c r="B291">
        <v>288</v>
      </c>
      <c r="C291">
        <v>71.332999999999998</v>
      </c>
    </row>
    <row r="292" spans="2:3">
      <c r="B292">
        <v>289</v>
      </c>
      <c r="C292">
        <v>42.332999999999998</v>
      </c>
    </row>
    <row r="293" spans="2:3">
      <c r="B293">
        <v>290</v>
      </c>
      <c r="C293">
        <v>33.332999999999998</v>
      </c>
    </row>
    <row r="294" spans="2:3">
      <c r="B294">
        <v>291</v>
      </c>
      <c r="C294">
        <v>27.332999999999998</v>
      </c>
    </row>
    <row r="295" spans="2:3">
      <c r="B295">
        <v>292</v>
      </c>
      <c r="C295">
        <v>25.332999999999998</v>
      </c>
    </row>
    <row r="296" spans="2:3">
      <c r="B296">
        <v>293</v>
      </c>
      <c r="C296">
        <v>27.667000000000002</v>
      </c>
    </row>
    <row r="297" spans="2:3">
      <c r="B297">
        <v>294</v>
      </c>
      <c r="C297">
        <v>37.667000000000002</v>
      </c>
    </row>
    <row r="298" spans="2:3">
      <c r="B298">
        <v>295</v>
      </c>
      <c r="C298">
        <v>66.332999999999998</v>
      </c>
    </row>
    <row r="299" spans="2:3">
      <c r="B299">
        <v>296</v>
      </c>
      <c r="C299">
        <v>98.332999999999998</v>
      </c>
    </row>
    <row r="300" spans="2:3">
      <c r="B300">
        <v>297</v>
      </c>
      <c r="C300">
        <v>119</v>
      </c>
    </row>
    <row r="301" spans="2:3">
      <c r="B301">
        <v>298</v>
      </c>
      <c r="C301">
        <v>130</v>
      </c>
    </row>
    <row r="302" spans="2:3">
      <c r="B302">
        <v>299</v>
      </c>
      <c r="C302">
        <v>132.667</v>
      </c>
    </row>
    <row r="303" spans="2:3">
      <c r="B303">
        <v>300</v>
      </c>
      <c r="C303">
        <v>133.667</v>
      </c>
    </row>
    <row r="304" spans="2:3">
      <c r="B304">
        <v>301</v>
      </c>
      <c r="C304">
        <v>126.667</v>
      </c>
    </row>
    <row r="305" spans="2:3">
      <c r="B305">
        <v>302</v>
      </c>
      <c r="C305">
        <v>87.667000000000002</v>
      </c>
    </row>
    <row r="306" spans="2:3">
      <c r="B306">
        <v>303</v>
      </c>
      <c r="C306">
        <v>48.667000000000002</v>
      </c>
    </row>
    <row r="307" spans="2:3">
      <c r="B307">
        <v>304</v>
      </c>
      <c r="C307">
        <v>32.667000000000002</v>
      </c>
    </row>
    <row r="308" spans="2:3">
      <c r="B308">
        <v>305</v>
      </c>
      <c r="C308">
        <v>27.332999999999998</v>
      </c>
    </row>
    <row r="309" spans="2:3">
      <c r="B309">
        <v>306</v>
      </c>
      <c r="C309">
        <v>23.332999999999998</v>
      </c>
    </row>
    <row r="310" spans="2:3">
      <c r="B310">
        <v>307</v>
      </c>
      <c r="C310">
        <v>24.332999999999998</v>
      </c>
    </row>
    <row r="311" spans="2:3">
      <c r="B311">
        <v>308</v>
      </c>
      <c r="C311">
        <v>27.332999999999998</v>
      </c>
    </row>
    <row r="312" spans="2:3">
      <c r="B312">
        <v>309</v>
      </c>
      <c r="C312">
        <v>42.332999999999998</v>
      </c>
    </row>
    <row r="313" spans="2:3">
      <c r="B313">
        <v>310</v>
      </c>
      <c r="C313">
        <v>77.332999999999998</v>
      </c>
    </row>
    <row r="314" spans="2:3">
      <c r="B314">
        <v>311</v>
      </c>
      <c r="C314">
        <v>105.667</v>
      </c>
    </row>
    <row r="315" spans="2:3">
      <c r="B315">
        <v>312</v>
      </c>
      <c r="C315">
        <v>134.667</v>
      </c>
    </row>
    <row r="316" spans="2:3">
      <c r="B316">
        <v>313</v>
      </c>
      <c r="C316">
        <v>134.667</v>
      </c>
    </row>
    <row r="317" spans="2:3">
      <c r="B317">
        <v>314</v>
      </c>
      <c r="C317">
        <v>135.667</v>
      </c>
    </row>
    <row r="318" spans="2:3">
      <c r="B318">
        <v>315</v>
      </c>
      <c r="C318">
        <v>132.667</v>
      </c>
    </row>
    <row r="319" spans="2:3">
      <c r="B319">
        <v>316</v>
      </c>
      <c r="C319">
        <v>106.667</v>
      </c>
    </row>
    <row r="320" spans="2:3">
      <c r="B320">
        <v>317</v>
      </c>
      <c r="C320">
        <v>88.667000000000002</v>
      </c>
    </row>
    <row r="321" spans="2:3">
      <c r="B321">
        <v>318</v>
      </c>
      <c r="C321">
        <v>58.667000000000002</v>
      </c>
    </row>
    <row r="322" spans="2:3">
      <c r="B322">
        <v>319</v>
      </c>
      <c r="C322">
        <v>31.332999999999998</v>
      </c>
    </row>
    <row r="323" spans="2:3">
      <c r="B323">
        <v>320</v>
      </c>
      <c r="C323">
        <v>30.332999999999998</v>
      </c>
    </row>
    <row r="324" spans="2:3">
      <c r="B324">
        <v>321</v>
      </c>
      <c r="C324">
        <v>31.332999999999998</v>
      </c>
    </row>
    <row r="325" spans="2:3">
      <c r="B325">
        <v>322</v>
      </c>
      <c r="C325">
        <v>28.332999999999998</v>
      </c>
    </row>
    <row r="326" spans="2:3">
      <c r="B326">
        <v>323</v>
      </c>
      <c r="C326">
        <v>37.332999999999998</v>
      </c>
    </row>
    <row r="327" spans="2:3">
      <c r="B327">
        <v>324</v>
      </c>
      <c r="C327">
        <v>66.332999999999998</v>
      </c>
    </row>
    <row r="328" spans="2:3">
      <c r="B328">
        <v>325</v>
      </c>
      <c r="C328">
        <v>112.667</v>
      </c>
    </row>
    <row r="329" spans="2:3">
      <c r="B329">
        <v>326</v>
      </c>
      <c r="C329">
        <v>138.667</v>
      </c>
    </row>
    <row r="330" spans="2:3">
      <c r="B330">
        <v>327</v>
      </c>
      <c r="C330">
        <v>134.667</v>
      </c>
    </row>
    <row r="331" spans="2:3">
      <c r="B331">
        <v>328</v>
      </c>
      <c r="C331">
        <v>143.667</v>
      </c>
    </row>
    <row r="332" spans="2:3">
      <c r="B332">
        <v>329</v>
      </c>
      <c r="C332">
        <v>159.333</v>
      </c>
    </row>
    <row r="333" spans="2:3">
      <c r="B333">
        <v>330</v>
      </c>
      <c r="C333">
        <v>162.333</v>
      </c>
    </row>
    <row r="334" spans="2:3">
      <c r="B334">
        <v>331</v>
      </c>
      <c r="C334">
        <v>157.667</v>
      </c>
    </row>
    <row r="335" spans="2:3">
      <c r="B335">
        <v>332</v>
      </c>
      <c r="C335">
        <v>155.667</v>
      </c>
    </row>
    <row r="336" spans="2:3">
      <c r="B336">
        <v>333</v>
      </c>
      <c r="C336">
        <v>157.667</v>
      </c>
    </row>
    <row r="337" spans="2:3">
      <c r="B337">
        <v>334</v>
      </c>
      <c r="C337">
        <v>152.667</v>
      </c>
    </row>
    <row r="338" spans="2:3">
      <c r="B338">
        <v>335</v>
      </c>
      <c r="C338">
        <v>139.667</v>
      </c>
    </row>
    <row r="339" spans="2:3">
      <c r="B339">
        <v>336</v>
      </c>
      <c r="C339">
        <v>115.667</v>
      </c>
    </row>
    <row r="340" spans="2:3">
      <c r="B340">
        <v>337</v>
      </c>
      <c r="C340">
        <v>86.667000000000002</v>
      </c>
    </row>
    <row r="341" spans="2:3">
      <c r="B341">
        <v>338</v>
      </c>
      <c r="C341">
        <v>52.667000000000002</v>
      </c>
    </row>
    <row r="342" spans="2:3">
      <c r="B342">
        <v>339</v>
      </c>
      <c r="C342">
        <v>35.667000000000002</v>
      </c>
    </row>
    <row r="343" spans="2:3">
      <c r="B343">
        <v>340</v>
      </c>
      <c r="C343">
        <v>27.667000000000002</v>
      </c>
    </row>
    <row r="344" spans="2:3">
      <c r="B344">
        <v>341</v>
      </c>
      <c r="C344">
        <v>27.667000000000002</v>
      </c>
    </row>
    <row r="345" spans="2:3">
      <c r="B345">
        <v>342</v>
      </c>
      <c r="C345">
        <v>38.667000000000002</v>
      </c>
    </row>
    <row r="346" spans="2:3">
      <c r="B346">
        <v>343</v>
      </c>
      <c r="C346">
        <v>50.332999999999998</v>
      </c>
    </row>
    <row r="347" spans="2:3">
      <c r="B347">
        <v>344</v>
      </c>
      <c r="C347">
        <v>81.332999999999998</v>
      </c>
    </row>
    <row r="348" spans="2:3">
      <c r="B348">
        <v>345</v>
      </c>
      <c r="C348">
        <v>115.667</v>
      </c>
    </row>
    <row r="349" spans="2:3">
      <c r="B349">
        <v>346</v>
      </c>
      <c r="C349">
        <v>124.667</v>
      </c>
    </row>
    <row r="350" spans="2:3">
      <c r="B350">
        <v>347</v>
      </c>
      <c r="C350">
        <v>137.667</v>
      </c>
    </row>
    <row r="351" spans="2:3">
      <c r="B351">
        <v>348</v>
      </c>
      <c r="C351">
        <v>131.667</v>
      </c>
    </row>
    <row r="352" spans="2:3">
      <c r="B352">
        <v>349</v>
      </c>
      <c r="C352">
        <v>113.333</v>
      </c>
    </row>
    <row r="353" spans="2:3">
      <c r="B353">
        <v>350</v>
      </c>
      <c r="C353">
        <v>91.332999999999998</v>
      </c>
    </row>
    <row r="354" spans="2:3">
      <c r="B354">
        <v>351</v>
      </c>
      <c r="C354">
        <v>57.332999999999998</v>
      </c>
    </row>
    <row r="355" spans="2:3">
      <c r="B355">
        <v>352</v>
      </c>
      <c r="C355">
        <v>40.332999999999998</v>
      </c>
    </row>
    <row r="356" spans="2:3">
      <c r="B356">
        <v>353</v>
      </c>
      <c r="C356">
        <v>27.332999999999998</v>
      </c>
    </row>
    <row r="357" spans="2:3">
      <c r="B357">
        <v>354</v>
      </c>
      <c r="C357">
        <v>19.332999999999998</v>
      </c>
    </row>
    <row r="358" spans="2:3">
      <c r="B358">
        <v>355</v>
      </c>
      <c r="C358">
        <v>19.667000000000002</v>
      </c>
    </row>
    <row r="359" spans="2:3">
      <c r="B359">
        <v>356</v>
      </c>
      <c r="C359">
        <v>27.667000000000002</v>
      </c>
    </row>
    <row r="360" spans="2:3">
      <c r="B360">
        <v>357</v>
      </c>
      <c r="C360">
        <v>61.332999999999998</v>
      </c>
    </row>
    <row r="361" spans="2:3">
      <c r="B361">
        <v>358</v>
      </c>
      <c r="C361">
        <v>102.667</v>
      </c>
    </row>
    <row r="362" spans="2:3">
      <c r="B362">
        <v>359</v>
      </c>
      <c r="C362">
        <v>131.667</v>
      </c>
    </row>
    <row r="363" spans="2:3">
      <c r="B363">
        <v>360</v>
      </c>
      <c r="C363">
        <v>139.667</v>
      </c>
    </row>
    <row r="364" spans="2:3">
      <c r="B364">
        <v>361</v>
      </c>
      <c r="C364">
        <v>136.667</v>
      </c>
    </row>
    <row r="365" spans="2:3">
      <c r="B365">
        <v>362</v>
      </c>
      <c r="C365">
        <v>125.667</v>
      </c>
    </row>
    <row r="366" spans="2:3">
      <c r="B366">
        <v>363</v>
      </c>
      <c r="C366">
        <v>93.667000000000002</v>
      </c>
    </row>
    <row r="367" spans="2:3">
      <c r="B367">
        <v>364</v>
      </c>
      <c r="C367">
        <v>48.667000000000002</v>
      </c>
    </row>
    <row r="368" spans="2:3">
      <c r="B368">
        <v>365</v>
      </c>
      <c r="C368">
        <v>47.667000000000002</v>
      </c>
    </row>
    <row r="369" spans="2:3">
      <c r="B369">
        <v>366</v>
      </c>
      <c r="C369">
        <v>45.667000000000002</v>
      </c>
    </row>
    <row r="370" spans="2:3">
      <c r="B370">
        <v>367</v>
      </c>
      <c r="C370">
        <v>30.667000000000002</v>
      </c>
    </row>
    <row r="371" spans="2:3">
      <c r="B371">
        <v>368</v>
      </c>
      <c r="C371">
        <v>23.667000000000002</v>
      </c>
    </row>
    <row r="372" spans="2:3">
      <c r="B372">
        <v>369</v>
      </c>
      <c r="C372">
        <v>20.667000000000002</v>
      </c>
    </row>
    <row r="373" spans="2:3">
      <c r="B373">
        <v>370</v>
      </c>
      <c r="C373">
        <v>57.667000000000002</v>
      </c>
    </row>
    <row r="374" spans="2:3">
      <c r="B374">
        <v>371</v>
      </c>
      <c r="C374">
        <v>103.667</v>
      </c>
    </row>
    <row r="375" spans="2:3">
      <c r="B375">
        <v>372</v>
      </c>
      <c r="C375">
        <v>136.667</v>
      </c>
    </row>
    <row r="376" spans="2:3">
      <c r="B376">
        <v>373</v>
      </c>
      <c r="C376">
        <v>145.667</v>
      </c>
    </row>
    <row r="377" spans="2:3">
      <c r="B377">
        <v>374</v>
      </c>
      <c r="C377">
        <v>147.667</v>
      </c>
    </row>
    <row r="378" spans="2:3">
      <c r="B378">
        <v>375</v>
      </c>
      <c r="C378">
        <v>157.667</v>
      </c>
    </row>
    <row r="379" spans="2:3">
      <c r="B379">
        <v>376</v>
      </c>
      <c r="C379">
        <v>164.667</v>
      </c>
    </row>
    <row r="380" spans="2:3">
      <c r="B380">
        <v>377</v>
      </c>
      <c r="C380">
        <v>166.667</v>
      </c>
    </row>
    <row r="381" spans="2:3">
      <c r="B381">
        <v>378</v>
      </c>
      <c r="C381">
        <v>167.667</v>
      </c>
    </row>
    <row r="382" spans="2:3">
      <c r="B382">
        <v>379</v>
      </c>
      <c r="C382">
        <v>165.667</v>
      </c>
    </row>
    <row r="383" spans="2:3">
      <c r="B383">
        <v>380</v>
      </c>
      <c r="C383">
        <v>167.667</v>
      </c>
    </row>
    <row r="384" spans="2:3">
      <c r="B384">
        <v>381</v>
      </c>
      <c r="C384">
        <v>170.667</v>
      </c>
    </row>
    <row r="385" spans="2:3">
      <c r="B385">
        <v>382</v>
      </c>
      <c r="C385">
        <v>170.667</v>
      </c>
    </row>
    <row r="386" spans="2:3">
      <c r="B386">
        <v>383</v>
      </c>
      <c r="C386">
        <v>169.667</v>
      </c>
    </row>
    <row r="387" spans="2:3">
      <c r="B387">
        <v>384</v>
      </c>
      <c r="C387">
        <v>169.667</v>
      </c>
    </row>
    <row r="388" spans="2:3">
      <c r="B388">
        <v>385</v>
      </c>
      <c r="C388">
        <v>0</v>
      </c>
    </row>
    <row r="389" spans="2:3">
      <c r="B389">
        <v>386</v>
      </c>
      <c r="C389">
        <v>0</v>
      </c>
    </row>
    <row r="390" spans="2:3">
      <c r="B390">
        <v>387</v>
      </c>
      <c r="C390">
        <v>0</v>
      </c>
    </row>
    <row r="391" spans="2:3">
      <c r="B391">
        <v>388</v>
      </c>
      <c r="C391">
        <v>0</v>
      </c>
    </row>
    <row r="392" spans="2:3">
      <c r="B392">
        <v>389</v>
      </c>
      <c r="C392">
        <v>0</v>
      </c>
    </row>
    <row r="393" spans="2:3">
      <c r="B393">
        <v>390</v>
      </c>
      <c r="C393">
        <v>0</v>
      </c>
    </row>
    <row r="394" spans="2:3">
      <c r="B394">
        <v>391</v>
      </c>
      <c r="C394">
        <v>0</v>
      </c>
    </row>
    <row r="395" spans="2:3">
      <c r="B395">
        <v>392</v>
      </c>
      <c r="C395">
        <v>0</v>
      </c>
    </row>
    <row r="396" spans="2:3">
      <c r="B396">
        <v>393</v>
      </c>
      <c r="C396">
        <v>0</v>
      </c>
    </row>
    <row r="397" spans="2:3">
      <c r="B397">
        <v>394</v>
      </c>
      <c r="C397">
        <v>0</v>
      </c>
    </row>
    <row r="398" spans="2:3">
      <c r="B398">
        <v>395</v>
      </c>
      <c r="C398">
        <v>0</v>
      </c>
    </row>
    <row r="399" spans="2:3">
      <c r="B399">
        <v>396</v>
      </c>
      <c r="C399">
        <v>0</v>
      </c>
    </row>
  </sheetData>
  <mergeCells count="1">
    <mergeCell ref="E49:F49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histograma entero</vt:lpstr>
      <vt:lpstr>fondo</vt:lpstr>
      <vt:lpstr>histograma sección </vt:lpstr>
      <vt:lpstr>3-distribucion-intensidad</vt:lpstr>
      <vt:lpstr>'3-distribucion-intensidad'!_3.1._distribucionIntensidadDada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2022-03-11T17:47:37Z</dcterms:created>
  <dcterms:modified xsi:type="dcterms:W3CDTF">2022-03-13T13:28:33Z</dcterms:modified>
</cp:coreProperties>
</file>