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14\"/>
    </mc:Choice>
  </mc:AlternateContent>
  <bookViews>
    <workbookView xWindow="240" yWindow="135" windowWidth="21075" windowHeight="10005" firstSheet="3" activeTab="6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11" r:id="rId5"/>
    <sheet name="V. Exportação Volume" sheetId="8" r:id="rId6"/>
    <sheet name="VI. Produção" sheetId="9" r:id="rId7"/>
    <sheet name="VII. Outras informações" sheetId="10" r:id="rId8"/>
  </sheets>
  <calcPr calcId="152511"/>
</workbook>
</file>

<file path=xl/calcChain.xml><?xml version="1.0" encoding="utf-8"?>
<calcChain xmlns="http://schemas.openxmlformats.org/spreadsheetml/2006/main">
  <c r="F14" i="11" l="1"/>
  <c r="G14" i="11"/>
  <c r="H14" i="11"/>
  <c r="I14" i="11"/>
  <c r="J14" i="11"/>
  <c r="K14" i="11"/>
  <c r="L14" i="11"/>
  <c r="M14" i="11"/>
  <c r="N14" i="11"/>
  <c r="O14" i="11"/>
  <c r="P14" i="11"/>
  <c r="E14" i="11"/>
  <c r="Q150" i="11" l="1"/>
  <c r="Q149" i="11"/>
  <c r="Q148" i="11"/>
  <c r="Q147" i="11"/>
  <c r="Q146" i="11"/>
  <c r="Q145" i="11"/>
  <c r="Q144" i="11"/>
  <c r="Q143" i="11"/>
  <c r="P142" i="11"/>
  <c r="P141" i="11" s="1"/>
  <c r="O142" i="11"/>
  <c r="O141" i="11" s="1"/>
  <c r="N142" i="11"/>
  <c r="N141" i="11" s="1"/>
  <c r="M142" i="11"/>
  <c r="M141" i="11" s="1"/>
  <c r="L142" i="11"/>
  <c r="L141" i="11" s="1"/>
  <c r="K142" i="11"/>
  <c r="J142" i="11"/>
  <c r="J141" i="11" s="1"/>
  <c r="I142" i="11"/>
  <c r="I141" i="11" s="1"/>
  <c r="H142" i="11"/>
  <c r="H141" i="11" s="1"/>
  <c r="G142" i="11"/>
  <c r="F142" i="11"/>
  <c r="F141" i="11" s="1"/>
  <c r="E142" i="11"/>
  <c r="K141" i="11"/>
  <c r="G141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Q135" i="11"/>
  <c r="Q134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P111" i="11"/>
  <c r="O111" i="11"/>
  <c r="O110" i="11" s="1"/>
  <c r="N111" i="11"/>
  <c r="N110" i="11" s="1"/>
  <c r="M111" i="11"/>
  <c r="M110" i="11" s="1"/>
  <c r="L111" i="11"/>
  <c r="L110" i="11" s="1"/>
  <c r="K111" i="11"/>
  <c r="K110" i="11" s="1"/>
  <c r="J111" i="11"/>
  <c r="J110" i="11" s="1"/>
  <c r="I111" i="11"/>
  <c r="I110" i="11" s="1"/>
  <c r="H111" i="11"/>
  <c r="H110" i="11" s="1"/>
  <c r="G111" i="11"/>
  <c r="G110" i="11" s="1"/>
  <c r="F111" i="11"/>
  <c r="F110" i="11" s="1"/>
  <c r="E111" i="11"/>
  <c r="E110" i="11" s="1"/>
  <c r="P110" i="11"/>
  <c r="Q109" i="11"/>
  <c r="Q108" i="11"/>
  <c r="Q107" i="11"/>
  <c r="Q106" i="11"/>
  <c r="Q105" i="11"/>
  <c r="Q104" i="11"/>
  <c r="Q103" i="11"/>
  <c r="Q102" i="11"/>
  <c r="Q101" i="11"/>
  <c r="Q100" i="11"/>
  <c r="P99" i="11"/>
  <c r="O99" i="11"/>
  <c r="O98" i="11" s="1"/>
  <c r="N99" i="11"/>
  <c r="N98" i="11" s="1"/>
  <c r="M99" i="11"/>
  <c r="M98" i="11" s="1"/>
  <c r="L99" i="11"/>
  <c r="L98" i="11" s="1"/>
  <c r="K99" i="11"/>
  <c r="K98" i="11" s="1"/>
  <c r="J99" i="11"/>
  <c r="J98" i="11" s="1"/>
  <c r="I99" i="11"/>
  <c r="I98" i="11" s="1"/>
  <c r="H99" i="11"/>
  <c r="H98" i="11" s="1"/>
  <c r="G99" i="11"/>
  <c r="G98" i="11" s="1"/>
  <c r="F99" i="11"/>
  <c r="F98" i="11" s="1"/>
  <c r="E99" i="11"/>
  <c r="E98" i="11" s="1"/>
  <c r="P98" i="11"/>
  <c r="Q97" i="11"/>
  <c r="Q96" i="11"/>
  <c r="Q95" i="11"/>
  <c r="Q94" i="11"/>
  <c r="Q93" i="11"/>
  <c r="Q92" i="11"/>
  <c r="P91" i="11"/>
  <c r="O91" i="11"/>
  <c r="O90" i="11" s="1"/>
  <c r="N91" i="11"/>
  <c r="N90" i="11" s="1"/>
  <c r="M91" i="11"/>
  <c r="M90" i="11" s="1"/>
  <c r="L91" i="11"/>
  <c r="L90" i="11" s="1"/>
  <c r="K91" i="11"/>
  <c r="K90" i="11" s="1"/>
  <c r="J91" i="11"/>
  <c r="J90" i="11" s="1"/>
  <c r="I91" i="11"/>
  <c r="I90" i="11" s="1"/>
  <c r="H91" i="11"/>
  <c r="G91" i="11"/>
  <c r="G90" i="11" s="1"/>
  <c r="F91" i="11"/>
  <c r="F90" i="11" s="1"/>
  <c r="E91" i="11"/>
  <c r="E90" i="11" s="1"/>
  <c r="P90" i="11"/>
  <c r="H90" i="11"/>
  <c r="Q89" i="11"/>
  <c r="Q88" i="11"/>
  <c r="Q87" i="11"/>
  <c r="Q86" i="11"/>
  <c r="Q85" i="11"/>
  <c r="Q84" i="11"/>
  <c r="Q83" i="11"/>
  <c r="P82" i="11"/>
  <c r="P81" i="11" s="1"/>
  <c r="O82" i="11"/>
  <c r="O81" i="11" s="1"/>
  <c r="N82" i="11"/>
  <c r="N81" i="11" s="1"/>
  <c r="M82" i="11"/>
  <c r="M81" i="11" s="1"/>
  <c r="L82" i="11"/>
  <c r="L81" i="11" s="1"/>
  <c r="K82" i="11"/>
  <c r="K81" i="11" s="1"/>
  <c r="J82" i="11"/>
  <c r="J81" i="11" s="1"/>
  <c r="I82" i="11"/>
  <c r="H82" i="11"/>
  <c r="H81" i="11" s="1"/>
  <c r="G82" i="11"/>
  <c r="G81" i="11" s="1"/>
  <c r="F82" i="11"/>
  <c r="F81" i="11" s="1"/>
  <c r="E82" i="11"/>
  <c r="I81" i="11"/>
  <c r="Q80" i="11"/>
  <c r="Q79" i="11"/>
  <c r="Q78" i="11"/>
  <c r="Q77" i="11"/>
  <c r="Q76" i="11"/>
  <c r="Q75" i="11"/>
  <c r="Q74" i="11"/>
  <c r="P73" i="11"/>
  <c r="O73" i="11"/>
  <c r="O72" i="11" s="1"/>
  <c r="N73" i="11"/>
  <c r="M73" i="11"/>
  <c r="M72" i="11" s="1"/>
  <c r="L73" i="11"/>
  <c r="L72" i="11" s="1"/>
  <c r="K73" i="11"/>
  <c r="K72" i="11" s="1"/>
  <c r="J73" i="11"/>
  <c r="I73" i="11"/>
  <c r="I72" i="11" s="1"/>
  <c r="H73" i="11"/>
  <c r="H72" i="11" s="1"/>
  <c r="G73" i="11"/>
  <c r="G72" i="11" s="1"/>
  <c r="F73" i="11"/>
  <c r="E73" i="11"/>
  <c r="E72" i="11" s="1"/>
  <c r="P72" i="11"/>
  <c r="N72" i="11"/>
  <c r="J72" i="11"/>
  <c r="F72" i="11"/>
  <c r="Q70" i="11"/>
  <c r="Q69" i="11"/>
  <c r="Q68" i="11"/>
  <c r="Q67" i="11"/>
  <c r="Q66" i="11"/>
  <c r="Q65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Q64" i="11" s="1"/>
  <c r="Q63" i="11"/>
  <c r="Q62" i="11"/>
  <c r="Q61" i="11"/>
  <c r="Q60" i="11"/>
  <c r="Q59" i="11"/>
  <c r="Q58" i="11"/>
  <c r="Q57" i="11"/>
  <c r="Q56" i="11"/>
  <c r="Q55" i="11"/>
  <c r="Q54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Q52" i="11"/>
  <c r="Q51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Q49" i="11"/>
  <c r="Q48" i="11"/>
  <c r="Q45" i="11"/>
  <c r="Q44" i="11"/>
  <c r="Q43" i="11"/>
  <c r="Q42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Q40" i="11"/>
  <c r="Q39" i="11"/>
  <c r="Q38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Q36" i="11"/>
  <c r="Q35" i="11"/>
  <c r="Q34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Q33" i="11" s="1"/>
  <c r="Q32" i="11"/>
  <c r="Q31" i="11"/>
  <c r="Q30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Q28" i="11"/>
  <c r="Q27" i="11"/>
  <c r="Q26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Q24" i="11"/>
  <c r="Q23" i="11"/>
  <c r="Q22" i="11"/>
  <c r="Q21" i="11"/>
  <c r="Q20" i="11"/>
  <c r="Q19" i="11"/>
  <c r="Q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Q16" i="11"/>
  <c r="Q15" i="11"/>
  <c r="Q14" i="11"/>
  <c r="Q13" i="11"/>
  <c r="Q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Q10" i="11"/>
  <c r="Q142" i="11" l="1"/>
  <c r="Q82" i="11"/>
  <c r="H47" i="11"/>
  <c r="H46" i="11" s="1"/>
  <c r="L47" i="11"/>
  <c r="L46" i="11" s="1"/>
  <c r="P47" i="11"/>
  <c r="P46" i="11" s="1"/>
  <c r="G47" i="11"/>
  <c r="G46" i="11" s="1"/>
  <c r="K47" i="11"/>
  <c r="K46" i="11" s="1"/>
  <c r="O47" i="11"/>
  <c r="O46" i="11" s="1"/>
  <c r="Q53" i="11"/>
  <c r="Q29" i="11"/>
  <c r="G9" i="11"/>
  <c r="G8" i="11" s="1"/>
  <c r="K9" i="11"/>
  <c r="K8" i="11" s="1"/>
  <c r="O9" i="11"/>
  <c r="O8" i="11" s="1"/>
  <c r="E141" i="11"/>
  <c r="Q141" i="11" s="1"/>
  <c r="Q138" i="11"/>
  <c r="Q110" i="11"/>
  <c r="Q137" i="11"/>
  <c r="Q139" i="11"/>
  <c r="H125" i="11"/>
  <c r="H124" i="11" s="1"/>
  <c r="L125" i="11"/>
  <c r="L124" i="11" s="1"/>
  <c r="P125" i="11"/>
  <c r="P124" i="11" s="1"/>
  <c r="K71" i="11"/>
  <c r="Q98" i="11"/>
  <c r="Q128" i="11"/>
  <c r="Q131" i="11"/>
  <c r="P71" i="11"/>
  <c r="L71" i="11"/>
  <c r="H71" i="11"/>
  <c r="Q136" i="11"/>
  <c r="I125" i="11"/>
  <c r="I124" i="11" s="1"/>
  <c r="M125" i="11"/>
  <c r="M124" i="11" s="1"/>
  <c r="Q140" i="11"/>
  <c r="N71" i="11"/>
  <c r="Q90" i="11"/>
  <c r="G71" i="11"/>
  <c r="O71" i="11"/>
  <c r="F71" i="11"/>
  <c r="E81" i="11"/>
  <c r="E125" i="11"/>
  <c r="E124" i="11" s="1"/>
  <c r="Q127" i="11"/>
  <c r="K125" i="11"/>
  <c r="K124" i="11" s="1"/>
  <c r="F125" i="11"/>
  <c r="F124" i="11" s="1"/>
  <c r="J125" i="11"/>
  <c r="J124" i="11" s="1"/>
  <c r="N125" i="11"/>
  <c r="N124" i="11" s="1"/>
  <c r="G125" i="11"/>
  <c r="G124" i="11" s="1"/>
  <c r="O125" i="11"/>
  <c r="O124" i="11" s="1"/>
  <c r="Q126" i="11"/>
  <c r="Q129" i="11"/>
  <c r="Q130" i="11"/>
  <c r="Q132" i="11"/>
  <c r="Q133" i="11"/>
  <c r="I47" i="11"/>
  <c r="I46" i="11" s="1"/>
  <c r="M47" i="11"/>
  <c r="M46" i="11" s="1"/>
  <c r="Q50" i="11"/>
  <c r="F47" i="11"/>
  <c r="F46" i="11" s="1"/>
  <c r="J47" i="11"/>
  <c r="J46" i="11" s="1"/>
  <c r="N47" i="11"/>
  <c r="N46" i="11" s="1"/>
  <c r="Q41" i="11"/>
  <c r="Q37" i="11"/>
  <c r="Q25" i="11"/>
  <c r="Q17" i="11"/>
  <c r="E9" i="11"/>
  <c r="E8" i="11" s="1"/>
  <c r="I9" i="11"/>
  <c r="I8" i="11" s="1"/>
  <c r="M9" i="11"/>
  <c r="M8" i="11" s="1"/>
  <c r="F9" i="11"/>
  <c r="F8" i="11" s="1"/>
  <c r="J9" i="11"/>
  <c r="J8" i="11" s="1"/>
  <c r="N9" i="11"/>
  <c r="N8" i="11" s="1"/>
  <c r="Q11" i="11"/>
  <c r="H9" i="11"/>
  <c r="H8" i="11" s="1"/>
  <c r="L9" i="11"/>
  <c r="L8" i="11" s="1"/>
  <c r="P9" i="11"/>
  <c r="P8" i="11" s="1"/>
  <c r="Q81" i="11"/>
  <c r="J71" i="11"/>
  <c r="Q72" i="11"/>
  <c r="E71" i="11"/>
  <c r="I71" i="11"/>
  <c r="M71" i="11"/>
  <c r="E47" i="11"/>
  <c r="Q91" i="11"/>
  <c r="Q99" i="11"/>
  <c r="Q111" i="11"/>
  <c r="Q73" i="11"/>
  <c r="K7" i="11" l="1"/>
  <c r="P7" i="11"/>
  <c r="L7" i="11"/>
  <c r="G7" i="11"/>
  <c r="O7" i="11"/>
  <c r="H7" i="11"/>
  <c r="F7" i="11"/>
  <c r="Q125" i="11"/>
  <c r="Q124" i="11"/>
  <c r="M7" i="11"/>
  <c r="J7" i="11"/>
  <c r="N7" i="11"/>
  <c r="I7" i="11"/>
  <c r="Q9" i="11"/>
  <c r="Q8" i="11"/>
  <c r="E46" i="11"/>
  <c r="Q46" i="11" s="1"/>
  <c r="Q47" i="11"/>
  <c r="Q71" i="11"/>
  <c r="E7" i="11" l="1"/>
  <c r="Q7" i="11" s="1"/>
  <c r="F8" i="4" l="1"/>
  <c r="G8" i="4"/>
  <c r="J8" i="4"/>
  <c r="K8" i="4"/>
  <c r="N8" i="4"/>
  <c r="O8" i="4"/>
  <c r="H8" i="4"/>
  <c r="L8" i="4"/>
  <c r="E8" i="4"/>
  <c r="I8" i="4"/>
  <c r="M8" i="4"/>
  <c r="G11" i="4"/>
  <c r="K11" i="4"/>
  <c r="O11" i="4"/>
  <c r="H11" i="4"/>
  <c r="L11" i="4"/>
  <c r="E11" i="4"/>
  <c r="I11" i="4"/>
  <c r="M11" i="4"/>
  <c r="F11" i="4"/>
  <c r="J11" i="4"/>
  <c r="N11" i="4"/>
  <c r="N7" i="4" l="1"/>
  <c r="J7" i="4"/>
  <c r="F7" i="4"/>
  <c r="I7" i="4"/>
  <c r="H7" i="4"/>
  <c r="K7" i="4"/>
  <c r="M7" i="4"/>
  <c r="E7" i="4"/>
  <c r="L7" i="4"/>
  <c r="O7" i="4"/>
  <c r="G7" i="4"/>
  <c r="O8" i="10" l="1"/>
  <c r="O7" i="10" s="1"/>
  <c r="M8" i="10"/>
  <c r="K8" i="10"/>
  <c r="K7" i="10" s="1"/>
  <c r="I8" i="10"/>
  <c r="I7" i="10" s="1"/>
  <c r="E8" i="10"/>
  <c r="O27" i="4"/>
  <c r="M27" i="4"/>
  <c r="K27" i="4"/>
  <c r="I27" i="4"/>
  <c r="E27" i="4"/>
  <c r="O30" i="4"/>
  <c r="O26" i="4" s="1"/>
  <c r="M30" i="4"/>
  <c r="K30" i="4"/>
  <c r="I30" i="4"/>
  <c r="E30" i="4"/>
  <c r="N30" i="4"/>
  <c r="L30" i="4"/>
  <c r="J30" i="4"/>
  <c r="H30" i="4"/>
  <c r="N27" i="4"/>
  <c r="N26" i="4" s="1"/>
  <c r="L27" i="4"/>
  <c r="J27" i="4"/>
  <c r="H27" i="4"/>
  <c r="N17" i="8"/>
  <c r="L17" i="8"/>
  <c r="J17" i="8"/>
  <c r="H17" i="8"/>
  <c r="O11" i="8"/>
  <c r="M11" i="8"/>
  <c r="K11" i="8"/>
  <c r="I11" i="8"/>
  <c r="E11" i="8"/>
  <c r="O8" i="8"/>
  <c r="M8" i="8"/>
  <c r="K8" i="8"/>
  <c r="I8" i="8"/>
  <c r="E8" i="8"/>
  <c r="N18" i="9"/>
  <c r="L18" i="9"/>
  <c r="J18" i="9"/>
  <c r="H18" i="9"/>
  <c r="O12" i="9"/>
  <c r="M12" i="9"/>
  <c r="K12" i="9"/>
  <c r="I12" i="9"/>
  <c r="E12" i="9"/>
  <c r="O9" i="9"/>
  <c r="M9" i="9"/>
  <c r="K9" i="9"/>
  <c r="I9" i="9"/>
  <c r="E9" i="9"/>
  <c r="O17" i="8"/>
  <c r="M17" i="8"/>
  <c r="K17" i="8"/>
  <c r="I17" i="8"/>
  <c r="E17" i="8"/>
  <c r="N11" i="8"/>
  <c r="L11" i="8"/>
  <c r="J11" i="8"/>
  <c r="H11" i="8"/>
  <c r="N8" i="8"/>
  <c r="L8" i="8"/>
  <c r="J8" i="8"/>
  <c r="H8" i="8"/>
  <c r="O18" i="9"/>
  <c r="M18" i="9"/>
  <c r="K18" i="9"/>
  <c r="I18" i="9"/>
  <c r="E18" i="9"/>
  <c r="N12" i="9"/>
  <c r="L12" i="9"/>
  <c r="J12" i="9"/>
  <c r="H12" i="9"/>
  <c r="N9" i="9"/>
  <c r="L9" i="9"/>
  <c r="J9" i="9"/>
  <c r="H9" i="9"/>
  <c r="M7" i="10"/>
  <c r="E7" i="10"/>
  <c r="N8" i="10"/>
  <c r="N7" i="10" s="1"/>
  <c r="L8" i="10"/>
  <c r="L7" i="10" s="1"/>
  <c r="J8" i="10"/>
  <c r="J7" i="10" s="1"/>
  <c r="H8" i="10"/>
  <c r="H7" i="10" s="1"/>
  <c r="H7" i="8" l="1"/>
  <c r="J26" i="4"/>
  <c r="J8" i="9"/>
  <c r="N8" i="9"/>
  <c r="I8" i="9"/>
  <c r="M8" i="9"/>
  <c r="E7" i="8"/>
  <c r="K7" i="8"/>
  <c r="E26" i="4"/>
  <c r="K26" i="4"/>
  <c r="O8" i="9"/>
  <c r="E8" i="9"/>
  <c r="J7" i="8"/>
  <c r="N7" i="8"/>
  <c r="I7" i="8"/>
  <c r="M7" i="8"/>
  <c r="K8" i="9"/>
  <c r="O7" i="8"/>
  <c r="I26" i="4"/>
  <c r="M26" i="4"/>
  <c r="H8" i="9"/>
  <c r="L8" i="9"/>
  <c r="L7" i="8"/>
  <c r="H26" i="4"/>
  <c r="L26" i="4"/>
  <c r="D8" i="10"/>
  <c r="D7" i="10" s="1"/>
  <c r="P8" i="6" l="1"/>
  <c r="P9" i="6"/>
  <c r="P10" i="6"/>
  <c r="P9" i="5"/>
  <c r="P10" i="5"/>
  <c r="P8" i="5"/>
  <c r="P7" i="6" l="1"/>
  <c r="P7" i="5"/>
  <c r="D9" i="9" l="1"/>
  <c r="D12" i="9"/>
  <c r="D11" i="4"/>
  <c r="D30" i="4"/>
  <c r="D8" i="8"/>
  <c r="D11" i="8"/>
  <c r="D17" i="8"/>
  <c r="D18" i="9" l="1"/>
  <c r="D7" i="8"/>
  <c r="D27" i="4"/>
  <c r="D8" i="4"/>
  <c r="D8" i="9" l="1"/>
  <c r="D26" i="4"/>
  <c r="D7" i="4"/>
  <c r="F9" i="9" l="1"/>
  <c r="F12" i="9"/>
  <c r="F30" i="4"/>
  <c r="F8" i="8"/>
  <c r="F11" i="8"/>
  <c r="F18" i="9"/>
  <c r="F17" i="8"/>
  <c r="F8" i="10" l="1"/>
  <c r="F27" i="4"/>
  <c r="F7" i="8"/>
  <c r="F8" i="9"/>
  <c r="F26" i="4" l="1"/>
  <c r="F7" i="10"/>
  <c r="P9" i="4" l="1"/>
  <c r="P14" i="4"/>
  <c r="P16" i="4"/>
  <c r="P28" i="4"/>
  <c r="P31" i="4"/>
  <c r="P33" i="4"/>
  <c r="P35" i="4"/>
  <c r="P12" i="4"/>
  <c r="P10" i="4"/>
  <c r="P13" i="4"/>
  <c r="P15" i="4"/>
  <c r="P17" i="4"/>
  <c r="P29" i="4"/>
  <c r="P32" i="4"/>
  <c r="P34" i="4"/>
  <c r="P36" i="4"/>
  <c r="P11" i="4" l="1"/>
  <c r="G30" i="4"/>
  <c r="G27" i="4"/>
  <c r="P27" i="4" s="1"/>
  <c r="P7" i="4" l="1"/>
  <c r="P8" i="4"/>
  <c r="G26" i="4"/>
  <c r="P26" i="4" s="1"/>
  <c r="P30" i="4"/>
  <c r="P21" i="10" l="1"/>
  <c r="H46" i="4" l="1"/>
  <c r="I46" i="4"/>
  <c r="J46" i="4"/>
  <c r="M46" i="4"/>
  <c r="N46" i="4"/>
  <c r="O46" i="4"/>
  <c r="L46" i="4" l="1"/>
  <c r="K46" i="4"/>
  <c r="O49" i="4"/>
  <c r="O45" i="4" s="1"/>
  <c r="O63" i="4" s="1"/>
  <c r="M49" i="4"/>
  <c r="M45" i="4" s="1"/>
  <c r="M63" i="4" s="1"/>
  <c r="K49" i="4"/>
  <c r="I49" i="4"/>
  <c r="I45" i="4" s="1"/>
  <c r="I63" i="4" s="1"/>
  <c r="E46" i="4"/>
  <c r="P54" i="4"/>
  <c r="P53" i="4"/>
  <c r="P52" i="4"/>
  <c r="P51" i="4"/>
  <c r="N49" i="4"/>
  <c r="N45" i="4" s="1"/>
  <c r="N63" i="4" s="1"/>
  <c r="L49" i="4"/>
  <c r="L45" i="4" s="1"/>
  <c r="L63" i="4" s="1"/>
  <c r="J49" i="4"/>
  <c r="J45" i="4" s="1"/>
  <c r="J63" i="4" s="1"/>
  <c r="H49" i="4"/>
  <c r="H45" i="4" s="1"/>
  <c r="H63" i="4" s="1"/>
  <c r="D46" i="4"/>
  <c r="F46" i="4"/>
  <c r="G49" i="4"/>
  <c r="K45" i="4" l="1"/>
  <c r="K63" i="4" s="1"/>
  <c r="P50" i="4"/>
  <c r="P55" i="4"/>
  <c r="E49" i="4"/>
  <c r="E45" i="4" s="1"/>
  <c r="E63" i="4" s="1"/>
  <c r="P47" i="4"/>
  <c r="D49" i="4"/>
  <c r="F49" i="4"/>
  <c r="F45" i="4" s="1"/>
  <c r="F63" i="4" s="1"/>
  <c r="G46" i="4"/>
  <c r="P48" i="4"/>
  <c r="P49" i="4" l="1"/>
  <c r="D45" i="4"/>
  <c r="D63" i="4" s="1"/>
  <c r="G45" i="4"/>
  <c r="G63" i="4" s="1"/>
  <c r="P46" i="4"/>
  <c r="P45" i="4" l="1"/>
  <c r="P63" i="4" s="1"/>
  <c r="P10" i="10" l="1"/>
  <c r="P19" i="8"/>
  <c r="P16" i="8"/>
  <c r="P15" i="8"/>
  <c r="P14" i="8"/>
  <c r="P13" i="8"/>
  <c r="P10" i="8"/>
  <c r="P20" i="9"/>
  <c r="P17" i="9"/>
  <c r="P16" i="9"/>
  <c r="P15" i="9"/>
  <c r="P14" i="9"/>
  <c r="P11" i="9"/>
  <c r="G12" i="9" l="1"/>
  <c r="P12" i="9" s="1"/>
  <c r="P13" i="9"/>
  <c r="G8" i="8"/>
  <c r="P9" i="8"/>
  <c r="G17" i="8"/>
  <c r="P17" i="8" s="1"/>
  <c r="P18" i="8"/>
  <c r="G9" i="9"/>
  <c r="P10" i="9"/>
  <c r="G18" i="9"/>
  <c r="P18" i="9" s="1"/>
  <c r="P19" i="9"/>
  <c r="G11" i="8"/>
  <c r="P11" i="8" s="1"/>
  <c r="P12" i="8"/>
  <c r="G8" i="10"/>
  <c r="P9" i="10"/>
  <c r="P11" i="10"/>
  <c r="P12" i="10"/>
  <c r="G7" i="10" l="1"/>
  <c r="P7" i="10" s="1"/>
  <c r="P8" i="10"/>
  <c r="G8" i="9"/>
  <c r="P8" i="9" s="1"/>
  <c r="P9" i="9"/>
  <c r="G7" i="8"/>
  <c r="P7" i="8" s="1"/>
  <c r="P8" i="8"/>
</calcChain>
</file>

<file path=xl/sharedStrings.xml><?xml version="1.0" encoding="utf-8"?>
<sst xmlns="http://schemas.openxmlformats.org/spreadsheetml/2006/main" count="457" uniqueCount="129">
  <si>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</si>
  <si>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</si>
  <si>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</si>
  <si>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</si>
  <si>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</si>
  <si>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</si>
  <si>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</si>
  <si>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</si>
  <si>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</si>
  <si>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</si>
  <si>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</si>
  <si>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</si>
  <si>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</si>
  <si>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</si>
  <si>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</si>
  <si>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</si>
  <si>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</si>
  <si>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</si>
  <si>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</si>
  <si>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</si>
  <si>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</si>
  <si>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</si>
  <si>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</si>
  <si>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</si>
  <si>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</si>
  <si>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</si>
  <si>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</si>
  <si>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</si>
  <si>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</si>
  <si>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</si>
  <si>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</si>
  <si>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</si>
  <si>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 xml:space="preserve">FORD </t>
  </si>
  <si>
    <t>IVECO</t>
  </si>
  <si>
    <t>INTERNATIONAL</t>
  </si>
  <si>
    <t>SCANIA</t>
  </si>
  <si>
    <t>VOLVO</t>
  </si>
  <si>
    <t>DAF</t>
  </si>
  <si>
    <t>MAN (VOLKSWAGEN CAMINHÕES)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</si>
  <si>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</si>
  <si>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</si>
  <si>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</si>
  <si>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</si>
  <si>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</si>
  <si>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</si>
  <si>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</si>
  <si>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</si>
  <si>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</si>
  <si>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</si>
  <si>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</si>
  <si>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</si>
  <si>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</si>
  <si>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</si>
  <si>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</si>
  <si>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</si>
  <si>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</si>
  <si>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</si>
  <si>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</si>
  <si>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</si>
  <si>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</si>
  <si>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</si>
  <si>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</si>
  <si>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</si>
  <si>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</si>
  <si>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</si>
  <si>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</si>
  <si>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</si>
  <si>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</si>
  <si>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</si>
  <si>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</si>
  <si>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</si>
  <si>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</si>
  <si>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</si>
  <si>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</si>
  <si>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</si>
  <si>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</si>
  <si>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</si>
  <si>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</si>
  <si>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</si>
  <si>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</si>
  <si>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>Audi</t>
  </si>
  <si>
    <t xml:space="preserve">     BMW</t>
  </si>
  <si>
    <t xml:space="preserve">     Mini</t>
  </si>
  <si>
    <t>Caoa - Hyundai</t>
  </si>
  <si>
    <t xml:space="preserve">     Hyundai   </t>
  </si>
  <si>
    <t xml:space="preserve">     Subaru</t>
  </si>
  <si>
    <t>FCA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</si>
  <si>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</si>
  <si>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</si>
  <si>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</si>
  <si>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</si>
  <si>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</si>
  <si>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</si>
  <si>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</si>
  <si>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</si>
  <si>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</si>
  <si>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</si>
  <si>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</si>
  <si>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</si>
  <si>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</si>
  <si>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</si>
  <si>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</si>
  <si>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</si>
  <si>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</si>
  <si>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</si>
  <si>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</si>
  <si>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</si>
  <si>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</si>
  <si>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</si>
  <si>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</si>
  <si>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</si>
  <si>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</si>
  <si>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</si>
  <si>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</si>
  <si>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</si>
  <si>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</si>
  <si>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</si>
  <si>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</si>
  <si>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</si>
  <si>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</si>
  <si>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</si>
  <si>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International</t>
  </si>
  <si>
    <t>MAN</t>
  </si>
  <si>
    <t xml:space="preserve">      MAN</t>
  </si>
  <si>
    <t xml:space="preserve">     Volkswagen Caminhões e Ônibus</t>
  </si>
  <si>
    <t>Scania</t>
  </si>
  <si>
    <t>Shacman</t>
  </si>
  <si>
    <t>Volvo</t>
  </si>
  <si>
    <t>Obs: os dados foram revisados em maio/17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</si>
</sst>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6" tint="0.59999389629810485"/>
    <pageSetUpPr fitToPage="1"/>
  </sheetPr>
  <dimension ref="A2:C16"/>
  <sheetViews>
    <sheetView workbookViewId="0">
      <selection activeCell="E22" sqref="E22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78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B2:Q65"/>
  <sheetViews>
    <sheetView topLeftCell="A34" workbookViewId="0">
      <selection activeCell="N38" sqref="N3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39</v>
      </c>
      <c r="D5" s="130">
        <v>2014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/>
    </row>
    <row r="7" spans="2:17" s="1" customFormat="1" ht="18.75" customHeight="1" x14ac:dyDescent="0.25">
      <c r="B7" s="9" t="s">
        <v>41</v>
      </c>
      <c r="C7" s="8"/>
      <c r="D7" s="20">
        <f>+D8+D11+D17</f>
        <v>247760</v>
      </c>
      <c r="E7" s="20">
        <f t="shared" ref="E7:O7" si="0">+E8+E11+E17</f>
        <v>212316</v>
      </c>
      <c r="F7" s="20">
        <f t="shared" si="0"/>
        <v>200984</v>
      </c>
      <c r="G7" s="20">
        <f t="shared" si="0"/>
        <v>243580</v>
      </c>
      <c r="H7" s="20">
        <f t="shared" si="0"/>
        <v>240594</v>
      </c>
      <c r="I7" s="20">
        <f t="shared" si="0"/>
        <v>216657</v>
      </c>
      <c r="J7" s="20">
        <f t="shared" si="0"/>
        <v>242150</v>
      </c>
      <c r="K7" s="20">
        <f t="shared" si="0"/>
        <v>223232</v>
      </c>
      <c r="L7" s="20">
        <f t="shared" si="0"/>
        <v>244579</v>
      </c>
      <c r="M7" s="20">
        <f t="shared" si="0"/>
        <v>254486</v>
      </c>
      <c r="N7" s="20">
        <f t="shared" si="0"/>
        <v>246803</v>
      </c>
      <c r="O7" s="20">
        <f t="shared" si="0"/>
        <v>307873</v>
      </c>
      <c r="P7" s="20">
        <f>SUM(D7:O7)</f>
        <v>2881014</v>
      </c>
      <c r="Q7" s="3"/>
    </row>
    <row r="8" spans="2:17" s="1" customFormat="1" ht="18.75" customHeight="1" x14ac:dyDescent="0.25">
      <c r="B8" s="13" t="s">
        <v>42</v>
      </c>
      <c r="C8" s="14"/>
      <c r="D8" s="21">
        <f>+D9+D10</f>
        <v>235516</v>
      </c>
      <c r="E8" s="21">
        <f t="shared" ref="E8:O8" si="1">+E9+E10</f>
        <v>199366</v>
      </c>
      <c r="F8" s="21">
        <f t="shared" si="1"/>
        <v>189533</v>
      </c>
      <c r="G8" s="21">
        <f t="shared" si="1"/>
        <v>230679</v>
      </c>
      <c r="H8" s="21">
        <f t="shared" si="1"/>
        <v>225825</v>
      </c>
      <c r="I8" s="21">
        <f t="shared" si="1"/>
        <v>204251</v>
      </c>
      <c r="J8" s="21">
        <f t="shared" si="1"/>
        <v>227708</v>
      </c>
      <c r="K8" s="21">
        <f t="shared" si="1"/>
        <v>210381</v>
      </c>
      <c r="L8" s="21">
        <f t="shared" si="1"/>
        <v>231297</v>
      </c>
      <c r="M8" s="21">
        <f t="shared" si="1"/>
        <v>239568</v>
      </c>
      <c r="N8" s="21">
        <f t="shared" si="1"/>
        <v>232432</v>
      </c>
      <c r="O8" s="21">
        <f t="shared" si="1"/>
        <v>291986</v>
      </c>
      <c r="P8" s="21">
        <f>SUM(D8:O8)</f>
        <v>2718542</v>
      </c>
      <c r="Q8" s="3"/>
    </row>
    <row r="9" spans="2:17" s="1" customFormat="1" ht="18.75" customHeight="1" x14ac:dyDescent="0.25">
      <c r="B9" s="16"/>
      <c r="C9" s="14" t="s">
        <v>43</v>
      </c>
      <c r="D9" s="15">
        <v>199890</v>
      </c>
      <c r="E9" s="15">
        <v>165417</v>
      </c>
      <c r="F9" s="15">
        <v>158105</v>
      </c>
      <c r="G9" s="15">
        <v>194715</v>
      </c>
      <c r="H9" s="15">
        <v>189614</v>
      </c>
      <c r="I9" s="15">
        <v>172789</v>
      </c>
      <c r="J9" s="15">
        <v>191803</v>
      </c>
      <c r="K9" s="15">
        <v>176629</v>
      </c>
      <c r="L9" s="15">
        <v>191937</v>
      </c>
      <c r="M9" s="15">
        <v>199709</v>
      </c>
      <c r="N9" s="15">
        <v>196067</v>
      </c>
      <c r="O9" s="15">
        <v>252719</v>
      </c>
      <c r="P9" s="15">
        <f>SUM(D9:O9)</f>
        <v>2289394</v>
      </c>
      <c r="Q9" s="3"/>
    </row>
    <row r="10" spans="2:17" s="1" customFormat="1" ht="18.75" customHeight="1" x14ac:dyDescent="0.25">
      <c r="B10" s="16"/>
      <c r="C10" s="14" t="s">
        <v>44</v>
      </c>
      <c r="D10" s="15">
        <v>35626</v>
      </c>
      <c r="E10" s="15">
        <v>33949</v>
      </c>
      <c r="F10" s="15">
        <v>31428</v>
      </c>
      <c r="G10" s="15">
        <v>35964</v>
      </c>
      <c r="H10" s="15">
        <v>36211</v>
      </c>
      <c r="I10" s="15">
        <v>31462</v>
      </c>
      <c r="J10" s="15">
        <v>35905</v>
      </c>
      <c r="K10" s="15">
        <v>33752</v>
      </c>
      <c r="L10" s="15">
        <v>39360</v>
      </c>
      <c r="M10" s="15">
        <v>39859</v>
      </c>
      <c r="N10" s="15">
        <v>36365</v>
      </c>
      <c r="O10" s="15">
        <v>39267</v>
      </c>
      <c r="P10" s="15">
        <f>SUM(D10:O10)</f>
        <v>429148</v>
      </c>
      <c r="Q10" s="3"/>
    </row>
    <row r="11" spans="2:17" s="1" customFormat="1" ht="18.75" customHeight="1" x14ac:dyDescent="0.25">
      <c r="B11" s="13" t="s">
        <v>45</v>
      </c>
      <c r="C11" s="14"/>
      <c r="D11" s="21">
        <f>SUM(D12:D16)</f>
        <v>10509</v>
      </c>
      <c r="E11" s="21">
        <f t="shared" ref="E11:O11" si="2">SUM(E12:E16)</f>
        <v>10197</v>
      </c>
      <c r="F11" s="21">
        <f t="shared" si="2"/>
        <v>9012</v>
      </c>
      <c r="G11" s="21">
        <f t="shared" si="2"/>
        <v>10672</v>
      </c>
      <c r="H11" s="21">
        <f t="shared" si="2"/>
        <v>12526</v>
      </c>
      <c r="I11" s="21">
        <f t="shared" si="2"/>
        <v>10442</v>
      </c>
      <c r="J11" s="21">
        <f t="shared" si="2"/>
        <v>12253</v>
      </c>
      <c r="K11" s="21">
        <f t="shared" si="2"/>
        <v>10657</v>
      </c>
      <c r="L11" s="21">
        <f t="shared" si="2"/>
        <v>11082</v>
      </c>
      <c r="M11" s="21">
        <f t="shared" si="2"/>
        <v>12044</v>
      </c>
      <c r="N11" s="21">
        <f t="shared" si="2"/>
        <v>12033</v>
      </c>
      <c r="O11" s="21">
        <f t="shared" si="2"/>
        <v>13571</v>
      </c>
      <c r="P11" s="21">
        <f t="shared" ref="P11:P15" si="3">SUM(D11:O11)</f>
        <v>134998</v>
      </c>
      <c r="Q11" s="3"/>
    </row>
    <row r="12" spans="2:17" s="1" customFormat="1" ht="18.75" customHeight="1" x14ac:dyDescent="0.25">
      <c r="B12" s="16"/>
      <c r="C12" s="14" t="s">
        <v>46</v>
      </c>
      <c r="D12" s="15">
        <v>174</v>
      </c>
      <c r="E12" s="15">
        <v>157</v>
      </c>
      <c r="F12" s="15">
        <v>136</v>
      </c>
      <c r="G12" s="15">
        <v>154</v>
      </c>
      <c r="H12" s="15">
        <v>144</v>
      </c>
      <c r="I12" s="15">
        <v>142</v>
      </c>
      <c r="J12" s="15">
        <v>178</v>
      </c>
      <c r="K12" s="15">
        <v>166</v>
      </c>
      <c r="L12" s="15">
        <v>261</v>
      </c>
      <c r="M12" s="15">
        <v>239</v>
      </c>
      <c r="N12" s="15">
        <v>199</v>
      </c>
      <c r="O12" s="15">
        <v>406</v>
      </c>
      <c r="P12" s="15">
        <f t="shared" si="3"/>
        <v>2356</v>
      </c>
      <c r="Q12" s="3"/>
    </row>
    <row r="13" spans="2:17" s="1" customFormat="1" ht="18.75" customHeight="1" x14ac:dyDescent="0.25">
      <c r="B13" s="16"/>
      <c r="C13" s="14" t="s">
        <v>47</v>
      </c>
      <c r="D13" s="15">
        <v>2060</v>
      </c>
      <c r="E13" s="15">
        <v>2028</v>
      </c>
      <c r="F13" s="15">
        <v>1794</v>
      </c>
      <c r="G13" s="15">
        <v>1898</v>
      </c>
      <c r="H13" s="15">
        <v>2331</v>
      </c>
      <c r="I13" s="15">
        <v>2017</v>
      </c>
      <c r="J13" s="15">
        <v>2668</v>
      </c>
      <c r="K13" s="15">
        <v>2313</v>
      </c>
      <c r="L13" s="15">
        <v>2490</v>
      </c>
      <c r="M13" s="15">
        <v>2765</v>
      </c>
      <c r="N13" s="15">
        <v>2904</v>
      </c>
      <c r="O13" s="15">
        <v>3356</v>
      </c>
      <c r="P13" s="15">
        <f t="shared" si="3"/>
        <v>28624</v>
      </c>
      <c r="Q13" s="3"/>
    </row>
    <row r="14" spans="2:17" s="1" customFormat="1" ht="18.75" customHeight="1" x14ac:dyDescent="0.25">
      <c r="B14" s="16"/>
      <c r="C14" s="14" t="s">
        <v>48</v>
      </c>
      <c r="D14" s="15">
        <v>784</v>
      </c>
      <c r="E14" s="15">
        <v>902</v>
      </c>
      <c r="F14" s="15">
        <v>722</v>
      </c>
      <c r="G14" s="15">
        <v>789</v>
      </c>
      <c r="H14" s="15">
        <v>1112</v>
      </c>
      <c r="I14" s="15">
        <v>938</v>
      </c>
      <c r="J14" s="15">
        <v>1183</v>
      </c>
      <c r="K14" s="15">
        <v>1057</v>
      </c>
      <c r="L14" s="15">
        <v>1057</v>
      </c>
      <c r="M14" s="15">
        <v>982</v>
      </c>
      <c r="N14" s="15">
        <v>1009</v>
      </c>
      <c r="O14" s="15">
        <v>1160</v>
      </c>
      <c r="P14" s="15">
        <f t="shared" si="3"/>
        <v>11695</v>
      </c>
      <c r="Q14" s="3"/>
    </row>
    <row r="15" spans="2:17" s="1" customFormat="1" ht="18.75" customHeight="1" x14ac:dyDescent="0.25">
      <c r="B15" s="16"/>
      <c r="C15" s="14" t="s">
        <v>49</v>
      </c>
      <c r="D15" s="15">
        <v>3604</v>
      </c>
      <c r="E15" s="15">
        <v>3344</v>
      </c>
      <c r="F15" s="15">
        <v>3078</v>
      </c>
      <c r="G15" s="15">
        <v>3704</v>
      </c>
      <c r="H15" s="15">
        <v>4152</v>
      </c>
      <c r="I15" s="15">
        <v>3655</v>
      </c>
      <c r="J15" s="15">
        <v>4124</v>
      </c>
      <c r="K15" s="15">
        <v>3580</v>
      </c>
      <c r="L15" s="15">
        <v>3688</v>
      </c>
      <c r="M15" s="15">
        <v>4132</v>
      </c>
      <c r="N15" s="15">
        <v>4037</v>
      </c>
      <c r="O15" s="15">
        <v>4134</v>
      </c>
      <c r="P15" s="15">
        <f t="shared" si="3"/>
        <v>45232</v>
      </c>
      <c r="Q15" s="3"/>
    </row>
    <row r="16" spans="2:17" s="1" customFormat="1" ht="18.75" customHeight="1" x14ac:dyDescent="0.25">
      <c r="B16" s="16"/>
      <c r="C16" s="14" t="s">
        <v>50</v>
      </c>
      <c r="D16" s="15">
        <v>3887</v>
      </c>
      <c r="E16" s="15">
        <v>3766</v>
      </c>
      <c r="F16" s="15">
        <v>3282</v>
      </c>
      <c r="G16" s="15">
        <v>4127</v>
      </c>
      <c r="H16" s="15">
        <v>4787</v>
      </c>
      <c r="I16" s="15">
        <v>3690</v>
      </c>
      <c r="J16" s="15">
        <v>4100</v>
      </c>
      <c r="K16" s="15">
        <v>3541</v>
      </c>
      <c r="L16" s="15">
        <v>3586</v>
      </c>
      <c r="M16" s="15">
        <v>3926</v>
      </c>
      <c r="N16" s="15">
        <v>3884</v>
      </c>
      <c r="O16" s="15">
        <v>4515</v>
      </c>
      <c r="P16" s="15">
        <f>SUM(D16:O16)</f>
        <v>47091</v>
      </c>
      <c r="Q16" s="3"/>
    </row>
    <row r="17" spans="2:17" s="1" customFormat="1" ht="18.75" customHeight="1" x14ac:dyDescent="0.25">
      <c r="B17" s="10" t="s">
        <v>51</v>
      </c>
      <c r="C17" s="11"/>
      <c r="D17" s="22">
        <v>1735</v>
      </c>
      <c r="E17" s="22">
        <v>2753</v>
      </c>
      <c r="F17" s="22">
        <v>2439</v>
      </c>
      <c r="G17" s="22">
        <v>2229</v>
      </c>
      <c r="H17" s="22">
        <v>2243</v>
      </c>
      <c r="I17" s="22">
        <v>1964</v>
      </c>
      <c r="J17" s="22">
        <v>2189</v>
      </c>
      <c r="K17" s="22">
        <v>2194</v>
      </c>
      <c r="L17" s="22">
        <v>2200</v>
      </c>
      <c r="M17" s="22">
        <v>2874</v>
      </c>
      <c r="N17" s="22">
        <v>2338</v>
      </c>
      <c r="O17" s="22">
        <v>2316</v>
      </c>
      <c r="P17" s="22">
        <f>SUM(D17:O17)</f>
        <v>27474</v>
      </c>
      <c r="Q17" s="3"/>
    </row>
    <row r="18" spans="2:17" s="1" customFormat="1" x14ac:dyDescent="0.25">
      <c r="B18" s="1" t="s">
        <v>52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39</v>
      </c>
      <c r="D24" s="130">
        <v>2014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2"/>
      <c r="Q24" s="61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40</v>
      </c>
      <c r="Q25" s="2"/>
    </row>
    <row r="26" spans="2:17" s="1" customFormat="1" ht="19.5" customHeight="1" x14ac:dyDescent="0.25">
      <c r="B26" s="9" t="s">
        <v>41</v>
      </c>
      <c r="C26" s="8"/>
      <c r="D26" s="20">
        <f>+D27+D30+D36</f>
        <v>64858</v>
      </c>
      <c r="E26" s="20">
        <f t="shared" ref="E26:O26" si="4">+E27+E30+E36</f>
        <v>47012</v>
      </c>
      <c r="F26" s="20">
        <f t="shared" si="4"/>
        <v>39824</v>
      </c>
      <c r="G26" s="20">
        <f t="shared" si="4"/>
        <v>49660</v>
      </c>
      <c r="H26" s="20">
        <f t="shared" si="4"/>
        <v>52768</v>
      </c>
      <c r="I26" s="20">
        <f t="shared" si="4"/>
        <v>46907</v>
      </c>
      <c r="J26" s="20">
        <f t="shared" si="4"/>
        <v>52618</v>
      </c>
      <c r="K26" s="20">
        <f t="shared" si="4"/>
        <v>49260</v>
      </c>
      <c r="L26" s="20">
        <f t="shared" si="4"/>
        <v>51715</v>
      </c>
      <c r="M26" s="20">
        <f t="shared" si="4"/>
        <v>52373</v>
      </c>
      <c r="N26" s="20">
        <f t="shared" si="4"/>
        <v>47848</v>
      </c>
      <c r="O26" s="20">
        <f t="shared" si="4"/>
        <v>62155</v>
      </c>
      <c r="P26" s="20">
        <f>SUM(D26:O26)</f>
        <v>616998</v>
      </c>
      <c r="Q26" s="3"/>
    </row>
    <row r="27" spans="2:17" s="1" customFormat="1" ht="19.5" customHeight="1" x14ac:dyDescent="0.25">
      <c r="B27" s="13" t="s">
        <v>42</v>
      </c>
      <c r="C27" s="14"/>
      <c r="D27" s="21">
        <f>+D28+D29</f>
        <v>64589</v>
      </c>
      <c r="E27" s="21">
        <f t="shared" ref="E27:O27" si="5">+E28+E29</f>
        <v>46772</v>
      </c>
      <c r="F27" s="21">
        <f t="shared" si="5"/>
        <v>39595</v>
      </c>
      <c r="G27" s="21">
        <f t="shared" si="5"/>
        <v>49444</v>
      </c>
      <c r="H27" s="21">
        <f t="shared" si="5"/>
        <v>52584</v>
      </c>
      <c r="I27" s="21">
        <f t="shared" si="5"/>
        <v>46764</v>
      </c>
      <c r="J27" s="21">
        <f t="shared" si="5"/>
        <v>52483</v>
      </c>
      <c r="K27" s="21">
        <f t="shared" si="5"/>
        <v>49110</v>
      </c>
      <c r="L27" s="21">
        <f t="shared" si="5"/>
        <v>51587</v>
      </c>
      <c r="M27" s="21">
        <f t="shared" si="5"/>
        <v>52245</v>
      </c>
      <c r="N27" s="21">
        <f t="shared" si="5"/>
        <v>47728</v>
      </c>
      <c r="O27" s="21">
        <f t="shared" si="5"/>
        <v>62040</v>
      </c>
      <c r="P27" s="21">
        <f>SUM(D27:O27)</f>
        <v>614941</v>
      </c>
      <c r="Q27" s="3"/>
    </row>
    <row r="28" spans="2:17" s="1" customFormat="1" ht="19.5" customHeight="1" x14ac:dyDescent="0.25">
      <c r="B28" s="16"/>
      <c r="C28" s="14" t="s">
        <v>43</v>
      </c>
      <c r="D28" s="15">
        <v>55558</v>
      </c>
      <c r="E28" s="15">
        <v>38722</v>
      </c>
      <c r="F28" s="15">
        <v>31861</v>
      </c>
      <c r="G28" s="15">
        <v>40254</v>
      </c>
      <c r="H28" s="15">
        <v>42760</v>
      </c>
      <c r="I28" s="15">
        <v>38480</v>
      </c>
      <c r="J28" s="15">
        <v>42603</v>
      </c>
      <c r="K28" s="15">
        <v>40418</v>
      </c>
      <c r="L28" s="15">
        <v>42600</v>
      </c>
      <c r="M28" s="15">
        <v>43032</v>
      </c>
      <c r="N28" s="15">
        <v>38725</v>
      </c>
      <c r="O28" s="15">
        <v>50280</v>
      </c>
      <c r="P28" s="21">
        <f t="shared" ref="P28:P36" si="6">SUM(D28:O28)</f>
        <v>505293</v>
      </c>
      <c r="Q28" s="3"/>
    </row>
    <row r="29" spans="2:17" s="1" customFormat="1" ht="19.5" customHeight="1" x14ac:dyDescent="0.25">
      <c r="B29" s="16"/>
      <c r="C29" s="14" t="s">
        <v>44</v>
      </c>
      <c r="D29" s="15">
        <v>9031</v>
      </c>
      <c r="E29" s="15">
        <v>8050</v>
      </c>
      <c r="F29" s="15">
        <v>7734</v>
      </c>
      <c r="G29" s="15">
        <v>9190</v>
      </c>
      <c r="H29" s="15">
        <v>9824</v>
      </c>
      <c r="I29" s="15">
        <v>8284</v>
      </c>
      <c r="J29" s="15">
        <v>9880</v>
      </c>
      <c r="K29" s="15">
        <v>8692</v>
      </c>
      <c r="L29" s="15">
        <v>8987</v>
      </c>
      <c r="M29" s="15">
        <v>9213</v>
      </c>
      <c r="N29" s="15">
        <v>9003</v>
      </c>
      <c r="O29" s="15">
        <v>11760</v>
      </c>
      <c r="P29" s="21">
        <f t="shared" si="6"/>
        <v>109648</v>
      </c>
      <c r="Q29" s="3"/>
    </row>
    <row r="30" spans="2:17" s="1" customFormat="1" ht="19.5" customHeight="1" x14ac:dyDescent="0.25">
      <c r="B30" s="13" t="s">
        <v>45</v>
      </c>
      <c r="C30" s="14"/>
      <c r="D30" s="21">
        <f>SUM(D31:D35)</f>
        <v>269</v>
      </c>
      <c r="E30" s="21">
        <f t="shared" ref="E30:O30" si="7">SUM(E31:E35)</f>
        <v>240</v>
      </c>
      <c r="F30" s="21">
        <f t="shared" si="7"/>
        <v>229</v>
      </c>
      <c r="G30" s="21">
        <f t="shared" si="7"/>
        <v>216</v>
      </c>
      <c r="H30" s="21">
        <f t="shared" si="7"/>
        <v>184</v>
      </c>
      <c r="I30" s="21">
        <f t="shared" si="7"/>
        <v>143</v>
      </c>
      <c r="J30" s="21">
        <f t="shared" si="7"/>
        <v>135</v>
      </c>
      <c r="K30" s="21">
        <f t="shared" si="7"/>
        <v>150</v>
      </c>
      <c r="L30" s="21">
        <f t="shared" si="7"/>
        <v>128</v>
      </c>
      <c r="M30" s="21">
        <f t="shared" si="7"/>
        <v>128</v>
      </c>
      <c r="N30" s="21">
        <f t="shared" si="7"/>
        <v>120</v>
      </c>
      <c r="O30" s="21">
        <f t="shared" si="7"/>
        <v>115</v>
      </c>
      <c r="P30" s="21">
        <f t="shared" si="6"/>
        <v>2057</v>
      </c>
      <c r="Q30" s="3"/>
    </row>
    <row r="31" spans="2:17" s="1" customFormat="1" ht="19.5" customHeight="1" x14ac:dyDescent="0.25">
      <c r="B31" s="16"/>
      <c r="C31" s="14" t="s">
        <v>46</v>
      </c>
      <c r="D31" s="15">
        <v>210</v>
      </c>
      <c r="E31" s="15">
        <v>186</v>
      </c>
      <c r="F31" s="15">
        <v>193</v>
      </c>
      <c r="G31" s="15">
        <v>157</v>
      </c>
      <c r="H31" s="15">
        <v>142</v>
      </c>
      <c r="I31" s="15">
        <v>102</v>
      </c>
      <c r="J31" s="15">
        <v>103</v>
      </c>
      <c r="K31" s="15">
        <v>111</v>
      </c>
      <c r="L31" s="15">
        <v>104</v>
      </c>
      <c r="M31" s="15">
        <v>108</v>
      </c>
      <c r="N31" s="15">
        <v>91</v>
      </c>
      <c r="O31" s="15">
        <v>104</v>
      </c>
      <c r="P31" s="21">
        <f t="shared" si="6"/>
        <v>1611</v>
      </c>
      <c r="Q31" s="3"/>
    </row>
    <row r="32" spans="2:17" s="1" customFormat="1" ht="19.5" customHeight="1" x14ac:dyDescent="0.25">
      <c r="B32" s="16"/>
      <c r="C32" s="14" t="s">
        <v>47</v>
      </c>
      <c r="D32" s="15">
        <v>11</v>
      </c>
      <c r="E32" s="15">
        <v>14</v>
      </c>
      <c r="F32" s="15">
        <v>5</v>
      </c>
      <c r="G32" s="15">
        <v>12</v>
      </c>
      <c r="H32" s="15">
        <v>8</v>
      </c>
      <c r="I32" s="15">
        <v>8</v>
      </c>
      <c r="J32" s="15">
        <v>11</v>
      </c>
      <c r="K32" s="15">
        <v>8</v>
      </c>
      <c r="L32" s="15">
        <v>11</v>
      </c>
      <c r="M32" s="15">
        <v>7</v>
      </c>
      <c r="N32" s="15">
        <v>6</v>
      </c>
      <c r="O32" s="15">
        <v>4</v>
      </c>
      <c r="P32" s="21">
        <f t="shared" si="6"/>
        <v>105</v>
      </c>
      <c r="Q32" s="3"/>
    </row>
    <row r="33" spans="2:17" s="1" customFormat="1" ht="19.5" customHeight="1" x14ac:dyDescent="0.25">
      <c r="B33" s="16"/>
      <c r="C33" s="14" t="s">
        <v>48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1">
        <f t="shared" si="6"/>
        <v>0</v>
      </c>
      <c r="Q33" s="3"/>
    </row>
    <row r="34" spans="2:17" s="1" customFormat="1" ht="19.5" customHeight="1" x14ac:dyDescent="0.25">
      <c r="B34" s="16"/>
      <c r="C34" s="14" t="s">
        <v>49</v>
      </c>
      <c r="D34" s="15"/>
      <c r="E34" s="15"/>
      <c r="F34" s="15">
        <v>1</v>
      </c>
      <c r="G34" s="15"/>
      <c r="H34" s="15"/>
      <c r="I34" s="15"/>
      <c r="J34" s="15"/>
      <c r="K34" s="15">
        <v>1</v>
      </c>
      <c r="L34" s="15">
        <v>1</v>
      </c>
      <c r="M34" s="15">
        <v>1</v>
      </c>
      <c r="N34" s="15"/>
      <c r="O34" s="15">
        <v>1</v>
      </c>
      <c r="P34" s="21">
        <f t="shared" si="6"/>
        <v>5</v>
      </c>
      <c r="Q34" s="3"/>
    </row>
    <row r="35" spans="2:17" s="1" customFormat="1" ht="19.5" customHeight="1" x14ac:dyDescent="0.25">
      <c r="B35" s="16"/>
      <c r="C35" s="14" t="s">
        <v>50</v>
      </c>
      <c r="D35" s="15">
        <v>48</v>
      </c>
      <c r="E35" s="15">
        <v>40</v>
      </c>
      <c r="F35" s="15">
        <v>30</v>
      </c>
      <c r="G35" s="15">
        <v>47</v>
      </c>
      <c r="H35" s="15">
        <v>34</v>
      </c>
      <c r="I35" s="15">
        <v>33</v>
      </c>
      <c r="J35" s="15">
        <v>21</v>
      </c>
      <c r="K35" s="15">
        <v>30</v>
      </c>
      <c r="L35" s="15">
        <v>12</v>
      </c>
      <c r="M35" s="15">
        <v>12</v>
      </c>
      <c r="N35" s="15">
        <v>23</v>
      </c>
      <c r="O35" s="15">
        <v>6</v>
      </c>
      <c r="P35" s="21">
        <f t="shared" si="6"/>
        <v>336</v>
      </c>
      <c r="Q35" s="3"/>
    </row>
    <row r="36" spans="2:17" s="1" customFormat="1" ht="19.5" customHeight="1" x14ac:dyDescent="0.25">
      <c r="B36" s="10" t="s">
        <v>51</v>
      </c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8">
        <f t="shared" si="6"/>
        <v>0</v>
      </c>
      <c r="Q36" s="3"/>
    </row>
    <row r="37" spans="2:17" s="1" customFormat="1" ht="19.5" customHeight="1" x14ac:dyDescent="0.25">
      <c r="B37" s="1" t="s">
        <v>52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39</v>
      </c>
      <c r="D43" s="130">
        <v>2014</v>
      </c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2"/>
      <c r="Q43" s="65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40</v>
      </c>
      <c r="Q44" s="2"/>
    </row>
    <row r="45" spans="2:17" s="1" customFormat="1" ht="19.5" customHeight="1" x14ac:dyDescent="0.25">
      <c r="B45" s="9" t="s">
        <v>41</v>
      </c>
      <c r="C45" s="8"/>
      <c r="D45" s="20">
        <f>+D46+D49+D55</f>
        <v>312618</v>
      </c>
      <c r="E45" s="20">
        <f t="shared" ref="E45:O45" si="8">+E46+E49+E55</f>
        <v>259328</v>
      </c>
      <c r="F45" s="20">
        <f t="shared" si="8"/>
        <v>240808</v>
      </c>
      <c r="G45" s="20">
        <f t="shared" si="8"/>
        <v>293240</v>
      </c>
      <c r="H45" s="20">
        <f t="shared" si="8"/>
        <v>293362</v>
      </c>
      <c r="I45" s="20">
        <f t="shared" si="8"/>
        <v>263564</v>
      </c>
      <c r="J45" s="20">
        <f t="shared" si="8"/>
        <v>294768</v>
      </c>
      <c r="K45" s="20">
        <f t="shared" si="8"/>
        <v>272492</v>
      </c>
      <c r="L45" s="20">
        <f t="shared" si="8"/>
        <v>296294</v>
      </c>
      <c r="M45" s="20">
        <f t="shared" si="8"/>
        <v>306859</v>
      </c>
      <c r="N45" s="20">
        <f t="shared" si="8"/>
        <v>294651</v>
      </c>
      <c r="O45" s="20">
        <f t="shared" si="8"/>
        <v>370028</v>
      </c>
      <c r="P45" s="20">
        <f>SUM(D45:O45)</f>
        <v>3498012</v>
      </c>
      <c r="Q45" s="3"/>
    </row>
    <row r="46" spans="2:17" s="1" customFormat="1" ht="19.5" customHeight="1" x14ac:dyDescent="0.25">
      <c r="B46" s="13" t="s">
        <v>42</v>
      </c>
      <c r="C46" s="14"/>
      <c r="D46" s="21">
        <f>+D47+D48</f>
        <v>300105</v>
      </c>
      <c r="E46" s="21">
        <f t="shared" ref="E46:O46" si="9">+E47+E48</f>
        <v>246138</v>
      </c>
      <c r="F46" s="21">
        <f t="shared" si="9"/>
        <v>229128</v>
      </c>
      <c r="G46" s="21">
        <f t="shared" si="9"/>
        <v>280123</v>
      </c>
      <c r="H46" s="21">
        <f t="shared" si="9"/>
        <v>278409</v>
      </c>
      <c r="I46" s="21">
        <f t="shared" si="9"/>
        <v>251015</v>
      </c>
      <c r="J46" s="21">
        <f t="shared" si="9"/>
        <v>280191</v>
      </c>
      <c r="K46" s="21">
        <f t="shared" si="9"/>
        <v>259491</v>
      </c>
      <c r="L46" s="21">
        <f t="shared" si="9"/>
        <v>282884</v>
      </c>
      <c r="M46" s="21">
        <f t="shared" si="9"/>
        <v>291813</v>
      </c>
      <c r="N46" s="21">
        <f t="shared" si="9"/>
        <v>280160</v>
      </c>
      <c r="O46" s="21">
        <f t="shared" si="9"/>
        <v>354026</v>
      </c>
      <c r="P46" s="21">
        <f>SUM(D46:O46)</f>
        <v>3333483</v>
      </c>
      <c r="Q46" s="3"/>
    </row>
    <row r="47" spans="2:17" s="1" customFormat="1" ht="19.5" customHeight="1" x14ac:dyDescent="0.25">
      <c r="B47" s="16"/>
      <c r="C47" s="14" t="s">
        <v>43</v>
      </c>
      <c r="D47" s="15">
        <v>255448</v>
      </c>
      <c r="E47" s="15">
        <v>204139</v>
      </c>
      <c r="F47" s="15">
        <v>189966</v>
      </c>
      <c r="G47" s="15">
        <v>234969</v>
      </c>
      <c r="H47" s="15">
        <v>232374</v>
      </c>
      <c r="I47" s="15">
        <v>211269</v>
      </c>
      <c r="J47" s="15">
        <v>234406</v>
      </c>
      <c r="K47" s="15">
        <v>217047</v>
      </c>
      <c r="L47" s="15">
        <v>234537</v>
      </c>
      <c r="M47" s="15">
        <v>242741</v>
      </c>
      <c r="N47" s="15">
        <v>234792</v>
      </c>
      <c r="O47" s="15">
        <v>302999</v>
      </c>
      <c r="P47" s="15">
        <f>SUM(D47:O47)</f>
        <v>2794687</v>
      </c>
      <c r="Q47" s="3"/>
    </row>
    <row r="48" spans="2:17" s="1" customFormat="1" ht="19.5" customHeight="1" x14ac:dyDescent="0.25">
      <c r="B48" s="16"/>
      <c r="C48" s="14" t="s">
        <v>44</v>
      </c>
      <c r="D48" s="15">
        <v>44657</v>
      </c>
      <c r="E48" s="15">
        <v>41999</v>
      </c>
      <c r="F48" s="15">
        <v>39162</v>
      </c>
      <c r="G48" s="15">
        <v>45154</v>
      </c>
      <c r="H48" s="15">
        <v>46035</v>
      </c>
      <c r="I48" s="15">
        <v>39746</v>
      </c>
      <c r="J48" s="15">
        <v>45785</v>
      </c>
      <c r="K48" s="15">
        <v>42444</v>
      </c>
      <c r="L48" s="15">
        <v>48347</v>
      </c>
      <c r="M48" s="15">
        <v>49072</v>
      </c>
      <c r="N48" s="15">
        <v>45368</v>
      </c>
      <c r="O48" s="15">
        <v>51027</v>
      </c>
      <c r="P48" s="15">
        <f t="shared" ref="P48:P55" si="10">SUM(D48:O48)</f>
        <v>538796</v>
      </c>
      <c r="Q48" s="3"/>
    </row>
    <row r="49" spans="2:17" s="1" customFormat="1" ht="19.5" customHeight="1" x14ac:dyDescent="0.25">
      <c r="B49" s="13" t="s">
        <v>45</v>
      </c>
      <c r="C49" s="14"/>
      <c r="D49" s="21">
        <f>SUM(D50:D54)</f>
        <v>10778</v>
      </c>
      <c r="E49" s="21">
        <f t="shared" ref="E49:O49" si="11">SUM(E50:E54)</f>
        <v>10437</v>
      </c>
      <c r="F49" s="21">
        <f t="shared" si="11"/>
        <v>9241</v>
      </c>
      <c r="G49" s="21">
        <f t="shared" si="11"/>
        <v>10888</v>
      </c>
      <c r="H49" s="21">
        <f t="shared" si="11"/>
        <v>12710</v>
      </c>
      <c r="I49" s="21">
        <f t="shared" si="11"/>
        <v>10585</v>
      </c>
      <c r="J49" s="21">
        <f t="shared" si="11"/>
        <v>12388</v>
      </c>
      <c r="K49" s="21">
        <f t="shared" si="11"/>
        <v>10807</v>
      </c>
      <c r="L49" s="21">
        <f t="shared" si="11"/>
        <v>11210</v>
      </c>
      <c r="M49" s="21">
        <f t="shared" si="11"/>
        <v>12172</v>
      </c>
      <c r="N49" s="21">
        <f t="shared" si="11"/>
        <v>12153</v>
      </c>
      <c r="O49" s="21">
        <f t="shared" si="11"/>
        <v>13686</v>
      </c>
      <c r="P49" s="21">
        <f t="shared" si="10"/>
        <v>137055</v>
      </c>
      <c r="Q49" s="3"/>
    </row>
    <row r="50" spans="2:17" s="1" customFormat="1" ht="19.5" customHeight="1" x14ac:dyDescent="0.25">
      <c r="B50" s="16"/>
      <c r="C50" s="14" t="s">
        <v>46</v>
      </c>
      <c r="D50" s="15">
        <v>384</v>
      </c>
      <c r="E50" s="15">
        <v>343</v>
      </c>
      <c r="F50" s="15">
        <v>329</v>
      </c>
      <c r="G50" s="15">
        <v>311</v>
      </c>
      <c r="H50" s="15">
        <v>286</v>
      </c>
      <c r="I50" s="15">
        <v>244</v>
      </c>
      <c r="J50" s="15">
        <v>281</v>
      </c>
      <c r="K50" s="15">
        <v>277</v>
      </c>
      <c r="L50" s="15">
        <v>365</v>
      </c>
      <c r="M50" s="15">
        <v>347</v>
      </c>
      <c r="N50" s="15">
        <v>290</v>
      </c>
      <c r="O50" s="15">
        <v>510</v>
      </c>
      <c r="P50" s="15">
        <f t="shared" si="10"/>
        <v>3967</v>
      </c>
      <c r="Q50" s="3"/>
    </row>
    <row r="51" spans="2:17" s="1" customFormat="1" ht="19.5" customHeight="1" x14ac:dyDescent="0.25">
      <c r="B51" s="16"/>
      <c r="C51" s="14" t="s">
        <v>47</v>
      </c>
      <c r="D51" s="15">
        <v>2071</v>
      </c>
      <c r="E51" s="15">
        <v>2042</v>
      </c>
      <c r="F51" s="15">
        <v>1799</v>
      </c>
      <c r="G51" s="15">
        <v>1910</v>
      </c>
      <c r="H51" s="15">
        <v>2339</v>
      </c>
      <c r="I51" s="15">
        <v>2025</v>
      </c>
      <c r="J51" s="15">
        <v>2679</v>
      </c>
      <c r="K51" s="15">
        <v>2321</v>
      </c>
      <c r="L51" s="15">
        <v>2501</v>
      </c>
      <c r="M51" s="15">
        <v>2772</v>
      </c>
      <c r="N51" s="15">
        <v>2910</v>
      </c>
      <c r="O51" s="15">
        <v>3360</v>
      </c>
      <c r="P51" s="15">
        <f t="shared" si="10"/>
        <v>28729</v>
      </c>
      <c r="Q51" s="3"/>
    </row>
    <row r="52" spans="2:17" s="1" customFormat="1" ht="19.5" customHeight="1" x14ac:dyDescent="0.25">
      <c r="B52" s="16"/>
      <c r="C52" s="14" t="s">
        <v>48</v>
      </c>
      <c r="D52" s="15">
        <v>784</v>
      </c>
      <c r="E52" s="15">
        <v>902</v>
      </c>
      <c r="F52" s="15">
        <v>722</v>
      </c>
      <c r="G52" s="15">
        <v>789</v>
      </c>
      <c r="H52" s="15">
        <v>1112</v>
      </c>
      <c r="I52" s="15">
        <v>938</v>
      </c>
      <c r="J52" s="15">
        <v>1183</v>
      </c>
      <c r="K52" s="15">
        <v>1057</v>
      </c>
      <c r="L52" s="15">
        <v>1057</v>
      </c>
      <c r="M52" s="15">
        <v>982</v>
      </c>
      <c r="N52" s="15">
        <v>1009</v>
      </c>
      <c r="O52" s="15">
        <v>1160</v>
      </c>
      <c r="P52" s="15">
        <f t="shared" si="10"/>
        <v>11695</v>
      </c>
      <c r="Q52" s="3"/>
    </row>
    <row r="53" spans="2:17" s="1" customFormat="1" ht="19.5" customHeight="1" x14ac:dyDescent="0.25">
      <c r="B53" s="16"/>
      <c r="C53" s="14" t="s">
        <v>49</v>
      </c>
      <c r="D53" s="15">
        <v>3604</v>
      </c>
      <c r="E53" s="15">
        <v>3344</v>
      </c>
      <c r="F53" s="15">
        <v>3079</v>
      </c>
      <c r="G53" s="15">
        <v>3704</v>
      </c>
      <c r="H53" s="15">
        <v>4152</v>
      </c>
      <c r="I53" s="15">
        <v>3655</v>
      </c>
      <c r="J53" s="15">
        <v>4124</v>
      </c>
      <c r="K53" s="15">
        <v>3581</v>
      </c>
      <c r="L53" s="15">
        <v>3689</v>
      </c>
      <c r="M53" s="15">
        <v>4133</v>
      </c>
      <c r="N53" s="15">
        <v>4037</v>
      </c>
      <c r="O53" s="15">
        <v>4135</v>
      </c>
      <c r="P53" s="15">
        <f t="shared" si="10"/>
        <v>45237</v>
      </c>
      <c r="Q53" s="3"/>
    </row>
    <row r="54" spans="2:17" s="1" customFormat="1" ht="19.5" customHeight="1" x14ac:dyDescent="0.25">
      <c r="B54" s="16"/>
      <c r="C54" s="14" t="s">
        <v>50</v>
      </c>
      <c r="D54" s="15">
        <v>3935</v>
      </c>
      <c r="E54" s="15">
        <v>3806</v>
      </c>
      <c r="F54" s="15">
        <v>3312</v>
      </c>
      <c r="G54" s="15">
        <v>4174</v>
      </c>
      <c r="H54" s="15">
        <v>4821</v>
      </c>
      <c r="I54" s="15">
        <v>3723</v>
      </c>
      <c r="J54" s="15">
        <v>4121</v>
      </c>
      <c r="K54" s="15">
        <v>3571</v>
      </c>
      <c r="L54" s="15">
        <v>3598</v>
      </c>
      <c r="M54" s="15">
        <v>3938</v>
      </c>
      <c r="N54" s="15">
        <v>3907</v>
      </c>
      <c r="O54" s="15">
        <v>4521</v>
      </c>
      <c r="P54" s="15">
        <f t="shared" si="10"/>
        <v>47427</v>
      </c>
      <c r="Q54" s="3"/>
    </row>
    <row r="55" spans="2:17" s="1" customFormat="1" ht="19.5" customHeight="1" x14ac:dyDescent="0.25">
      <c r="B55" s="10" t="s">
        <v>51</v>
      </c>
      <c r="C55" s="11"/>
      <c r="D55" s="22">
        <v>1735</v>
      </c>
      <c r="E55" s="22">
        <v>2753</v>
      </c>
      <c r="F55" s="22">
        <v>2439</v>
      </c>
      <c r="G55" s="22">
        <v>2229</v>
      </c>
      <c r="H55" s="22">
        <v>2243</v>
      </c>
      <c r="I55" s="22">
        <v>1964</v>
      </c>
      <c r="J55" s="22">
        <v>2189</v>
      </c>
      <c r="K55" s="22">
        <v>2194</v>
      </c>
      <c r="L55" s="22">
        <v>2200</v>
      </c>
      <c r="M55" s="22">
        <v>2874</v>
      </c>
      <c r="N55" s="22">
        <v>2338</v>
      </c>
      <c r="O55" s="22">
        <v>2316</v>
      </c>
      <c r="P55" s="48">
        <f t="shared" si="10"/>
        <v>27474</v>
      </c>
      <c r="Q55" s="3"/>
    </row>
    <row r="56" spans="2:17" s="1" customFormat="1" ht="19.5" customHeight="1" x14ac:dyDescent="0.25">
      <c r="B56" s="1" t="s">
        <v>52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40</v>
      </c>
      <c r="Q62" s="3"/>
    </row>
    <row r="63" spans="2:17" s="1" customFormat="1" ht="19.5" customHeight="1" x14ac:dyDescent="0.25">
      <c r="B63" s="24" t="s">
        <v>53</v>
      </c>
      <c r="C63" s="66"/>
      <c r="D63" s="67">
        <f>(D26/D45)*100</f>
        <v>20.746726036248713</v>
      </c>
      <c r="E63" s="67">
        <f t="shared" ref="E63:P63" si="12">(E26/E45)*100</f>
        <v>18.128393385982232</v>
      </c>
      <c r="F63" s="67">
        <f t="shared" si="12"/>
        <v>16.53765655626059</v>
      </c>
      <c r="G63" s="67">
        <f t="shared" si="12"/>
        <v>16.934933842586279</v>
      </c>
      <c r="H63" s="67">
        <f t="shared" si="12"/>
        <v>17.987333056087699</v>
      </c>
      <c r="I63" s="67">
        <f t="shared" si="12"/>
        <v>17.797195368107936</v>
      </c>
      <c r="J63" s="67">
        <f t="shared" si="12"/>
        <v>17.850648645714596</v>
      </c>
      <c r="K63" s="67">
        <f t="shared" si="12"/>
        <v>18.077594938567003</v>
      </c>
      <c r="L63" s="67">
        <f t="shared" si="12"/>
        <v>17.453947768095201</v>
      </c>
      <c r="M63" s="67">
        <f t="shared" si="12"/>
        <v>17.067447915818015</v>
      </c>
      <c r="N63" s="67">
        <f t="shared" si="12"/>
        <v>16.238872428737729</v>
      </c>
      <c r="O63" s="67">
        <f t="shared" si="12"/>
        <v>16.797377495757075</v>
      </c>
      <c r="P63" s="67">
        <f t="shared" si="12"/>
        <v>17.638532972442633</v>
      </c>
      <c r="Q63" s="3"/>
    </row>
    <row r="64" spans="2:17" s="1" customFormat="1" x14ac:dyDescent="0.25">
      <c r="B64" s="1" t="s">
        <v>52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2:S22"/>
  <sheetViews>
    <sheetView workbookViewId="0">
      <selection activeCell="P7" sqref="P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39</v>
      </c>
      <c r="D5" s="130">
        <v>2014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/>
    </row>
    <row r="7" spans="2:19" s="1" customFormat="1" ht="20.100000000000001" customHeight="1" x14ac:dyDescent="0.25">
      <c r="B7" s="23" t="s">
        <v>41</v>
      </c>
      <c r="C7" s="8"/>
      <c r="D7" s="37">
        <v>255448</v>
      </c>
      <c r="E7" s="37">
        <v>204139</v>
      </c>
      <c r="F7" s="37">
        <v>189966</v>
      </c>
      <c r="G7" s="37">
        <v>234969</v>
      </c>
      <c r="H7" s="37">
        <v>232374</v>
      </c>
      <c r="I7" s="37">
        <v>211269</v>
      </c>
      <c r="J7" s="37">
        <v>234406</v>
      </c>
      <c r="K7" s="37">
        <v>217047</v>
      </c>
      <c r="L7" s="37">
        <v>234537</v>
      </c>
      <c r="M7" s="37">
        <v>242741</v>
      </c>
      <c r="N7" s="37">
        <v>234792</v>
      </c>
      <c r="O7" s="37">
        <v>302999</v>
      </c>
      <c r="P7" s="38">
        <f>SUM(D7:O7)</f>
        <v>2794687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86822</v>
      </c>
      <c r="E8" s="35">
        <v>67665</v>
      </c>
      <c r="F8" s="35">
        <v>69288</v>
      </c>
      <c r="G8" s="35">
        <v>86025</v>
      </c>
      <c r="H8" s="35">
        <v>80563</v>
      </c>
      <c r="I8" s="35">
        <v>75774</v>
      </c>
      <c r="J8" s="35">
        <v>85278</v>
      </c>
      <c r="K8" s="35">
        <v>76002</v>
      </c>
      <c r="L8" s="35">
        <v>85106</v>
      </c>
      <c r="M8" s="35">
        <v>91661</v>
      </c>
      <c r="N8" s="35">
        <v>86330</v>
      </c>
      <c r="O8" s="35">
        <v>116940</v>
      </c>
      <c r="P8" s="35">
        <f>SUM(D8:O8)</f>
        <v>1007454</v>
      </c>
      <c r="Q8" s="36"/>
      <c r="R8" s="68"/>
    </row>
    <row r="9" spans="2:19" s="1" customFormat="1" ht="20.100000000000001" customHeight="1" x14ac:dyDescent="0.25">
      <c r="B9" s="30" t="s">
        <v>54</v>
      </c>
      <c r="C9" s="14"/>
      <c r="D9" s="15">
        <v>162713</v>
      </c>
      <c r="E9" s="15">
        <v>131204</v>
      </c>
      <c r="F9" s="15">
        <v>115460</v>
      </c>
      <c r="G9" s="15">
        <v>142358</v>
      </c>
      <c r="H9" s="15">
        <v>145410</v>
      </c>
      <c r="I9" s="15">
        <v>129885</v>
      </c>
      <c r="J9" s="15">
        <v>142655</v>
      </c>
      <c r="K9" s="15">
        <v>134995</v>
      </c>
      <c r="L9" s="15">
        <v>143224</v>
      </c>
      <c r="M9" s="15">
        <v>144791</v>
      </c>
      <c r="N9" s="15">
        <v>142304</v>
      </c>
      <c r="O9" s="15">
        <v>178525</v>
      </c>
      <c r="P9" s="35">
        <f t="shared" ref="P9:P10" si="0">SUM(D9:O9)</f>
        <v>1713524</v>
      </c>
      <c r="Q9" s="3"/>
    </row>
    <row r="10" spans="2:19" s="1" customFormat="1" ht="20.100000000000001" customHeight="1" x14ac:dyDescent="0.25">
      <c r="B10" s="32" t="s">
        <v>55</v>
      </c>
      <c r="C10" s="33"/>
      <c r="D10" s="34">
        <v>5913</v>
      </c>
      <c r="E10" s="34">
        <v>5270</v>
      </c>
      <c r="F10" s="34">
        <v>5218</v>
      </c>
      <c r="G10" s="34">
        <v>6586</v>
      </c>
      <c r="H10" s="34">
        <v>6401</v>
      </c>
      <c r="I10" s="34">
        <v>5610</v>
      </c>
      <c r="J10" s="34">
        <v>6473</v>
      </c>
      <c r="K10" s="34">
        <v>6050</v>
      </c>
      <c r="L10" s="34">
        <v>6207</v>
      </c>
      <c r="M10" s="34">
        <v>6289</v>
      </c>
      <c r="N10" s="34">
        <v>6158</v>
      </c>
      <c r="O10" s="34">
        <v>7534</v>
      </c>
      <c r="P10" s="46">
        <f t="shared" si="0"/>
        <v>73709</v>
      </c>
      <c r="Q10" s="3"/>
    </row>
    <row r="11" spans="2:19" s="1" customFormat="1" x14ac:dyDescent="0.25">
      <c r="B11" s="1" t="s">
        <v>52</v>
      </c>
    </row>
    <row r="12" spans="2:19" s="1" customFormat="1" x14ac:dyDescent="0.25"/>
    <row r="13" spans="2:19" s="1" customFormat="1" x14ac:dyDescent="0.25"/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57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40</v>
      </c>
    </row>
    <row r="19" spans="2:16" s="1" customFormat="1" ht="20.100000000000001" customHeight="1" x14ac:dyDescent="0.25">
      <c r="B19" s="69"/>
      <c r="C19" s="39" t="s">
        <v>17</v>
      </c>
      <c r="D19" s="74">
        <v>34.022188468886036</v>
      </c>
      <c r="E19" s="74">
        <v>33.279775055231973</v>
      </c>
      <c r="F19" s="74">
        <v>36.5797037364581</v>
      </c>
      <c r="G19" s="74">
        <v>36.710374560048351</v>
      </c>
      <c r="H19" s="74">
        <v>34.771962439859884</v>
      </c>
      <c r="I19" s="74">
        <v>35.971202590062909</v>
      </c>
      <c r="J19" s="74">
        <v>36.494799621170102</v>
      </c>
      <c r="K19" s="74">
        <v>35.09101715296687</v>
      </c>
      <c r="L19" s="74">
        <v>36.354178658377997</v>
      </c>
      <c r="M19" s="74">
        <v>37.827149101305508</v>
      </c>
      <c r="N19" s="74">
        <v>36.849637125626082</v>
      </c>
      <c r="O19" s="74">
        <v>38.754253314367375</v>
      </c>
      <c r="P19" s="74">
        <v>36.144691695349067</v>
      </c>
    </row>
    <row r="20" spans="2:16" s="1" customFormat="1" ht="20.100000000000001" customHeight="1" x14ac:dyDescent="0.25">
      <c r="B20" s="70"/>
      <c r="C20" s="54" t="s">
        <v>58</v>
      </c>
      <c r="D20" s="29">
        <v>63.782452788825907</v>
      </c>
      <c r="E20" s="29">
        <v>64.272872895429089</v>
      </c>
      <c r="F20" s="29">
        <v>60.750344798542898</v>
      </c>
      <c r="G20" s="29">
        <v>60.584162166072971</v>
      </c>
      <c r="H20" s="29">
        <v>62.605110726673388</v>
      </c>
      <c r="I20" s="29">
        <v>61.507840714917947</v>
      </c>
      <c r="J20" s="29">
        <v>60.868322483212886</v>
      </c>
      <c r="K20" s="29">
        <v>62.206342405101203</v>
      </c>
      <c r="L20" s="29">
        <v>61.099528006242089</v>
      </c>
      <c r="M20" s="29">
        <v>59.659472441820704</v>
      </c>
      <c r="N20" s="29">
        <v>60.604279532522398</v>
      </c>
      <c r="O20" s="29">
        <v>58.919336367446761</v>
      </c>
      <c r="P20" s="29">
        <v>61.329050444647294</v>
      </c>
    </row>
    <row r="21" spans="2:16" s="1" customFormat="1" ht="20.100000000000001" customHeight="1" x14ac:dyDescent="0.25">
      <c r="B21" s="71"/>
      <c r="C21" s="55" t="s">
        <v>59</v>
      </c>
      <c r="D21" s="75">
        <v>2.1953587422880583</v>
      </c>
      <c r="E21" s="75">
        <v>2.4473520493389307</v>
      </c>
      <c r="F21" s="75">
        <v>2.6699514649989999</v>
      </c>
      <c r="G21" s="75">
        <v>2.7054632738786819</v>
      </c>
      <c r="H21" s="75">
        <v>2.6229268334667393</v>
      </c>
      <c r="I21" s="75">
        <v>2.5209566950191462</v>
      </c>
      <c r="J21" s="75">
        <v>2.636877895617006</v>
      </c>
      <c r="K21" s="75">
        <v>2.7026404419319321</v>
      </c>
      <c r="L21" s="75">
        <v>2.5462933353799189</v>
      </c>
      <c r="M21" s="75">
        <v>2.5133784568737871</v>
      </c>
      <c r="N21" s="75">
        <v>2.546083341851511</v>
      </c>
      <c r="O21" s="75">
        <v>2.3264103181858684</v>
      </c>
      <c r="P21" s="75">
        <v>2.5262578600036427</v>
      </c>
    </row>
    <row r="22" spans="2:16" x14ac:dyDescent="0.25">
      <c r="B22" s="1" t="s">
        <v>52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B2:R24"/>
  <sheetViews>
    <sheetView workbookViewId="0">
      <selection activeCell="P7" sqref="P7:P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39</v>
      </c>
      <c r="D5" s="133">
        <v>2014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5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40</v>
      </c>
    </row>
    <row r="7" spans="2:16" s="1" customFormat="1" ht="19.5" customHeight="1" x14ac:dyDescent="0.25">
      <c r="B7" s="73"/>
      <c r="C7" s="42" t="s">
        <v>60</v>
      </c>
      <c r="D7" s="123">
        <v>17064</v>
      </c>
      <c r="E7" s="123">
        <v>14891</v>
      </c>
      <c r="F7" s="123">
        <v>13144</v>
      </c>
      <c r="G7" s="123">
        <v>16010</v>
      </c>
      <c r="H7" s="123">
        <v>15875</v>
      </c>
      <c r="I7" s="123">
        <v>13864</v>
      </c>
      <c r="J7" s="123">
        <v>14952</v>
      </c>
      <c r="K7" s="123">
        <v>14656</v>
      </c>
      <c r="L7" s="123">
        <v>15981</v>
      </c>
      <c r="M7" s="123">
        <v>15899</v>
      </c>
      <c r="N7" s="123">
        <v>14654</v>
      </c>
      <c r="O7" s="123">
        <v>17851</v>
      </c>
      <c r="P7" s="125">
        <f>SUM(D7:O7)</f>
        <v>184841</v>
      </c>
    </row>
    <row r="8" spans="2:16" s="1" customFormat="1" ht="19.5" customHeight="1" x14ac:dyDescent="0.25">
      <c r="B8" s="69"/>
      <c r="C8" s="39" t="s">
        <v>61</v>
      </c>
      <c r="D8" s="43">
        <v>93</v>
      </c>
      <c r="E8" s="43">
        <v>61</v>
      </c>
      <c r="F8" s="43">
        <v>65</v>
      </c>
      <c r="G8" s="43">
        <v>53</v>
      </c>
      <c r="H8" s="43">
        <v>94</v>
      </c>
      <c r="I8" s="43">
        <v>52</v>
      </c>
      <c r="J8" s="43">
        <v>61</v>
      </c>
      <c r="K8" s="43">
        <v>79</v>
      </c>
      <c r="L8" s="43">
        <v>71</v>
      </c>
      <c r="M8" s="43">
        <v>53</v>
      </c>
      <c r="N8" s="43">
        <v>87</v>
      </c>
      <c r="O8" s="43">
        <v>86</v>
      </c>
      <c r="P8" s="126">
        <f t="shared" ref="P8:P10" si="0">SUM(D8:O8)</f>
        <v>855</v>
      </c>
    </row>
    <row r="9" spans="2:16" s="1" customFormat="1" ht="19.5" customHeight="1" x14ac:dyDescent="0.25">
      <c r="B9" s="70"/>
      <c r="C9" s="40" t="s">
        <v>19</v>
      </c>
      <c r="D9" s="15">
        <v>265570</v>
      </c>
      <c r="E9" s="15">
        <v>216144</v>
      </c>
      <c r="F9" s="15">
        <v>201145</v>
      </c>
      <c r="G9" s="15">
        <v>245955</v>
      </c>
      <c r="H9" s="15">
        <v>243898</v>
      </c>
      <c r="I9" s="15">
        <v>221487</v>
      </c>
      <c r="J9" s="15">
        <v>247045</v>
      </c>
      <c r="K9" s="15">
        <v>228445</v>
      </c>
      <c r="L9" s="15">
        <v>249241</v>
      </c>
      <c r="M9" s="15">
        <v>258428</v>
      </c>
      <c r="N9" s="15">
        <v>248154</v>
      </c>
      <c r="O9" s="15">
        <v>314996</v>
      </c>
      <c r="P9" s="126">
        <f t="shared" si="0"/>
        <v>2940508</v>
      </c>
    </row>
    <row r="10" spans="2:16" s="1" customFormat="1" ht="19.5" customHeight="1" x14ac:dyDescent="0.25">
      <c r="B10" s="71"/>
      <c r="C10" s="41" t="s">
        <v>20</v>
      </c>
      <c r="D10" s="44">
        <v>17378</v>
      </c>
      <c r="E10" s="44">
        <v>15042</v>
      </c>
      <c r="F10" s="44">
        <v>14774</v>
      </c>
      <c r="G10" s="44">
        <v>18105</v>
      </c>
      <c r="H10" s="44">
        <v>18542</v>
      </c>
      <c r="I10" s="44">
        <v>15612</v>
      </c>
      <c r="J10" s="44">
        <v>18133</v>
      </c>
      <c r="K10" s="44">
        <v>16311</v>
      </c>
      <c r="L10" s="44">
        <v>17591</v>
      </c>
      <c r="M10" s="44">
        <v>17433</v>
      </c>
      <c r="N10" s="44">
        <v>17265</v>
      </c>
      <c r="O10" s="44">
        <v>21093</v>
      </c>
      <c r="P10" s="34">
        <f t="shared" si="0"/>
        <v>207279</v>
      </c>
    </row>
    <row r="11" spans="2:16" x14ac:dyDescent="0.25">
      <c r="B11" s="1" t="s">
        <v>62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5" spans="2:16" ht="23.25" x14ac:dyDescent="0.25">
      <c r="B15" s="107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63</v>
      </c>
      <c r="D18" s="133">
        <v>2014</v>
      </c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5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40</v>
      </c>
    </row>
    <row r="20" spans="2:16" s="1" customFormat="1" ht="19.5" customHeight="1" x14ac:dyDescent="0.25">
      <c r="B20" s="73"/>
      <c r="C20" s="42" t="s">
        <v>60</v>
      </c>
      <c r="D20" s="74">
        <v>5.6860098965362118</v>
      </c>
      <c r="E20" s="74">
        <v>6.0498582096222444</v>
      </c>
      <c r="F20" s="74">
        <v>5.7365315456862538</v>
      </c>
      <c r="G20" s="74">
        <v>5.7153668758612319</v>
      </c>
      <c r="H20" s="74">
        <v>5.7020426782180174</v>
      </c>
      <c r="I20" s="74">
        <v>5.5231979092799603</v>
      </c>
      <c r="J20" s="74">
        <v>5.336359840251828</v>
      </c>
      <c r="K20" s="74">
        <v>5.6479800840876946</v>
      </c>
      <c r="L20" s="74">
        <v>5.6493120855191528</v>
      </c>
      <c r="M20" s="74">
        <v>5.4483521981542973</v>
      </c>
      <c r="N20" s="74">
        <v>5.2305825242718447</v>
      </c>
      <c r="O20" s="74">
        <v>5.0423135154678782</v>
      </c>
      <c r="P20" s="74">
        <v>5.5449876840382082</v>
      </c>
    </row>
    <row r="21" spans="2:16" s="1" customFormat="1" ht="19.5" customHeight="1" x14ac:dyDescent="0.25">
      <c r="B21" s="69"/>
      <c r="C21" s="39" t="s">
        <v>61</v>
      </c>
      <c r="D21" s="29">
        <v>3.0989153796171339E-2</v>
      </c>
      <c r="E21" s="29">
        <v>2.4782845395672347E-2</v>
      </c>
      <c r="F21" s="29">
        <v>2.8368422890262208E-2</v>
      </c>
      <c r="G21" s="29">
        <v>1.8920327571558107E-2</v>
      </c>
      <c r="H21" s="29">
        <v>3.3763276330865739E-2</v>
      </c>
      <c r="I21" s="29">
        <v>2.0715976001338569E-2</v>
      </c>
      <c r="J21" s="29">
        <v>2.1770863446720273E-2</v>
      </c>
      <c r="K21" s="29">
        <v>3.0444215791684489E-2</v>
      </c>
      <c r="L21" s="29">
        <v>2.5098626999052617E-2</v>
      </c>
      <c r="M21" s="29">
        <v>1.8162316277890295E-2</v>
      </c>
      <c r="N21" s="29">
        <v>3.1053683609366077E-2</v>
      </c>
      <c r="O21" s="29">
        <v>2.4292138386098117E-2</v>
      </c>
      <c r="P21" s="29">
        <v>2.564887914398141E-2</v>
      </c>
    </row>
    <row r="22" spans="2:16" s="1" customFormat="1" ht="19.5" customHeight="1" x14ac:dyDescent="0.25">
      <c r="B22" s="70"/>
      <c r="C22" s="40" t="s">
        <v>19</v>
      </c>
      <c r="D22" s="29">
        <v>88.492361006980886</v>
      </c>
      <c r="E22" s="29">
        <v>87.8141530361017</v>
      </c>
      <c r="F22" s="29">
        <v>87.787175727104511</v>
      </c>
      <c r="G22" s="29">
        <v>87.802814487973109</v>
      </c>
      <c r="H22" s="29">
        <v>87.604208197292479</v>
      </c>
      <c r="I22" s="29">
        <v>88.236911088624538</v>
      </c>
      <c r="J22" s="29">
        <v>88.170212462213271</v>
      </c>
      <c r="K22" s="29">
        <v>88.03580856368815</v>
      </c>
      <c r="L22" s="29">
        <v>88.107139322124965</v>
      </c>
      <c r="M22" s="29">
        <v>88.559454170993064</v>
      </c>
      <c r="N22" s="29">
        <v>88.575813820673901</v>
      </c>
      <c r="O22" s="29">
        <v>88.975888640318175</v>
      </c>
      <c r="P22" s="29">
        <v>88.211385162468403</v>
      </c>
    </row>
    <row r="23" spans="2:16" s="1" customFormat="1" ht="19.5" customHeight="1" x14ac:dyDescent="0.25">
      <c r="B23" s="71"/>
      <c r="C23" s="41" t="s">
        <v>20</v>
      </c>
      <c r="D23" s="75">
        <v>5.7906399426867257</v>
      </c>
      <c r="E23" s="75">
        <v>6.1112059088803843</v>
      </c>
      <c r="F23" s="75">
        <v>6.4479243043189829</v>
      </c>
      <c r="G23" s="75">
        <v>6.462898308594113</v>
      </c>
      <c r="H23" s="75">
        <v>6.6599858481586445</v>
      </c>
      <c r="I23" s="75">
        <v>6.2191750260941623</v>
      </c>
      <c r="J23" s="75">
        <v>6.4716568340881757</v>
      </c>
      <c r="K23" s="75">
        <v>6.2857671364324768</v>
      </c>
      <c r="L23" s="75">
        <v>6.2184499653568244</v>
      </c>
      <c r="M23" s="75">
        <v>5.9740313145747441</v>
      </c>
      <c r="N23" s="75">
        <v>6.1625499714448893</v>
      </c>
      <c r="O23" s="75">
        <v>5.9575057058278533</v>
      </c>
      <c r="P23" s="75">
        <v>6.2179782743494112</v>
      </c>
    </row>
    <row r="24" spans="2:16" x14ac:dyDescent="0.25">
      <c r="B24" s="1" t="s">
        <v>52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51"/>
  <sheetViews>
    <sheetView topLeftCell="A6" workbookViewId="0">
      <selection activeCell="D22" sqref="D22"/>
    </sheetView>
  </sheetViews>
  <sheetFormatPr defaultRowHeight="15" x14ac:dyDescent="0.25"/>
  <cols>
    <col min="2" max="2" width="5.42578125" style="1" customWidth="1"/>
    <col min="3" max="3" width="5" style="1" customWidth="1"/>
    <col min="4" max="4" width="37.42578125" style="1" bestFit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64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7" t="s">
        <v>39</v>
      </c>
      <c r="D5" s="7"/>
      <c r="E5" s="62">
        <v>2014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40</v>
      </c>
    </row>
    <row r="7" spans="2:17" s="1" customFormat="1" ht="19.5" customHeight="1" x14ac:dyDescent="0.25">
      <c r="B7" s="72" t="s">
        <v>41</v>
      </c>
      <c r="C7" s="76"/>
      <c r="D7" s="79"/>
      <c r="E7" s="80">
        <f t="shared" ref="E7:P7" si="0">E8+E46+E71+E141</f>
        <v>312618</v>
      </c>
      <c r="F7" s="80">
        <f t="shared" si="0"/>
        <v>259328</v>
      </c>
      <c r="G7" s="80">
        <f t="shared" si="0"/>
        <v>240808</v>
      </c>
      <c r="H7" s="80">
        <f t="shared" si="0"/>
        <v>293240</v>
      </c>
      <c r="I7" s="80">
        <f t="shared" si="0"/>
        <v>293362</v>
      </c>
      <c r="J7" s="80">
        <f t="shared" si="0"/>
        <v>263564</v>
      </c>
      <c r="K7" s="80">
        <f t="shared" si="0"/>
        <v>294768</v>
      </c>
      <c r="L7" s="80">
        <f t="shared" si="0"/>
        <v>272492</v>
      </c>
      <c r="M7" s="80">
        <f t="shared" si="0"/>
        <v>296294</v>
      </c>
      <c r="N7" s="80">
        <f t="shared" si="0"/>
        <v>306859</v>
      </c>
      <c r="O7" s="80">
        <f t="shared" si="0"/>
        <v>294651</v>
      </c>
      <c r="P7" s="80">
        <f t="shared" si="0"/>
        <v>370028</v>
      </c>
      <c r="Q7" s="81">
        <f>SUM(E7:P7)</f>
        <v>3498012</v>
      </c>
    </row>
    <row r="8" spans="2:17" s="1" customFormat="1" ht="19.5" customHeight="1" x14ac:dyDescent="0.25">
      <c r="B8" s="82" t="s">
        <v>43</v>
      </c>
      <c r="C8" s="83"/>
      <c r="D8" s="108"/>
      <c r="E8" s="115">
        <f t="shared" ref="E8:P8" si="1">+E9+E45</f>
        <v>255448</v>
      </c>
      <c r="F8" s="115">
        <f t="shared" si="1"/>
        <v>204139</v>
      </c>
      <c r="G8" s="115">
        <f t="shared" si="1"/>
        <v>189966</v>
      </c>
      <c r="H8" s="115">
        <f t="shared" si="1"/>
        <v>234969</v>
      </c>
      <c r="I8" s="115">
        <f t="shared" si="1"/>
        <v>232374</v>
      </c>
      <c r="J8" s="115">
        <f t="shared" si="1"/>
        <v>211269</v>
      </c>
      <c r="K8" s="115">
        <f t="shared" si="1"/>
        <v>234406</v>
      </c>
      <c r="L8" s="115">
        <f t="shared" si="1"/>
        <v>217047</v>
      </c>
      <c r="M8" s="115">
        <f t="shared" si="1"/>
        <v>234537</v>
      </c>
      <c r="N8" s="115">
        <f t="shared" si="1"/>
        <v>242741</v>
      </c>
      <c r="O8" s="115">
        <f t="shared" si="1"/>
        <v>234792</v>
      </c>
      <c r="P8" s="115">
        <f t="shared" si="1"/>
        <v>302999</v>
      </c>
      <c r="Q8" s="115">
        <f t="shared" ref="Q8:Q71" si="2">SUM(E8:P8)</f>
        <v>2794687</v>
      </c>
    </row>
    <row r="9" spans="2:17" s="1" customFormat="1" ht="19.5" customHeight="1" x14ac:dyDescent="0.25">
      <c r="B9" s="16"/>
      <c r="C9" s="84" t="s">
        <v>65</v>
      </c>
      <c r="D9" s="110"/>
      <c r="E9" s="124">
        <f t="shared" ref="E9:P9" si="3">+E10+E11+E14+E17+E22+E23+E24+E25+E28+E29+E32+E33+E36+E37+E40+E41+E44</f>
        <v>250344</v>
      </c>
      <c r="F9" s="124">
        <f t="shared" si="3"/>
        <v>200106</v>
      </c>
      <c r="G9" s="124">
        <f t="shared" si="3"/>
        <v>186509</v>
      </c>
      <c r="H9" s="124">
        <f t="shared" si="3"/>
        <v>230661</v>
      </c>
      <c r="I9" s="124">
        <f t="shared" si="3"/>
        <v>228498</v>
      </c>
      <c r="J9" s="124">
        <f t="shared" si="3"/>
        <v>208161</v>
      </c>
      <c r="K9" s="124">
        <f t="shared" si="3"/>
        <v>230537</v>
      </c>
      <c r="L9" s="124">
        <f t="shared" si="3"/>
        <v>213240</v>
      </c>
      <c r="M9" s="124">
        <f t="shared" si="3"/>
        <v>230328</v>
      </c>
      <c r="N9" s="124">
        <f t="shared" si="3"/>
        <v>238464</v>
      </c>
      <c r="O9" s="124">
        <f t="shared" si="3"/>
        <v>230807</v>
      </c>
      <c r="P9" s="124">
        <f t="shared" si="3"/>
        <v>297587</v>
      </c>
      <c r="Q9" s="124">
        <f t="shared" si="2"/>
        <v>2745242</v>
      </c>
    </row>
    <row r="10" spans="2:17" s="1" customFormat="1" ht="19.5" customHeight="1" x14ac:dyDescent="0.25">
      <c r="B10" s="85"/>
      <c r="C10" s="86"/>
      <c r="D10" s="110" t="s">
        <v>80</v>
      </c>
      <c r="E10" s="35">
        <v>901</v>
      </c>
      <c r="F10" s="35">
        <v>1050</v>
      </c>
      <c r="G10" s="35">
        <v>868</v>
      </c>
      <c r="H10" s="35">
        <v>897</v>
      </c>
      <c r="I10" s="35">
        <v>1309</v>
      </c>
      <c r="J10" s="35">
        <v>1102</v>
      </c>
      <c r="K10" s="35">
        <v>824</v>
      </c>
      <c r="L10" s="35">
        <v>889</v>
      </c>
      <c r="M10" s="35">
        <v>1069</v>
      </c>
      <c r="N10" s="35">
        <v>1270</v>
      </c>
      <c r="O10" s="35">
        <v>1041</v>
      </c>
      <c r="P10" s="35">
        <v>1269</v>
      </c>
      <c r="Q10" s="15">
        <f t="shared" si="2"/>
        <v>12489</v>
      </c>
    </row>
    <row r="11" spans="2:17" s="1" customFormat="1" ht="19.5" customHeight="1" x14ac:dyDescent="0.25">
      <c r="B11" s="85"/>
      <c r="C11" s="86"/>
      <c r="D11" s="110" t="s">
        <v>79</v>
      </c>
      <c r="E11" s="35">
        <f>+E12+E13</f>
        <v>1494</v>
      </c>
      <c r="F11" s="35">
        <f t="shared" ref="F11:P11" si="4">+F12+F13</f>
        <v>1361</v>
      </c>
      <c r="G11" s="35">
        <f t="shared" si="4"/>
        <v>1393</v>
      </c>
      <c r="H11" s="35">
        <f t="shared" si="4"/>
        <v>1475</v>
      </c>
      <c r="I11" s="35">
        <f t="shared" si="4"/>
        <v>1361</v>
      </c>
      <c r="J11" s="35">
        <f t="shared" si="4"/>
        <v>1199</v>
      </c>
      <c r="K11" s="35">
        <f t="shared" si="4"/>
        <v>1256</v>
      </c>
      <c r="L11" s="35">
        <f t="shared" si="4"/>
        <v>1418</v>
      </c>
      <c r="M11" s="35">
        <f t="shared" si="4"/>
        <v>1586</v>
      </c>
      <c r="N11" s="35">
        <f t="shared" si="4"/>
        <v>1653</v>
      </c>
      <c r="O11" s="35">
        <f t="shared" si="4"/>
        <v>1454</v>
      </c>
      <c r="P11" s="35">
        <f t="shared" si="4"/>
        <v>1892</v>
      </c>
      <c r="Q11" s="15">
        <f t="shared" si="2"/>
        <v>17542</v>
      </c>
    </row>
    <row r="12" spans="2:17" s="1" customFormat="1" ht="19.5" customHeight="1" x14ac:dyDescent="0.25">
      <c r="B12" s="85"/>
      <c r="C12" s="86"/>
      <c r="D12" s="110" t="s">
        <v>81</v>
      </c>
      <c r="E12" s="35">
        <v>1323</v>
      </c>
      <c r="F12" s="35">
        <v>1168</v>
      </c>
      <c r="G12" s="35">
        <v>1132</v>
      </c>
      <c r="H12" s="35">
        <v>1226</v>
      </c>
      <c r="I12" s="35">
        <v>1202</v>
      </c>
      <c r="J12" s="35">
        <v>1093</v>
      </c>
      <c r="K12" s="35">
        <v>1038</v>
      </c>
      <c r="L12" s="35">
        <v>1178</v>
      </c>
      <c r="M12" s="35">
        <v>1358</v>
      </c>
      <c r="N12" s="35">
        <v>1416</v>
      </c>
      <c r="O12" s="35">
        <v>1255</v>
      </c>
      <c r="P12" s="35">
        <v>1667</v>
      </c>
      <c r="Q12" s="15">
        <f t="shared" si="2"/>
        <v>15056</v>
      </c>
    </row>
    <row r="13" spans="2:17" s="1" customFormat="1" ht="19.5" customHeight="1" x14ac:dyDescent="0.25">
      <c r="B13" s="85"/>
      <c r="C13" s="86"/>
      <c r="D13" s="110" t="s">
        <v>82</v>
      </c>
      <c r="E13" s="35">
        <v>171</v>
      </c>
      <c r="F13" s="35">
        <v>193</v>
      </c>
      <c r="G13" s="35">
        <v>261</v>
      </c>
      <c r="H13" s="35">
        <v>249</v>
      </c>
      <c r="I13" s="35">
        <v>159</v>
      </c>
      <c r="J13" s="35">
        <v>106</v>
      </c>
      <c r="K13" s="35">
        <v>218</v>
      </c>
      <c r="L13" s="35">
        <v>240</v>
      </c>
      <c r="M13" s="35">
        <v>228</v>
      </c>
      <c r="N13" s="35">
        <v>237</v>
      </c>
      <c r="O13" s="35">
        <v>199</v>
      </c>
      <c r="P13" s="35">
        <v>225</v>
      </c>
      <c r="Q13" s="15">
        <f t="shared" si="2"/>
        <v>2486</v>
      </c>
    </row>
    <row r="14" spans="2:17" s="1" customFormat="1" ht="19.5" customHeight="1" x14ac:dyDescent="0.25">
      <c r="B14" s="85"/>
      <c r="C14" s="86"/>
      <c r="D14" s="110" t="s">
        <v>115</v>
      </c>
      <c r="E14" s="35">
        <f>+E15+E16</f>
        <v>4195</v>
      </c>
      <c r="F14" s="35">
        <f t="shared" ref="F14:P14" si="5">+F15+F16</f>
        <v>3779</v>
      </c>
      <c r="G14" s="35">
        <f t="shared" si="5"/>
        <v>3358</v>
      </c>
      <c r="H14" s="35">
        <f t="shared" si="5"/>
        <v>4501</v>
      </c>
      <c r="I14" s="35">
        <f t="shared" si="5"/>
        <v>4213</v>
      </c>
      <c r="J14" s="35">
        <f t="shared" si="5"/>
        <v>4219</v>
      </c>
      <c r="K14" s="35">
        <f t="shared" si="5"/>
        <v>4683</v>
      </c>
      <c r="L14" s="35">
        <f t="shared" si="5"/>
        <v>3996</v>
      </c>
      <c r="M14" s="35">
        <f t="shared" si="5"/>
        <v>4393</v>
      </c>
      <c r="N14" s="35">
        <f t="shared" si="5"/>
        <v>4211</v>
      </c>
      <c r="O14" s="35">
        <f t="shared" si="5"/>
        <v>3662</v>
      </c>
      <c r="P14" s="35">
        <f t="shared" si="5"/>
        <v>4645</v>
      </c>
      <c r="Q14" s="15">
        <f t="shared" si="2"/>
        <v>49855</v>
      </c>
    </row>
    <row r="15" spans="2:17" s="1" customFormat="1" ht="19.5" customHeight="1" x14ac:dyDescent="0.25">
      <c r="B15" s="85"/>
      <c r="C15" s="86"/>
      <c r="D15" s="110" t="s">
        <v>84</v>
      </c>
      <c r="E15" s="35">
        <v>4133</v>
      </c>
      <c r="F15" s="35">
        <v>3698</v>
      </c>
      <c r="G15" s="35">
        <v>3305</v>
      </c>
      <c r="H15" s="35">
        <v>4417</v>
      </c>
      <c r="I15" s="35">
        <v>4150</v>
      </c>
      <c r="J15" s="35">
        <v>4162</v>
      </c>
      <c r="K15" s="35">
        <v>4533</v>
      </c>
      <c r="L15" s="35">
        <v>3903</v>
      </c>
      <c r="M15" s="35">
        <v>4306</v>
      </c>
      <c r="N15" s="35">
        <v>4077</v>
      </c>
      <c r="O15" s="35">
        <v>3556</v>
      </c>
      <c r="P15" s="35">
        <v>4489</v>
      </c>
      <c r="Q15" s="15">
        <f t="shared" si="2"/>
        <v>48729</v>
      </c>
    </row>
    <row r="16" spans="2:17" s="1" customFormat="1" ht="19.5" customHeight="1" x14ac:dyDescent="0.25">
      <c r="B16" s="85"/>
      <c r="C16" s="86"/>
      <c r="D16" s="110" t="s">
        <v>85</v>
      </c>
      <c r="E16" s="35">
        <v>62</v>
      </c>
      <c r="F16" s="35">
        <v>81</v>
      </c>
      <c r="G16" s="35">
        <v>53</v>
      </c>
      <c r="H16" s="35">
        <v>84</v>
      </c>
      <c r="I16" s="35">
        <v>63</v>
      </c>
      <c r="J16" s="35">
        <v>57</v>
      </c>
      <c r="K16" s="35">
        <v>150</v>
      </c>
      <c r="L16" s="35">
        <v>93</v>
      </c>
      <c r="M16" s="35">
        <v>87</v>
      </c>
      <c r="N16" s="35">
        <v>134</v>
      </c>
      <c r="O16" s="35">
        <v>106</v>
      </c>
      <c r="P16" s="35">
        <v>156</v>
      </c>
      <c r="Q16" s="15">
        <f t="shared" si="2"/>
        <v>1126</v>
      </c>
    </row>
    <row r="17" spans="2:17" s="1" customFormat="1" ht="19.5" customHeight="1" x14ac:dyDescent="0.25">
      <c r="B17" s="85"/>
      <c r="C17" s="86"/>
      <c r="D17" s="110" t="s">
        <v>86</v>
      </c>
      <c r="E17" s="35">
        <f>+E18+E19+E20+E21</f>
        <v>47945</v>
      </c>
      <c r="F17" s="35">
        <f t="shared" ref="F17:P17" si="6">+F18+F19+F20+F21</f>
        <v>41736</v>
      </c>
      <c r="G17" s="35">
        <f t="shared" si="6"/>
        <v>38376</v>
      </c>
      <c r="H17" s="35">
        <f t="shared" si="6"/>
        <v>44226</v>
      </c>
      <c r="I17" s="35">
        <f t="shared" si="6"/>
        <v>40381</v>
      </c>
      <c r="J17" s="35">
        <f t="shared" si="6"/>
        <v>38070</v>
      </c>
      <c r="K17" s="35">
        <f t="shared" si="6"/>
        <v>43171</v>
      </c>
      <c r="L17" s="35">
        <f t="shared" si="6"/>
        <v>40931</v>
      </c>
      <c r="M17" s="35">
        <f t="shared" si="6"/>
        <v>42385</v>
      </c>
      <c r="N17" s="35">
        <f t="shared" si="6"/>
        <v>43629</v>
      </c>
      <c r="O17" s="35">
        <f t="shared" si="6"/>
        <v>40447</v>
      </c>
      <c r="P17" s="35">
        <f t="shared" si="6"/>
        <v>50826</v>
      </c>
      <c r="Q17" s="15">
        <f t="shared" si="2"/>
        <v>512123</v>
      </c>
    </row>
    <row r="18" spans="2:17" s="1" customFormat="1" ht="19.5" customHeight="1" x14ac:dyDescent="0.25">
      <c r="B18" s="85"/>
      <c r="C18" s="86"/>
      <c r="D18" s="110" t="s">
        <v>87</v>
      </c>
      <c r="E18" s="35">
        <v>33</v>
      </c>
      <c r="F18" s="35">
        <v>41</v>
      </c>
      <c r="G18" s="35">
        <v>31</v>
      </c>
      <c r="H18" s="35">
        <v>31</v>
      </c>
      <c r="I18" s="35">
        <v>35</v>
      </c>
      <c r="J18" s="35">
        <v>23</v>
      </c>
      <c r="K18" s="35">
        <v>20</v>
      </c>
      <c r="L18" s="35">
        <v>27</v>
      </c>
      <c r="M18" s="35">
        <v>20</v>
      </c>
      <c r="N18" s="35">
        <v>20</v>
      </c>
      <c r="O18" s="35">
        <v>19</v>
      </c>
      <c r="P18" s="35">
        <v>14</v>
      </c>
      <c r="Q18" s="15">
        <f t="shared" si="2"/>
        <v>314</v>
      </c>
    </row>
    <row r="19" spans="2:17" s="1" customFormat="1" ht="19.5" customHeight="1" x14ac:dyDescent="0.25">
      <c r="B19" s="85"/>
      <c r="C19" s="86"/>
      <c r="D19" s="110" t="s">
        <v>88</v>
      </c>
      <c r="E19" s="35">
        <v>205</v>
      </c>
      <c r="F19" s="35">
        <v>234</v>
      </c>
      <c r="G19" s="35">
        <v>220</v>
      </c>
      <c r="H19" s="35">
        <v>230</v>
      </c>
      <c r="I19" s="35">
        <v>200</v>
      </c>
      <c r="J19" s="35">
        <v>193</v>
      </c>
      <c r="K19" s="35">
        <v>313</v>
      </c>
      <c r="L19" s="35">
        <v>308</v>
      </c>
      <c r="M19" s="35">
        <v>341</v>
      </c>
      <c r="N19" s="35">
        <v>384</v>
      </c>
      <c r="O19" s="35">
        <v>303</v>
      </c>
      <c r="P19" s="35">
        <v>446</v>
      </c>
      <c r="Q19" s="15">
        <f t="shared" si="2"/>
        <v>3377</v>
      </c>
    </row>
    <row r="20" spans="2:17" s="1" customFormat="1" ht="19.5" customHeight="1" x14ac:dyDescent="0.25">
      <c r="B20" s="85"/>
      <c r="C20" s="86"/>
      <c r="D20" s="110" t="s">
        <v>89</v>
      </c>
      <c r="E20" s="35">
        <v>47588</v>
      </c>
      <c r="F20" s="35">
        <v>41304</v>
      </c>
      <c r="G20" s="35">
        <v>37975</v>
      </c>
      <c r="H20" s="35">
        <v>43819</v>
      </c>
      <c r="I20" s="35">
        <v>39876</v>
      </c>
      <c r="J20" s="35">
        <v>37671</v>
      </c>
      <c r="K20" s="35">
        <v>42545</v>
      </c>
      <c r="L20" s="35">
        <v>40305</v>
      </c>
      <c r="M20" s="35">
        <v>41654</v>
      </c>
      <c r="N20" s="35">
        <v>42879</v>
      </c>
      <c r="O20" s="35">
        <v>39679</v>
      </c>
      <c r="P20" s="35">
        <v>49826</v>
      </c>
      <c r="Q20" s="15">
        <f t="shared" si="2"/>
        <v>505121</v>
      </c>
    </row>
    <row r="21" spans="2:17" s="1" customFormat="1" ht="19.5" customHeight="1" x14ac:dyDescent="0.25">
      <c r="B21" s="85"/>
      <c r="C21" s="86"/>
      <c r="D21" s="110" t="s">
        <v>90</v>
      </c>
      <c r="E21" s="35">
        <v>119</v>
      </c>
      <c r="F21" s="35">
        <v>157</v>
      </c>
      <c r="G21" s="35">
        <v>150</v>
      </c>
      <c r="H21" s="35">
        <v>146</v>
      </c>
      <c r="I21" s="35">
        <v>270</v>
      </c>
      <c r="J21" s="35">
        <v>183</v>
      </c>
      <c r="K21" s="35">
        <v>293</v>
      </c>
      <c r="L21" s="35">
        <v>291</v>
      </c>
      <c r="M21" s="35">
        <v>370</v>
      </c>
      <c r="N21" s="35">
        <v>346</v>
      </c>
      <c r="O21" s="35">
        <v>446</v>
      </c>
      <c r="P21" s="35">
        <v>540</v>
      </c>
      <c r="Q21" s="15">
        <f t="shared" si="2"/>
        <v>3311</v>
      </c>
    </row>
    <row r="22" spans="2:17" s="1" customFormat="1" ht="19.5" customHeight="1" x14ac:dyDescent="0.25">
      <c r="B22" s="85"/>
      <c r="C22" s="86"/>
      <c r="D22" s="110" t="s">
        <v>91</v>
      </c>
      <c r="E22" s="35">
        <v>27266</v>
      </c>
      <c r="F22" s="35">
        <v>19052</v>
      </c>
      <c r="G22" s="35">
        <v>18361</v>
      </c>
      <c r="H22" s="35">
        <v>23829</v>
      </c>
      <c r="I22" s="35">
        <v>22113</v>
      </c>
      <c r="J22" s="35">
        <v>20101</v>
      </c>
      <c r="K22" s="35">
        <v>23057</v>
      </c>
      <c r="L22" s="35">
        <v>20390</v>
      </c>
      <c r="M22" s="35">
        <v>22993</v>
      </c>
      <c r="N22" s="35">
        <v>25769</v>
      </c>
      <c r="O22" s="35">
        <v>26243</v>
      </c>
      <c r="P22" s="35">
        <v>33668</v>
      </c>
      <c r="Q22" s="15">
        <f t="shared" si="2"/>
        <v>282842</v>
      </c>
    </row>
    <row r="23" spans="2:17" s="1" customFormat="1" ht="19.5" customHeight="1" x14ac:dyDescent="0.25">
      <c r="B23" s="85"/>
      <c r="C23" s="86"/>
      <c r="D23" s="110" t="s">
        <v>92</v>
      </c>
      <c r="E23" s="35">
        <v>46970</v>
      </c>
      <c r="F23" s="35">
        <v>35480</v>
      </c>
      <c r="G23" s="35">
        <v>33922</v>
      </c>
      <c r="H23" s="35">
        <v>41526</v>
      </c>
      <c r="I23" s="35">
        <v>41423</v>
      </c>
      <c r="J23" s="35">
        <v>36958</v>
      </c>
      <c r="K23" s="35">
        <v>43285</v>
      </c>
      <c r="L23" s="35">
        <v>33186</v>
      </c>
      <c r="M23" s="35">
        <v>41721</v>
      </c>
      <c r="N23" s="35">
        <v>42697</v>
      </c>
      <c r="O23" s="35">
        <v>43952</v>
      </c>
      <c r="P23" s="35">
        <v>51185</v>
      </c>
      <c r="Q23" s="15">
        <f t="shared" si="2"/>
        <v>492305</v>
      </c>
    </row>
    <row r="24" spans="2:17" s="1" customFormat="1" ht="19.5" customHeight="1" x14ac:dyDescent="0.25">
      <c r="B24" s="87"/>
      <c r="C24" s="88"/>
      <c r="D24" s="110" t="s">
        <v>93</v>
      </c>
      <c r="E24" s="35">
        <v>10856</v>
      </c>
      <c r="F24" s="35">
        <v>8964</v>
      </c>
      <c r="G24" s="35">
        <v>9396</v>
      </c>
      <c r="H24" s="35">
        <v>11238</v>
      </c>
      <c r="I24" s="35">
        <v>10721</v>
      </c>
      <c r="J24" s="35">
        <v>10399</v>
      </c>
      <c r="K24" s="35">
        <v>10976</v>
      </c>
      <c r="L24" s="35">
        <v>11235</v>
      </c>
      <c r="M24" s="35">
        <v>12089</v>
      </c>
      <c r="N24" s="35">
        <v>12662</v>
      </c>
      <c r="O24" s="35">
        <v>12461</v>
      </c>
      <c r="P24" s="35">
        <v>16908</v>
      </c>
      <c r="Q24" s="15">
        <f t="shared" si="2"/>
        <v>137905</v>
      </c>
    </row>
    <row r="25" spans="2:17" s="1" customFormat="1" ht="19.5" customHeight="1" x14ac:dyDescent="0.25">
      <c r="B25" s="87"/>
      <c r="C25" s="88"/>
      <c r="D25" s="110" t="s">
        <v>94</v>
      </c>
      <c r="E25" s="35">
        <f>+E26+E27</f>
        <v>3943</v>
      </c>
      <c r="F25" s="35">
        <f t="shared" ref="F25:P25" si="7">+F26+F27</f>
        <v>3442</v>
      </c>
      <c r="G25" s="35">
        <f t="shared" si="7"/>
        <v>3020</v>
      </c>
      <c r="H25" s="35">
        <f t="shared" si="7"/>
        <v>3643</v>
      </c>
      <c r="I25" s="35">
        <f t="shared" si="7"/>
        <v>3892</v>
      </c>
      <c r="J25" s="35">
        <f t="shared" si="7"/>
        <v>3318</v>
      </c>
      <c r="K25" s="35">
        <f t="shared" si="7"/>
        <v>3613</v>
      </c>
      <c r="L25" s="35">
        <f t="shared" si="7"/>
        <v>3588</v>
      </c>
      <c r="M25" s="35">
        <f t="shared" si="7"/>
        <v>4198</v>
      </c>
      <c r="N25" s="35">
        <f t="shared" si="7"/>
        <v>3777</v>
      </c>
      <c r="O25" s="35">
        <f t="shared" si="7"/>
        <v>3598</v>
      </c>
      <c r="P25" s="35">
        <f t="shared" si="7"/>
        <v>4722</v>
      </c>
      <c r="Q25" s="15">
        <f t="shared" si="2"/>
        <v>44754</v>
      </c>
    </row>
    <row r="26" spans="2:17" s="1" customFormat="1" ht="19.5" customHeight="1" x14ac:dyDescent="0.25">
      <c r="B26" s="87"/>
      <c r="C26" s="88"/>
      <c r="D26" s="110" t="s">
        <v>95</v>
      </c>
      <c r="E26" s="35">
        <v>3389</v>
      </c>
      <c r="F26" s="35">
        <v>2927</v>
      </c>
      <c r="G26" s="35">
        <v>2616</v>
      </c>
      <c r="H26" s="35">
        <v>3174</v>
      </c>
      <c r="I26" s="35">
        <v>3365</v>
      </c>
      <c r="J26" s="35">
        <v>2896</v>
      </c>
      <c r="K26" s="35">
        <v>3141</v>
      </c>
      <c r="L26" s="35">
        <v>3100</v>
      </c>
      <c r="M26" s="35">
        <v>3761</v>
      </c>
      <c r="N26" s="35">
        <v>3242</v>
      </c>
      <c r="O26" s="35">
        <v>3059</v>
      </c>
      <c r="P26" s="35">
        <v>4040</v>
      </c>
      <c r="Q26" s="15">
        <f t="shared" si="2"/>
        <v>38710</v>
      </c>
    </row>
    <row r="27" spans="2:17" s="1" customFormat="1" ht="19.5" customHeight="1" x14ac:dyDescent="0.25">
      <c r="B27" s="87"/>
      <c r="C27" s="88"/>
      <c r="D27" s="110" t="s">
        <v>96</v>
      </c>
      <c r="E27" s="35">
        <v>554</v>
      </c>
      <c r="F27" s="35">
        <v>515</v>
      </c>
      <c r="G27" s="35">
        <v>404</v>
      </c>
      <c r="H27" s="35">
        <v>469</v>
      </c>
      <c r="I27" s="35">
        <v>527</v>
      </c>
      <c r="J27" s="35">
        <v>422</v>
      </c>
      <c r="K27" s="35">
        <v>472</v>
      </c>
      <c r="L27" s="35">
        <v>488</v>
      </c>
      <c r="M27" s="35">
        <v>437</v>
      </c>
      <c r="N27" s="35">
        <v>535</v>
      </c>
      <c r="O27" s="35">
        <v>539</v>
      </c>
      <c r="P27" s="35">
        <v>682</v>
      </c>
      <c r="Q27" s="15">
        <f t="shared" si="2"/>
        <v>6044</v>
      </c>
    </row>
    <row r="28" spans="2:17" s="1" customFormat="1" ht="19.5" customHeight="1" x14ac:dyDescent="0.25">
      <c r="B28" s="87"/>
      <c r="C28" s="88"/>
      <c r="D28" s="110" t="s">
        <v>97</v>
      </c>
      <c r="E28" s="35">
        <v>13539</v>
      </c>
      <c r="F28" s="35">
        <v>12637</v>
      </c>
      <c r="G28" s="35">
        <v>11991</v>
      </c>
      <c r="H28" s="35">
        <v>14166</v>
      </c>
      <c r="I28" s="35">
        <v>14709</v>
      </c>
      <c r="J28" s="35">
        <v>14350</v>
      </c>
      <c r="K28" s="35">
        <v>16190</v>
      </c>
      <c r="L28" s="35">
        <v>13667</v>
      </c>
      <c r="M28" s="35">
        <v>15041</v>
      </c>
      <c r="N28" s="35">
        <v>16276</v>
      </c>
      <c r="O28" s="35">
        <v>16876</v>
      </c>
      <c r="P28" s="35">
        <v>20282</v>
      </c>
      <c r="Q28" s="15">
        <f t="shared" si="2"/>
        <v>179724</v>
      </c>
    </row>
    <row r="29" spans="2:17" s="1" customFormat="1" ht="19.5" customHeight="1" x14ac:dyDescent="0.25">
      <c r="B29" s="87"/>
      <c r="C29" s="88"/>
      <c r="D29" s="110" t="s">
        <v>98</v>
      </c>
      <c r="E29" s="35">
        <f>+E30+E31</f>
        <v>850</v>
      </c>
      <c r="F29" s="35">
        <f t="shared" ref="F29:P29" si="8">+F30+F31</f>
        <v>667</v>
      </c>
      <c r="G29" s="35">
        <f t="shared" si="8"/>
        <v>702</v>
      </c>
      <c r="H29" s="35">
        <f t="shared" si="8"/>
        <v>777</v>
      </c>
      <c r="I29" s="35">
        <f t="shared" si="8"/>
        <v>735</v>
      </c>
      <c r="J29" s="35">
        <f t="shared" si="8"/>
        <v>952</v>
      </c>
      <c r="K29" s="35">
        <f t="shared" si="8"/>
        <v>953</v>
      </c>
      <c r="L29" s="35">
        <f t="shared" si="8"/>
        <v>826</v>
      </c>
      <c r="M29" s="35">
        <f t="shared" si="8"/>
        <v>878</v>
      </c>
      <c r="N29" s="35">
        <f t="shared" si="8"/>
        <v>834</v>
      </c>
      <c r="O29" s="35">
        <f t="shared" si="8"/>
        <v>670</v>
      </c>
      <c r="P29" s="35">
        <f t="shared" si="8"/>
        <v>940</v>
      </c>
      <c r="Q29" s="15">
        <f t="shared" si="2"/>
        <v>9784</v>
      </c>
    </row>
    <row r="30" spans="2:17" s="1" customFormat="1" ht="19.5" customHeight="1" x14ac:dyDescent="0.25">
      <c r="B30" s="87"/>
      <c r="C30" s="88"/>
      <c r="D30" s="110" t="s">
        <v>99</v>
      </c>
      <c r="E30" s="35">
        <v>37</v>
      </c>
      <c r="F30" s="35">
        <v>18</v>
      </c>
      <c r="G30" s="35">
        <v>16</v>
      </c>
      <c r="H30" s="35">
        <v>30</v>
      </c>
      <c r="I30" s="35">
        <v>30</v>
      </c>
      <c r="J30" s="35">
        <v>32</v>
      </c>
      <c r="K30" s="35">
        <v>53</v>
      </c>
      <c r="L30" s="35">
        <v>27</v>
      </c>
      <c r="M30" s="35">
        <v>49</v>
      </c>
      <c r="N30" s="35">
        <v>39</v>
      </c>
      <c r="O30" s="35">
        <v>33</v>
      </c>
      <c r="P30" s="35">
        <v>38</v>
      </c>
      <c r="Q30" s="15">
        <f t="shared" si="2"/>
        <v>402</v>
      </c>
    </row>
    <row r="31" spans="2:17" s="1" customFormat="1" ht="19.5" customHeight="1" x14ac:dyDescent="0.25">
      <c r="B31" s="87"/>
      <c r="C31" s="88"/>
      <c r="D31" s="110" t="s">
        <v>100</v>
      </c>
      <c r="E31" s="35">
        <v>813</v>
      </c>
      <c r="F31" s="35">
        <v>649</v>
      </c>
      <c r="G31" s="35">
        <v>686</v>
      </c>
      <c r="H31" s="35">
        <v>747</v>
      </c>
      <c r="I31" s="35">
        <v>705</v>
      </c>
      <c r="J31" s="35">
        <v>920</v>
      </c>
      <c r="K31" s="35">
        <v>900</v>
      </c>
      <c r="L31" s="35">
        <v>799</v>
      </c>
      <c r="M31" s="35">
        <v>829</v>
      </c>
      <c r="N31" s="35">
        <v>795</v>
      </c>
      <c r="O31" s="35">
        <v>637</v>
      </c>
      <c r="P31" s="35">
        <v>902</v>
      </c>
      <c r="Q31" s="15">
        <f t="shared" si="2"/>
        <v>9382</v>
      </c>
    </row>
    <row r="32" spans="2:17" s="1" customFormat="1" ht="19.5" customHeight="1" x14ac:dyDescent="0.25">
      <c r="B32" s="87"/>
      <c r="C32" s="88"/>
      <c r="D32" s="110" t="s">
        <v>101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5">
        <f t="shared" si="2"/>
        <v>0</v>
      </c>
    </row>
    <row r="33" spans="2:17" s="1" customFormat="1" ht="19.5" customHeight="1" x14ac:dyDescent="0.25">
      <c r="B33" s="87"/>
      <c r="C33" s="88"/>
      <c r="D33" s="110" t="s">
        <v>102</v>
      </c>
      <c r="E33" s="35">
        <f>+E34+E35</f>
        <v>1127</v>
      </c>
      <c r="F33" s="35">
        <f t="shared" ref="F33:P33" si="9">+F34+F35</f>
        <v>735</v>
      </c>
      <c r="G33" s="35">
        <f t="shared" si="9"/>
        <v>645</v>
      </c>
      <c r="H33" s="35">
        <f t="shared" si="9"/>
        <v>842</v>
      </c>
      <c r="I33" s="35">
        <f t="shared" si="9"/>
        <v>1007</v>
      </c>
      <c r="J33" s="35">
        <f t="shared" si="9"/>
        <v>796</v>
      </c>
      <c r="K33" s="35">
        <f t="shared" si="9"/>
        <v>740</v>
      </c>
      <c r="L33" s="35">
        <f t="shared" si="9"/>
        <v>801</v>
      </c>
      <c r="M33" s="35">
        <f t="shared" si="9"/>
        <v>1007</v>
      </c>
      <c r="N33" s="35">
        <f t="shared" si="9"/>
        <v>1546</v>
      </c>
      <c r="O33" s="35">
        <f t="shared" si="9"/>
        <v>1351</v>
      </c>
      <c r="P33" s="35">
        <f t="shared" si="9"/>
        <v>1686</v>
      </c>
      <c r="Q33" s="15">
        <f t="shared" si="2"/>
        <v>12283</v>
      </c>
    </row>
    <row r="34" spans="2:17" s="1" customFormat="1" ht="19.5" customHeight="1" x14ac:dyDescent="0.25">
      <c r="B34" s="87"/>
      <c r="C34" s="88"/>
      <c r="D34" s="110" t="s">
        <v>103</v>
      </c>
      <c r="E34" s="35">
        <v>1107</v>
      </c>
      <c r="F34" s="35">
        <v>718</v>
      </c>
      <c r="G34" s="35">
        <v>617</v>
      </c>
      <c r="H34" s="35">
        <v>800</v>
      </c>
      <c r="I34" s="35">
        <v>982</v>
      </c>
      <c r="J34" s="35">
        <v>761</v>
      </c>
      <c r="K34" s="35">
        <v>713</v>
      </c>
      <c r="L34" s="35">
        <v>755</v>
      </c>
      <c r="M34" s="35">
        <v>963</v>
      </c>
      <c r="N34" s="35">
        <v>1510</v>
      </c>
      <c r="O34" s="35">
        <v>1335</v>
      </c>
      <c r="P34" s="35">
        <v>1651</v>
      </c>
      <c r="Q34" s="15">
        <f t="shared" si="2"/>
        <v>11912</v>
      </c>
    </row>
    <row r="35" spans="2:17" s="1" customFormat="1" ht="19.5" customHeight="1" x14ac:dyDescent="0.25">
      <c r="B35" s="87"/>
      <c r="C35" s="88"/>
      <c r="D35" s="110" t="s">
        <v>104</v>
      </c>
      <c r="E35" s="35">
        <v>20</v>
      </c>
      <c r="F35" s="35">
        <v>17</v>
      </c>
      <c r="G35" s="35">
        <v>28</v>
      </c>
      <c r="H35" s="35">
        <v>42</v>
      </c>
      <c r="I35" s="35">
        <v>25</v>
      </c>
      <c r="J35" s="35">
        <v>35</v>
      </c>
      <c r="K35" s="35">
        <v>27</v>
      </c>
      <c r="L35" s="35">
        <v>46</v>
      </c>
      <c r="M35" s="35">
        <v>44</v>
      </c>
      <c r="N35" s="35">
        <v>36</v>
      </c>
      <c r="O35" s="35">
        <v>16</v>
      </c>
      <c r="P35" s="35">
        <v>35</v>
      </c>
      <c r="Q35" s="15">
        <f t="shared" si="2"/>
        <v>371</v>
      </c>
    </row>
    <row r="36" spans="2:17" s="1" customFormat="1" ht="19.5" customHeight="1" x14ac:dyDescent="0.25">
      <c r="B36" s="87"/>
      <c r="C36" s="88"/>
      <c r="D36" s="110" t="s">
        <v>105</v>
      </c>
      <c r="E36" s="35">
        <v>5336</v>
      </c>
      <c r="F36" s="35">
        <v>3596</v>
      </c>
      <c r="G36" s="35">
        <v>2921</v>
      </c>
      <c r="H36" s="35">
        <v>4144</v>
      </c>
      <c r="I36" s="35">
        <v>4495</v>
      </c>
      <c r="J36" s="35">
        <v>4751</v>
      </c>
      <c r="K36" s="35">
        <v>4931</v>
      </c>
      <c r="L36" s="35">
        <v>5100</v>
      </c>
      <c r="M36" s="35">
        <v>5648</v>
      </c>
      <c r="N36" s="35">
        <v>5505</v>
      </c>
      <c r="O36" s="35">
        <v>6488</v>
      </c>
      <c r="P36" s="35">
        <v>7860</v>
      </c>
      <c r="Q36" s="15">
        <f t="shared" si="2"/>
        <v>60775</v>
      </c>
    </row>
    <row r="37" spans="2:17" s="1" customFormat="1" ht="19.5" customHeight="1" x14ac:dyDescent="0.25">
      <c r="B37" s="87"/>
      <c r="C37" s="88"/>
      <c r="D37" s="110" t="s">
        <v>106</v>
      </c>
      <c r="E37" s="35">
        <f>+E38+E39</f>
        <v>10562</v>
      </c>
      <c r="F37" s="35">
        <f t="shared" ref="F37:P37" si="10">+F38+F39</f>
        <v>8492</v>
      </c>
      <c r="G37" s="35">
        <f t="shared" si="10"/>
        <v>7550</v>
      </c>
      <c r="H37" s="35">
        <f t="shared" si="10"/>
        <v>8006</v>
      </c>
      <c r="I37" s="35">
        <f t="shared" si="10"/>
        <v>8146</v>
      </c>
      <c r="J37" s="35">
        <f t="shared" si="10"/>
        <v>6945</v>
      </c>
      <c r="K37" s="35">
        <f t="shared" si="10"/>
        <v>6817</v>
      </c>
      <c r="L37" s="35">
        <f t="shared" si="10"/>
        <v>6333</v>
      </c>
      <c r="M37" s="35">
        <f t="shared" si="10"/>
        <v>6821</v>
      </c>
      <c r="N37" s="35">
        <f t="shared" si="10"/>
        <v>6558</v>
      </c>
      <c r="O37" s="35">
        <f t="shared" si="10"/>
        <v>5995</v>
      </c>
      <c r="P37" s="35">
        <f t="shared" si="10"/>
        <v>7317</v>
      </c>
      <c r="Q37" s="15">
        <f t="shared" si="2"/>
        <v>89542</v>
      </c>
    </row>
    <row r="38" spans="2:17" s="1" customFormat="1" ht="19.5" customHeight="1" x14ac:dyDescent="0.25">
      <c r="B38" s="87"/>
      <c r="C38" s="88"/>
      <c r="D38" s="110" t="s">
        <v>107</v>
      </c>
      <c r="E38" s="35">
        <v>4610</v>
      </c>
      <c r="F38" s="35">
        <v>3321</v>
      </c>
      <c r="G38" s="35">
        <v>3226</v>
      </c>
      <c r="H38" s="35">
        <v>3539</v>
      </c>
      <c r="I38" s="35">
        <v>3407</v>
      </c>
      <c r="J38" s="35">
        <v>2732</v>
      </c>
      <c r="K38" s="35">
        <v>2784</v>
      </c>
      <c r="L38" s="35">
        <v>2559</v>
      </c>
      <c r="M38" s="35">
        <v>3025</v>
      </c>
      <c r="N38" s="35">
        <v>2776</v>
      </c>
      <c r="O38" s="35">
        <v>2451</v>
      </c>
      <c r="P38" s="35">
        <v>3197</v>
      </c>
      <c r="Q38" s="15">
        <f t="shared" si="2"/>
        <v>37627</v>
      </c>
    </row>
    <row r="39" spans="2:17" s="1" customFormat="1" ht="19.5" customHeight="1" x14ac:dyDescent="0.25">
      <c r="B39" s="87"/>
      <c r="C39" s="88"/>
      <c r="D39" s="110" t="s">
        <v>108</v>
      </c>
      <c r="E39" s="35">
        <v>5952</v>
      </c>
      <c r="F39" s="35">
        <v>5171</v>
      </c>
      <c r="G39" s="35">
        <v>4324</v>
      </c>
      <c r="H39" s="35">
        <v>4467</v>
      </c>
      <c r="I39" s="35">
        <v>4739</v>
      </c>
      <c r="J39" s="35">
        <v>4213</v>
      </c>
      <c r="K39" s="35">
        <v>4033</v>
      </c>
      <c r="L39" s="35">
        <v>3774</v>
      </c>
      <c r="M39" s="35">
        <v>3796</v>
      </c>
      <c r="N39" s="35">
        <v>3782</v>
      </c>
      <c r="O39" s="35">
        <v>3544</v>
      </c>
      <c r="P39" s="35">
        <v>4120</v>
      </c>
      <c r="Q39" s="15">
        <f t="shared" si="2"/>
        <v>51915</v>
      </c>
    </row>
    <row r="40" spans="2:17" s="1" customFormat="1" ht="19.5" customHeight="1" x14ac:dyDescent="0.25">
      <c r="B40" s="87"/>
      <c r="C40" s="88"/>
      <c r="D40" s="110" t="s">
        <v>109</v>
      </c>
      <c r="E40" s="35">
        <v>20414</v>
      </c>
      <c r="F40" s="35">
        <v>14634</v>
      </c>
      <c r="G40" s="35">
        <v>13269</v>
      </c>
      <c r="H40" s="35">
        <v>18080</v>
      </c>
      <c r="I40" s="35">
        <v>20042</v>
      </c>
      <c r="J40" s="35">
        <v>16154</v>
      </c>
      <c r="K40" s="35">
        <v>16364</v>
      </c>
      <c r="L40" s="35">
        <v>17732</v>
      </c>
      <c r="M40" s="35">
        <v>19359</v>
      </c>
      <c r="N40" s="35">
        <v>17623</v>
      </c>
      <c r="O40" s="35">
        <v>17952</v>
      </c>
      <c r="P40" s="35">
        <v>27909</v>
      </c>
      <c r="Q40" s="15">
        <f t="shared" si="2"/>
        <v>219532</v>
      </c>
    </row>
    <row r="41" spans="2:17" s="1" customFormat="1" ht="19.5" customHeight="1" x14ac:dyDescent="0.25">
      <c r="B41" s="87"/>
      <c r="C41" s="88"/>
      <c r="D41" s="110" t="s">
        <v>110</v>
      </c>
      <c r="E41" s="35">
        <f>+E42+E43</f>
        <v>9641</v>
      </c>
      <c r="F41" s="35">
        <f t="shared" ref="F41:P41" si="11">+F42+F43</f>
        <v>9159</v>
      </c>
      <c r="G41" s="35">
        <f t="shared" si="11"/>
        <v>8691</v>
      </c>
      <c r="H41" s="35">
        <f t="shared" si="11"/>
        <v>13045</v>
      </c>
      <c r="I41" s="35">
        <f t="shared" si="11"/>
        <v>13020</v>
      </c>
      <c r="J41" s="35">
        <f t="shared" si="11"/>
        <v>11232</v>
      </c>
      <c r="K41" s="35">
        <f t="shared" si="11"/>
        <v>13682</v>
      </c>
      <c r="L41" s="35">
        <f t="shared" si="11"/>
        <v>13342</v>
      </c>
      <c r="M41" s="35">
        <f t="shared" si="11"/>
        <v>13710</v>
      </c>
      <c r="N41" s="35">
        <f t="shared" si="11"/>
        <v>15181</v>
      </c>
      <c r="O41" s="35">
        <f t="shared" si="11"/>
        <v>14803</v>
      </c>
      <c r="P41" s="35">
        <f t="shared" si="11"/>
        <v>16827</v>
      </c>
      <c r="Q41" s="15">
        <f t="shared" si="2"/>
        <v>152333</v>
      </c>
    </row>
    <row r="42" spans="2:17" s="1" customFormat="1" ht="19.5" customHeight="1" x14ac:dyDescent="0.25">
      <c r="B42" s="87"/>
      <c r="C42" s="88"/>
      <c r="D42" s="110" t="s">
        <v>111</v>
      </c>
      <c r="E42" s="35">
        <v>9622</v>
      </c>
      <c r="F42" s="35">
        <v>9140</v>
      </c>
      <c r="G42" s="35">
        <v>8678</v>
      </c>
      <c r="H42" s="35">
        <v>13030</v>
      </c>
      <c r="I42" s="35">
        <v>13009</v>
      </c>
      <c r="J42" s="35">
        <v>11199</v>
      </c>
      <c r="K42" s="35">
        <v>13667</v>
      </c>
      <c r="L42" s="35">
        <v>13322</v>
      </c>
      <c r="M42" s="35">
        <v>13682</v>
      </c>
      <c r="N42" s="35">
        <v>15163</v>
      </c>
      <c r="O42" s="35">
        <v>14767</v>
      </c>
      <c r="P42" s="35">
        <v>16809</v>
      </c>
      <c r="Q42" s="15">
        <f t="shared" si="2"/>
        <v>152088</v>
      </c>
    </row>
    <row r="43" spans="2:17" s="1" customFormat="1" ht="19.5" customHeight="1" x14ac:dyDescent="0.25">
      <c r="B43" s="87"/>
      <c r="C43" s="88"/>
      <c r="D43" s="110" t="s">
        <v>112</v>
      </c>
      <c r="E43" s="35">
        <v>19</v>
      </c>
      <c r="F43" s="35">
        <v>19</v>
      </c>
      <c r="G43" s="35">
        <v>13</v>
      </c>
      <c r="H43" s="35">
        <v>15</v>
      </c>
      <c r="I43" s="35">
        <v>11</v>
      </c>
      <c r="J43" s="35">
        <v>33</v>
      </c>
      <c r="K43" s="35">
        <v>15</v>
      </c>
      <c r="L43" s="35">
        <v>20</v>
      </c>
      <c r="M43" s="35">
        <v>28</v>
      </c>
      <c r="N43" s="35">
        <v>18</v>
      </c>
      <c r="O43" s="35">
        <v>36</v>
      </c>
      <c r="P43" s="35">
        <v>18</v>
      </c>
      <c r="Q43" s="15">
        <f t="shared" si="2"/>
        <v>245</v>
      </c>
    </row>
    <row r="44" spans="2:17" s="1" customFormat="1" ht="19.5" customHeight="1" x14ac:dyDescent="0.25">
      <c r="B44" s="87"/>
      <c r="C44" s="88"/>
      <c r="D44" s="110" t="s">
        <v>113</v>
      </c>
      <c r="E44" s="35">
        <v>45305</v>
      </c>
      <c r="F44" s="35">
        <v>35322</v>
      </c>
      <c r="G44" s="35">
        <v>32046</v>
      </c>
      <c r="H44" s="35">
        <v>40266</v>
      </c>
      <c r="I44" s="35">
        <v>40931</v>
      </c>
      <c r="J44" s="35">
        <v>37615</v>
      </c>
      <c r="K44" s="35">
        <v>39995</v>
      </c>
      <c r="L44" s="35">
        <v>39806</v>
      </c>
      <c r="M44" s="35">
        <v>37430</v>
      </c>
      <c r="N44" s="35">
        <v>39273</v>
      </c>
      <c r="O44" s="35">
        <v>33814</v>
      </c>
      <c r="P44" s="35">
        <v>49651</v>
      </c>
      <c r="Q44" s="15">
        <f t="shared" si="2"/>
        <v>471454</v>
      </c>
    </row>
    <row r="45" spans="2:17" s="1" customFormat="1" ht="19.5" customHeight="1" x14ac:dyDescent="0.25">
      <c r="B45" s="89"/>
      <c r="C45" s="90" t="s">
        <v>66</v>
      </c>
      <c r="D45" s="112"/>
      <c r="E45" s="48">
        <v>5104</v>
      </c>
      <c r="F45" s="48">
        <v>4033</v>
      </c>
      <c r="G45" s="48">
        <v>3457</v>
      </c>
      <c r="H45" s="48">
        <v>4308</v>
      </c>
      <c r="I45" s="48">
        <v>3876</v>
      </c>
      <c r="J45" s="48">
        <v>3108</v>
      </c>
      <c r="K45" s="48">
        <v>3869</v>
      </c>
      <c r="L45" s="48">
        <v>3807</v>
      </c>
      <c r="M45" s="48">
        <v>4209</v>
      </c>
      <c r="N45" s="48">
        <v>4277</v>
      </c>
      <c r="O45" s="48">
        <v>3985</v>
      </c>
      <c r="P45" s="48">
        <v>5412</v>
      </c>
      <c r="Q45" s="48">
        <f t="shared" si="2"/>
        <v>49445</v>
      </c>
    </row>
    <row r="46" spans="2:17" s="1" customFormat="1" ht="19.5" customHeight="1" x14ac:dyDescent="0.25">
      <c r="B46" s="82" t="s">
        <v>44</v>
      </c>
      <c r="C46" s="83"/>
      <c r="D46" s="108"/>
      <c r="E46" s="109">
        <f>+E47+E70</f>
        <v>44657</v>
      </c>
      <c r="F46" s="109">
        <f t="shared" ref="F46:P46" si="12">+F47+F70</f>
        <v>41999</v>
      </c>
      <c r="G46" s="109">
        <f t="shared" si="12"/>
        <v>39162</v>
      </c>
      <c r="H46" s="109">
        <f t="shared" si="12"/>
        <v>45154</v>
      </c>
      <c r="I46" s="109">
        <f t="shared" si="12"/>
        <v>46035</v>
      </c>
      <c r="J46" s="109">
        <f t="shared" si="12"/>
        <v>39746</v>
      </c>
      <c r="K46" s="109">
        <f t="shared" si="12"/>
        <v>45785</v>
      </c>
      <c r="L46" s="109">
        <f t="shared" si="12"/>
        <v>42444</v>
      </c>
      <c r="M46" s="109">
        <f t="shared" si="12"/>
        <v>48347</v>
      </c>
      <c r="N46" s="109">
        <f t="shared" si="12"/>
        <v>49072</v>
      </c>
      <c r="O46" s="109">
        <f t="shared" si="12"/>
        <v>45368</v>
      </c>
      <c r="P46" s="109">
        <f t="shared" si="12"/>
        <v>51027</v>
      </c>
      <c r="Q46" s="109">
        <f t="shared" si="2"/>
        <v>538796</v>
      </c>
    </row>
    <row r="47" spans="2:17" s="1" customFormat="1" ht="19.5" customHeight="1" x14ac:dyDescent="0.25">
      <c r="B47" s="16"/>
      <c r="C47" s="84" t="s">
        <v>65</v>
      </c>
      <c r="D47" s="14"/>
      <c r="E47" s="21">
        <f>+E48+E49+E50+E53+E56+E57+E58+E59+E60+E61+E62+E63+E64+E67+E68+E69</f>
        <v>43893</v>
      </c>
      <c r="F47" s="21">
        <f t="shared" ref="F47:P47" si="13">+F48+F49+F50+F53+F56+F57+F58+F59+F60+F61+F62+F63+F64+F67+F68+F69</f>
        <v>41118</v>
      </c>
      <c r="G47" s="21">
        <f t="shared" si="13"/>
        <v>38419</v>
      </c>
      <c r="H47" s="21">
        <f t="shared" si="13"/>
        <v>44249</v>
      </c>
      <c r="I47" s="21">
        <f t="shared" si="13"/>
        <v>45090</v>
      </c>
      <c r="J47" s="21">
        <f t="shared" si="13"/>
        <v>38998</v>
      </c>
      <c r="K47" s="21">
        <f t="shared" si="13"/>
        <v>44844</v>
      </c>
      <c r="L47" s="21">
        <f t="shared" si="13"/>
        <v>41643</v>
      </c>
      <c r="M47" s="21">
        <f t="shared" si="13"/>
        <v>47543</v>
      </c>
      <c r="N47" s="21">
        <f t="shared" si="13"/>
        <v>48244</v>
      </c>
      <c r="O47" s="21">
        <f t="shared" si="13"/>
        <v>44692</v>
      </c>
      <c r="P47" s="21">
        <f t="shared" si="13"/>
        <v>50404</v>
      </c>
      <c r="Q47" s="21">
        <f t="shared" si="2"/>
        <v>529137</v>
      </c>
    </row>
    <row r="48" spans="2:17" s="1" customFormat="1" ht="19.5" customHeight="1" x14ac:dyDescent="0.25">
      <c r="B48" s="87"/>
      <c r="C48" s="88"/>
      <c r="D48" s="110" t="s">
        <v>114</v>
      </c>
      <c r="E48" s="35">
        <v>0</v>
      </c>
      <c r="F48" s="35">
        <v>11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2</v>
      </c>
      <c r="M48" s="35">
        <v>1</v>
      </c>
      <c r="N48" s="35">
        <v>0</v>
      </c>
      <c r="O48" s="35">
        <v>0</v>
      </c>
      <c r="P48" s="35">
        <v>0</v>
      </c>
      <c r="Q48" s="15">
        <f t="shared" si="2"/>
        <v>14</v>
      </c>
    </row>
    <row r="49" spans="2:17" s="1" customFormat="1" ht="19.5" customHeight="1" x14ac:dyDescent="0.25">
      <c r="B49" s="87"/>
      <c r="C49" s="88"/>
      <c r="D49" s="110" t="s">
        <v>80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5">
        <f t="shared" si="2"/>
        <v>0</v>
      </c>
    </row>
    <row r="50" spans="2:17" s="1" customFormat="1" ht="19.5" customHeight="1" x14ac:dyDescent="0.25">
      <c r="B50" s="87"/>
      <c r="C50" s="88"/>
      <c r="D50" s="110" t="s">
        <v>115</v>
      </c>
      <c r="E50" s="35">
        <f>+E51+E52</f>
        <v>550</v>
      </c>
      <c r="F50" s="35">
        <f t="shared" ref="F50:P50" si="14">+F51+F52</f>
        <v>509</v>
      </c>
      <c r="G50" s="35">
        <f t="shared" si="14"/>
        <v>665</v>
      </c>
      <c r="H50" s="35">
        <f t="shared" si="14"/>
        <v>705</v>
      </c>
      <c r="I50" s="35">
        <f t="shared" si="14"/>
        <v>758</v>
      </c>
      <c r="J50" s="35">
        <f t="shared" si="14"/>
        <v>677</v>
      </c>
      <c r="K50" s="35">
        <f t="shared" si="14"/>
        <v>752</v>
      </c>
      <c r="L50" s="35">
        <f t="shared" si="14"/>
        <v>744</v>
      </c>
      <c r="M50" s="35">
        <f t="shared" si="14"/>
        <v>904</v>
      </c>
      <c r="N50" s="35">
        <f t="shared" si="14"/>
        <v>883</v>
      </c>
      <c r="O50" s="35">
        <f t="shared" si="14"/>
        <v>815</v>
      </c>
      <c r="P50" s="35">
        <f t="shared" si="14"/>
        <v>735</v>
      </c>
      <c r="Q50" s="15">
        <f t="shared" si="2"/>
        <v>8697</v>
      </c>
    </row>
    <row r="51" spans="2:17" s="1" customFormat="1" ht="19.5" customHeight="1" x14ac:dyDescent="0.25">
      <c r="B51" s="87"/>
      <c r="C51" s="88"/>
      <c r="D51" s="110" t="s">
        <v>84</v>
      </c>
      <c r="E51" s="35">
        <v>550</v>
      </c>
      <c r="F51" s="35">
        <v>509</v>
      </c>
      <c r="G51" s="35">
        <v>665</v>
      </c>
      <c r="H51" s="35">
        <v>705</v>
      </c>
      <c r="I51" s="35">
        <v>758</v>
      </c>
      <c r="J51" s="35">
        <v>677</v>
      </c>
      <c r="K51" s="35">
        <v>752</v>
      </c>
      <c r="L51" s="35">
        <v>744</v>
      </c>
      <c r="M51" s="35">
        <v>904</v>
      </c>
      <c r="N51" s="35">
        <v>883</v>
      </c>
      <c r="O51" s="35">
        <v>815</v>
      </c>
      <c r="P51" s="35">
        <v>735</v>
      </c>
      <c r="Q51" s="15">
        <f t="shared" si="2"/>
        <v>8697</v>
      </c>
    </row>
    <row r="52" spans="2:17" s="1" customFormat="1" ht="19.5" customHeight="1" x14ac:dyDescent="0.25">
      <c r="B52" s="87"/>
      <c r="C52" s="88"/>
      <c r="D52" s="110" t="s">
        <v>85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15">
        <f t="shared" si="2"/>
        <v>0</v>
      </c>
    </row>
    <row r="53" spans="2:17" s="1" customFormat="1" ht="19.5" customHeight="1" x14ac:dyDescent="0.25">
      <c r="B53" s="87"/>
      <c r="C53" s="88"/>
      <c r="D53" s="110" t="s">
        <v>86</v>
      </c>
      <c r="E53" s="35">
        <f>+E54+E55</f>
        <v>15462</v>
      </c>
      <c r="F53" s="35">
        <f t="shared" ref="F53:P53" si="15">+F54+F55</f>
        <v>16681</v>
      </c>
      <c r="G53" s="35">
        <f t="shared" si="15"/>
        <v>15795</v>
      </c>
      <c r="H53" s="35">
        <f t="shared" si="15"/>
        <v>16429</v>
      </c>
      <c r="I53" s="35">
        <f t="shared" si="15"/>
        <v>16066</v>
      </c>
      <c r="J53" s="35">
        <f t="shared" si="15"/>
        <v>13540</v>
      </c>
      <c r="K53" s="35">
        <f t="shared" si="15"/>
        <v>16238</v>
      </c>
      <c r="L53" s="35">
        <f t="shared" si="15"/>
        <v>15881</v>
      </c>
      <c r="M53" s="35">
        <f t="shared" si="15"/>
        <v>17568</v>
      </c>
      <c r="N53" s="35">
        <f t="shared" si="15"/>
        <v>17019</v>
      </c>
      <c r="O53" s="35">
        <f t="shared" si="15"/>
        <v>15265</v>
      </c>
      <c r="P53" s="35">
        <f t="shared" si="15"/>
        <v>17179</v>
      </c>
      <c r="Q53" s="15">
        <f t="shared" si="2"/>
        <v>193123</v>
      </c>
    </row>
    <row r="54" spans="2:17" s="1" customFormat="1" ht="19.5" customHeight="1" x14ac:dyDescent="0.25">
      <c r="B54" s="87"/>
      <c r="C54" s="88"/>
      <c r="D54" s="110" t="s">
        <v>88</v>
      </c>
      <c r="E54" s="35">
        <v>1</v>
      </c>
      <c r="F54" s="35">
        <v>2</v>
      </c>
      <c r="G54" s="35">
        <v>0</v>
      </c>
      <c r="H54" s="35">
        <v>0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0</v>
      </c>
      <c r="O54" s="35">
        <v>0</v>
      </c>
      <c r="P54" s="35">
        <v>0</v>
      </c>
      <c r="Q54" s="15">
        <f t="shared" si="2"/>
        <v>8</v>
      </c>
    </row>
    <row r="55" spans="2:17" s="1" customFormat="1" ht="19.5" customHeight="1" x14ac:dyDescent="0.25">
      <c r="B55" s="87"/>
      <c r="C55" s="88"/>
      <c r="D55" s="110" t="s">
        <v>89</v>
      </c>
      <c r="E55" s="35">
        <v>15461</v>
      </c>
      <c r="F55" s="35">
        <v>16679</v>
      </c>
      <c r="G55" s="35">
        <v>15795</v>
      </c>
      <c r="H55" s="35">
        <v>16429</v>
      </c>
      <c r="I55" s="35">
        <v>16065</v>
      </c>
      <c r="J55" s="35">
        <v>13539</v>
      </c>
      <c r="K55" s="35">
        <v>16237</v>
      </c>
      <c r="L55" s="35">
        <v>15880</v>
      </c>
      <c r="M55" s="35">
        <v>17567</v>
      </c>
      <c r="N55" s="35">
        <v>17019</v>
      </c>
      <c r="O55" s="35">
        <v>15265</v>
      </c>
      <c r="P55" s="35">
        <v>17179</v>
      </c>
      <c r="Q55" s="15">
        <f t="shared" si="2"/>
        <v>193115</v>
      </c>
    </row>
    <row r="56" spans="2:17" s="1" customFormat="1" ht="19.5" customHeight="1" x14ac:dyDescent="0.25">
      <c r="B56" s="87"/>
      <c r="C56" s="88"/>
      <c r="D56" s="110" t="s">
        <v>91</v>
      </c>
      <c r="E56" s="35">
        <v>2115</v>
      </c>
      <c r="F56" s="35">
        <v>1868</v>
      </c>
      <c r="G56" s="35">
        <v>1747</v>
      </c>
      <c r="H56" s="35">
        <v>2519</v>
      </c>
      <c r="I56" s="35">
        <v>2265</v>
      </c>
      <c r="J56" s="35">
        <v>1831</v>
      </c>
      <c r="K56" s="35">
        <v>2386</v>
      </c>
      <c r="L56" s="35">
        <v>2203</v>
      </c>
      <c r="M56" s="35">
        <v>2101</v>
      </c>
      <c r="N56" s="35">
        <v>2081</v>
      </c>
      <c r="O56" s="35">
        <v>1918</v>
      </c>
      <c r="P56" s="35">
        <v>2332</v>
      </c>
      <c r="Q56" s="15">
        <f t="shared" si="2"/>
        <v>25366</v>
      </c>
    </row>
    <row r="57" spans="2:17" s="1" customFormat="1" ht="19.5" customHeight="1" x14ac:dyDescent="0.25">
      <c r="B57" s="87"/>
      <c r="C57" s="88"/>
      <c r="D57" s="110" t="s">
        <v>92</v>
      </c>
      <c r="E57" s="35">
        <v>6922</v>
      </c>
      <c r="F57" s="35">
        <v>7111</v>
      </c>
      <c r="G57" s="35">
        <v>6506</v>
      </c>
      <c r="H57" s="35">
        <v>8525</v>
      </c>
      <c r="I57" s="35">
        <v>7489</v>
      </c>
      <c r="J57" s="35">
        <v>6398</v>
      </c>
      <c r="K57" s="35">
        <v>6919</v>
      </c>
      <c r="L57" s="35">
        <v>5617</v>
      </c>
      <c r="M57" s="35">
        <v>8070</v>
      </c>
      <c r="N57" s="35">
        <v>8729</v>
      </c>
      <c r="O57" s="35">
        <v>7182</v>
      </c>
      <c r="P57" s="35">
        <v>7103</v>
      </c>
      <c r="Q57" s="15">
        <f t="shared" si="2"/>
        <v>86571</v>
      </c>
    </row>
    <row r="58" spans="2:17" s="1" customFormat="1" ht="19.5" customHeight="1" x14ac:dyDescent="0.25">
      <c r="B58" s="87"/>
      <c r="C58" s="88"/>
      <c r="D58" s="110" t="s">
        <v>116</v>
      </c>
      <c r="E58" s="35">
        <v>1742</v>
      </c>
      <c r="F58" s="35">
        <v>1575</v>
      </c>
      <c r="G58" s="35">
        <v>1457</v>
      </c>
      <c r="H58" s="35">
        <v>1738</v>
      </c>
      <c r="I58" s="35">
        <v>1725</v>
      </c>
      <c r="J58" s="35">
        <v>1535</v>
      </c>
      <c r="K58" s="35">
        <v>1710</v>
      </c>
      <c r="L58" s="35">
        <v>1554</v>
      </c>
      <c r="M58" s="35">
        <v>2082</v>
      </c>
      <c r="N58" s="35">
        <v>1669</v>
      </c>
      <c r="O58" s="35">
        <v>1564</v>
      </c>
      <c r="P58" s="35">
        <v>2219</v>
      </c>
      <c r="Q58" s="15">
        <f t="shared" si="2"/>
        <v>20570</v>
      </c>
    </row>
    <row r="59" spans="2:17" s="1" customFormat="1" ht="19.5" customHeight="1" x14ac:dyDescent="0.25">
      <c r="B59" s="87"/>
      <c r="C59" s="88"/>
      <c r="D59" s="110" t="s">
        <v>117</v>
      </c>
      <c r="E59" s="35">
        <v>321</v>
      </c>
      <c r="F59" s="35">
        <v>326</v>
      </c>
      <c r="G59" s="35">
        <v>281</v>
      </c>
      <c r="H59" s="35">
        <v>351</v>
      </c>
      <c r="I59" s="35">
        <v>327</v>
      </c>
      <c r="J59" s="35">
        <v>270</v>
      </c>
      <c r="K59" s="35">
        <v>292</v>
      </c>
      <c r="L59" s="35">
        <v>331</v>
      </c>
      <c r="M59" s="35">
        <v>303</v>
      </c>
      <c r="N59" s="35">
        <v>405</v>
      </c>
      <c r="O59" s="35">
        <v>288</v>
      </c>
      <c r="P59" s="35">
        <v>368</v>
      </c>
      <c r="Q59" s="15">
        <f t="shared" si="2"/>
        <v>3863</v>
      </c>
    </row>
    <row r="60" spans="2:17" s="1" customFormat="1" ht="19.5" customHeight="1" x14ac:dyDescent="0.25">
      <c r="B60" s="87"/>
      <c r="C60" s="88"/>
      <c r="D60" s="110" t="s">
        <v>118</v>
      </c>
      <c r="E60" s="35">
        <v>2</v>
      </c>
      <c r="F60" s="35">
        <v>0</v>
      </c>
      <c r="G60" s="35">
        <v>0</v>
      </c>
      <c r="H60" s="35">
        <v>0</v>
      </c>
      <c r="I60" s="35">
        <v>0</v>
      </c>
      <c r="J60" s="35">
        <v>4</v>
      </c>
      <c r="K60" s="35">
        <v>1</v>
      </c>
      <c r="L60" s="35">
        <v>0</v>
      </c>
      <c r="M60" s="35">
        <v>1</v>
      </c>
      <c r="N60" s="35">
        <v>0</v>
      </c>
      <c r="O60" s="35">
        <v>0</v>
      </c>
      <c r="P60" s="35">
        <v>1</v>
      </c>
      <c r="Q60" s="15">
        <f t="shared" si="2"/>
        <v>9</v>
      </c>
    </row>
    <row r="61" spans="2:17" s="1" customFormat="1" ht="19.5" customHeight="1" x14ac:dyDescent="0.25">
      <c r="B61" s="87"/>
      <c r="C61" s="88"/>
      <c r="D61" s="110" t="s">
        <v>101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15">
        <f t="shared" si="2"/>
        <v>0</v>
      </c>
    </row>
    <row r="62" spans="2:17" s="1" customFormat="1" ht="19.5" customHeight="1" x14ac:dyDescent="0.25">
      <c r="B62" s="87"/>
      <c r="C62" s="88"/>
      <c r="D62" s="110" t="s">
        <v>102</v>
      </c>
      <c r="E62" s="35">
        <v>693</v>
      </c>
      <c r="F62" s="35">
        <v>641</v>
      </c>
      <c r="G62" s="35">
        <v>737</v>
      </c>
      <c r="H62" s="35">
        <v>691</v>
      </c>
      <c r="I62" s="35">
        <v>805</v>
      </c>
      <c r="J62" s="35">
        <v>663</v>
      </c>
      <c r="K62" s="35">
        <v>712</v>
      </c>
      <c r="L62" s="35">
        <v>697</v>
      </c>
      <c r="M62" s="35">
        <v>661</v>
      </c>
      <c r="N62" s="35">
        <v>729</v>
      </c>
      <c r="O62" s="35">
        <v>584</v>
      </c>
      <c r="P62" s="35">
        <v>718</v>
      </c>
      <c r="Q62" s="15">
        <f t="shared" si="2"/>
        <v>8331</v>
      </c>
    </row>
    <row r="63" spans="2:17" s="1" customFormat="1" ht="19.5" customHeight="1" x14ac:dyDescent="0.25">
      <c r="B63" s="87"/>
      <c r="C63" s="88"/>
      <c r="D63" s="110" t="s">
        <v>105</v>
      </c>
      <c r="E63" s="35">
        <v>965</v>
      </c>
      <c r="F63" s="35">
        <v>808</v>
      </c>
      <c r="G63" s="35">
        <v>903</v>
      </c>
      <c r="H63" s="35">
        <v>1445</v>
      </c>
      <c r="I63" s="35">
        <v>857</v>
      </c>
      <c r="J63" s="35">
        <v>857</v>
      </c>
      <c r="K63" s="35">
        <v>924</v>
      </c>
      <c r="L63" s="35">
        <v>869</v>
      </c>
      <c r="M63" s="35">
        <v>1011</v>
      </c>
      <c r="N63" s="35">
        <v>1156</v>
      </c>
      <c r="O63" s="35">
        <v>944</v>
      </c>
      <c r="P63" s="35">
        <v>851</v>
      </c>
      <c r="Q63" s="15">
        <f t="shared" si="2"/>
        <v>11590</v>
      </c>
    </row>
    <row r="64" spans="2:17" s="1" customFormat="1" ht="19.5" customHeight="1" x14ac:dyDescent="0.25">
      <c r="B64" s="87"/>
      <c r="C64" s="88"/>
      <c r="D64" s="110" t="s">
        <v>106</v>
      </c>
      <c r="E64" s="35">
        <f>+E65+E66</f>
        <v>666</v>
      </c>
      <c r="F64" s="35">
        <f t="shared" ref="F64:P64" si="16">+F65+F66</f>
        <v>455</v>
      </c>
      <c r="G64" s="35">
        <f t="shared" si="16"/>
        <v>485</v>
      </c>
      <c r="H64" s="35">
        <f t="shared" si="16"/>
        <v>383</v>
      </c>
      <c r="I64" s="35">
        <f t="shared" si="16"/>
        <v>376</v>
      </c>
      <c r="J64" s="35">
        <f t="shared" si="16"/>
        <v>340</v>
      </c>
      <c r="K64" s="35">
        <f t="shared" si="16"/>
        <v>432</v>
      </c>
      <c r="L64" s="35">
        <f t="shared" si="16"/>
        <v>355</v>
      </c>
      <c r="M64" s="35">
        <f t="shared" si="16"/>
        <v>357</v>
      </c>
      <c r="N64" s="35">
        <f t="shared" si="16"/>
        <v>329</v>
      </c>
      <c r="O64" s="35">
        <f t="shared" si="16"/>
        <v>308</v>
      </c>
      <c r="P64" s="35">
        <f t="shared" si="16"/>
        <v>308</v>
      </c>
      <c r="Q64" s="15">
        <f t="shared" si="2"/>
        <v>4794</v>
      </c>
    </row>
    <row r="65" spans="2:17" s="1" customFormat="1" ht="19.5" customHeight="1" x14ac:dyDescent="0.25">
      <c r="B65" s="87"/>
      <c r="C65" s="88"/>
      <c r="D65" s="110" t="s">
        <v>107</v>
      </c>
      <c r="E65" s="35">
        <v>387</v>
      </c>
      <c r="F65" s="35">
        <v>289</v>
      </c>
      <c r="G65" s="35">
        <v>399</v>
      </c>
      <c r="H65" s="35">
        <v>251</v>
      </c>
      <c r="I65" s="35">
        <v>234</v>
      </c>
      <c r="J65" s="35">
        <v>212</v>
      </c>
      <c r="K65" s="35">
        <v>222</v>
      </c>
      <c r="L65" s="35">
        <v>185</v>
      </c>
      <c r="M65" s="35">
        <v>183</v>
      </c>
      <c r="N65" s="35">
        <v>188</v>
      </c>
      <c r="O65" s="35">
        <v>204</v>
      </c>
      <c r="P65" s="35">
        <v>146</v>
      </c>
      <c r="Q65" s="15">
        <f t="shared" si="2"/>
        <v>2900</v>
      </c>
    </row>
    <row r="66" spans="2:17" s="1" customFormat="1" ht="19.5" customHeight="1" x14ac:dyDescent="0.25">
      <c r="B66" s="87"/>
      <c r="C66" s="88"/>
      <c r="D66" s="110" t="s">
        <v>108</v>
      </c>
      <c r="E66" s="35">
        <v>279</v>
      </c>
      <c r="F66" s="35">
        <v>166</v>
      </c>
      <c r="G66" s="35">
        <v>86</v>
      </c>
      <c r="H66" s="35">
        <v>132</v>
      </c>
      <c r="I66" s="35">
        <v>142</v>
      </c>
      <c r="J66" s="35">
        <v>128</v>
      </c>
      <c r="K66" s="35">
        <v>210</v>
      </c>
      <c r="L66" s="35">
        <v>170</v>
      </c>
      <c r="M66" s="35">
        <v>174</v>
      </c>
      <c r="N66" s="35">
        <v>141</v>
      </c>
      <c r="O66" s="35">
        <v>104</v>
      </c>
      <c r="P66" s="35">
        <v>162</v>
      </c>
      <c r="Q66" s="15">
        <f t="shared" si="2"/>
        <v>1894</v>
      </c>
    </row>
    <row r="67" spans="2:17" s="1" customFormat="1" ht="19.5" customHeight="1" x14ac:dyDescent="0.25">
      <c r="B67" s="87"/>
      <c r="C67" s="88"/>
      <c r="D67" s="110" t="s">
        <v>109</v>
      </c>
      <c r="E67" s="35">
        <v>1294</v>
      </c>
      <c r="F67" s="35">
        <v>1083</v>
      </c>
      <c r="G67" s="35">
        <v>1101</v>
      </c>
      <c r="H67" s="35">
        <v>969</v>
      </c>
      <c r="I67" s="35">
        <v>1604</v>
      </c>
      <c r="J67" s="35">
        <v>1486</v>
      </c>
      <c r="K67" s="35">
        <v>1611</v>
      </c>
      <c r="L67" s="35">
        <v>1397</v>
      </c>
      <c r="M67" s="35">
        <v>1530</v>
      </c>
      <c r="N67" s="35">
        <v>1483</v>
      </c>
      <c r="O67" s="35">
        <v>2082</v>
      </c>
      <c r="P67" s="35">
        <v>1996</v>
      </c>
      <c r="Q67" s="15">
        <f t="shared" si="2"/>
        <v>17636</v>
      </c>
    </row>
    <row r="68" spans="2:17" s="1" customFormat="1" ht="19.5" customHeight="1" x14ac:dyDescent="0.25">
      <c r="B68" s="85"/>
      <c r="C68" s="86"/>
      <c r="D68" s="110" t="s">
        <v>110</v>
      </c>
      <c r="E68" s="35">
        <v>3234</v>
      </c>
      <c r="F68" s="35">
        <v>2801</v>
      </c>
      <c r="G68" s="35">
        <v>3050</v>
      </c>
      <c r="H68" s="35">
        <v>3526</v>
      </c>
      <c r="I68" s="35">
        <v>3618</v>
      </c>
      <c r="J68" s="35">
        <v>3234</v>
      </c>
      <c r="K68" s="35">
        <v>4032</v>
      </c>
      <c r="L68" s="35">
        <v>3369</v>
      </c>
      <c r="M68" s="35">
        <v>3789</v>
      </c>
      <c r="N68" s="35">
        <v>3907</v>
      </c>
      <c r="O68" s="35">
        <v>3701</v>
      </c>
      <c r="P68" s="35">
        <v>5101</v>
      </c>
      <c r="Q68" s="15">
        <f t="shared" si="2"/>
        <v>43362</v>
      </c>
    </row>
    <row r="69" spans="2:17" s="1" customFormat="1" ht="19.5" customHeight="1" x14ac:dyDescent="0.25">
      <c r="B69" s="85"/>
      <c r="C69" s="86"/>
      <c r="D69" s="110" t="s">
        <v>113</v>
      </c>
      <c r="E69" s="35">
        <v>9927</v>
      </c>
      <c r="F69" s="35">
        <v>7249</v>
      </c>
      <c r="G69" s="35">
        <v>5692</v>
      </c>
      <c r="H69" s="35">
        <v>6968</v>
      </c>
      <c r="I69" s="35">
        <v>9200</v>
      </c>
      <c r="J69" s="35">
        <v>8163</v>
      </c>
      <c r="K69" s="35">
        <v>8835</v>
      </c>
      <c r="L69" s="35">
        <v>8624</v>
      </c>
      <c r="M69" s="35">
        <v>9165</v>
      </c>
      <c r="N69" s="35">
        <v>9854</v>
      </c>
      <c r="O69" s="35">
        <v>10041</v>
      </c>
      <c r="P69" s="35">
        <v>11493</v>
      </c>
      <c r="Q69" s="15">
        <f t="shared" si="2"/>
        <v>105211</v>
      </c>
    </row>
    <row r="70" spans="2:17" s="1" customFormat="1" ht="19.5" customHeight="1" x14ac:dyDescent="0.25">
      <c r="B70" s="89"/>
      <c r="C70" s="90" t="s">
        <v>66</v>
      </c>
      <c r="D70" s="113"/>
      <c r="E70" s="48">
        <v>764</v>
      </c>
      <c r="F70" s="48">
        <v>881</v>
      </c>
      <c r="G70" s="48">
        <v>743</v>
      </c>
      <c r="H70" s="48">
        <v>905</v>
      </c>
      <c r="I70" s="48">
        <v>945</v>
      </c>
      <c r="J70" s="48">
        <v>748</v>
      </c>
      <c r="K70" s="48">
        <v>941</v>
      </c>
      <c r="L70" s="48">
        <v>801</v>
      </c>
      <c r="M70" s="48">
        <v>804</v>
      </c>
      <c r="N70" s="48">
        <v>828</v>
      </c>
      <c r="O70" s="48">
        <v>676</v>
      </c>
      <c r="P70" s="48">
        <v>623</v>
      </c>
      <c r="Q70" s="46">
        <f t="shared" si="2"/>
        <v>9659</v>
      </c>
    </row>
    <row r="71" spans="2:17" s="1" customFormat="1" ht="19.5" customHeight="1" x14ac:dyDescent="0.25">
      <c r="B71" s="91" t="s">
        <v>45</v>
      </c>
      <c r="C71" s="92"/>
      <c r="D71" s="114"/>
      <c r="E71" s="115">
        <f>E72+E81+E90+E98+E110</f>
        <v>10778</v>
      </c>
      <c r="F71" s="115">
        <f t="shared" ref="F71:P71" si="17">F72+F81+F90+F98+F110</f>
        <v>10437</v>
      </c>
      <c r="G71" s="115">
        <f t="shared" si="17"/>
        <v>9241</v>
      </c>
      <c r="H71" s="115">
        <f t="shared" si="17"/>
        <v>10888</v>
      </c>
      <c r="I71" s="115">
        <f t="shared" si="17"/>
        <v>12710</v>
      </c>
      <c r="J71" s="115">
        <f t="shared" si="17"/>
        <v>10585</v>
      </c>
      <c r="K71" s="115">
        <f t="shared" si="17"/>
        <v>12388</v>
      </c>
      <c r="L71" s="115">
        <f t="shared" si="17"/>
        <v>10807</v>
      </c>
      <c r="M71" s="115">
        <f t="shared" si="17"/>
        <v>11210</v>
      </c>
      <c r="N71" s="115">
        <f t="shared" si="17"/>
        <v>12172</v>
      </c>
      <c r="O71" s="115">
        <f t="shared" si="17"/>
        <v>12153</v>
      </c>
      <c r="P71" s="115">
        <f t="shared" si="17"/>
        <v>13686</v>
      </c>
      <c r="Q71" s="115">
        <f t="shared" si="2"/>
        <v>137055</v>
      </c>
    </row>
    <row r="72" spans="2:17" s="1" customFormat="1" ht="19.5" customHeight="1" x14ac:dyDescent="0.25">
      <c r="B72" s="93"/>
      <c r="C72" s="94" t="s">
        <v>46</v>
      </c>
      <c r="D72" s="116"/>
      <c r="E72" s="117">
        <f>+E73+E80</f>
        <v>384</v>
      </c>
      <c r="F72" s="117">
        <f t="shared" ref="F72:P72" si="18">+F73+F80</f>
        <v>343</v>
      </c>
      <c r="G72" s="117">
        <f t="shared" si="18"/>
        <v>329</v>
      </c>
      <c r="H72" s="117">
        <f t="shared" si="18"/>
        <v>311</v>
      </c>
      <c r="I72" s="117">
        <f t="shared" si="18"/>
        <v>286</v>
      </c>
      <c r="J72" s="117">
        <f t="shared" si="18"/>
        <v>244</v>
      </c>
      <c r="K72" s="117">
        <f t="shared" si="18"/>
        <v>281</v>
      </c>
      <c r="L72" s="117">
        <f t="shared" si="18"/>
        <v>277</v>
      </c>
      <c r="M72" s="117">
        <f t="shared" si="18"/>
        <v>365</v>
      </c>
      <c r="N72" s="117">
        <f t="shared" si="18"/>
        <v>347</v>
      </c>
      <c r="O72" s="117">
        <f t="shared" si="18"/>
        <v>290</v>
      </c>
      <c r="P72" s="117">
        <f t="shared" si="18"/>
        <v>510</v>
      </c>
      <c r="Q72" s="111">
        <f t="shared" ref="Q72:Q135" si="19">SUM(E72:P72)</f>
        <v>3967</v>
      </c>
    </row>
    <row r="73" spans="2:17" s="1" customFormat="1" ht="19.5" customHeight="1" x14ac:dyDescent="0.25">
      <c r="B73" s="16"/>
      <c r="C73" s="84" t="s">
        <v>65</v>
      </c>
      <c r="D73" s="14"/>
      <c r="E73" s="21">
        <f>+E74+E75+E76+E77+E78+E79</f>
        <v>369</v>
      </c>
      <c r="F73" s="21">
        <f t="shared" ref="F73:P73" si="20">+F74+F75+F76+F77+F78+F79</f>
        <v>334</v>
      </c>
      <c r="G73" s="21">
        <f t="shared" si="20"/>
        <v>322</v>
      </c>
      <c r="H73" s="21">
        <f t="shared" si="20"/>
        <v>299</v>
      </c>
      <c r="I73" s="21">
        <f t="shared" si="20"/>
        <v>273</v>
      </c>
      <c r="J73" s="21">
        <f t="shared" si="20"/>
        <v>235</v>
      </c>
      <c r="K73" s="21">
        <f t="shared" si="20"/>
        <v>273</v>
      </c>
      <c r="L73" s="21">
        <f t="shared" si="20"/>
        <v>270</v>
      </c>
      <c r="M73" s="21">
        <f t="shared" si="20"/>
        <v>357</v>
      </c>
      <c r="N73" s="21">
        <f t="shared" si="20"/>
        <v>342</v>
      </c>
      <c r="O73" s="21">
        <f t="shared" si="20"/>
        <v>287</v>
      </c>
      <c r="P73" s="21">
        <f t="shared" si="20"/>
        <v>509</v>
      </c>
      <c r="Q73" s="57">
        <f t="shared" si="19"/>
        <v>3870</v>
      </c>
    </row>
    <row r="74" spans="2:17" s="1" customFormat="1" ht="19.5" customHeight="1" x14ac:dyDescent="0.25">
      <c r="B74" s="16"/>
      <c r="C74" s="84"/>
      <c r="D74" s="14" t="s">
        <v>114</v>
      </c>
      <c r="E74" s="21">
        <v>5</v>
      </c>
      <c r="F74" s="21">
        <v>4</v>
      </c>
      <c r="G74" s="21">
        <v>2</v>
      </c>
      <c r="H74" s="21">
        <v>3</v>
      </c>
      <c r="I74" s="21">
        <v>0</v>
      </c>
      <c r="J74" s="21">
        <v>1</v>
      </c>
      <c r="K74" s="21">
        <v>2</v>
      </c>
      <c r="L74" s="21">
        <v>1</v>
      </c>
      <c r="M74" s="21">
        <v>4</v>
      </c>
      <c r="N74" s="21">
        <v>1</v>
      </c>
      <c r="O74" s="21">
        <v>1</v>
      </c>
      <c r="P74" s="21">
        <v>0</v>
      </c>
      <c r="Q74" s="53">
        <f t="shared" si="19"/>
        <v>24</v>
      </c>
    </row>
    <row r="75" spans="2:17" s="1" customFormat="1" ht="19.5" customHeight="1" x14ac:dyDescent="0.25">
      <c r="B75" s="16"/>
      <c r="C75" s="84"/>
      <c r="D75" s="14" t="s">
        <v>119</v>
      </c>
      <c r="E75" s="21">
        <v>71</v>
      </c>
      <c r="F75" s="21">
        <v>82</v>
      </c>
      <c r="G75" s="21">
        <v>68</v>
      </c>
      <c r="H75" s="21">
        <v>42</v>
      </c>
      <c r="I75" s="21">
        <v>10</v>
      </c>
      <c r="J75" s="21">
        <v>2</v>
      </c>
      <c r="K75" s="21">
        <v>1</v>
      </c>
      <c r="L75" s="21">
        <v>2</v>
      </c>
      <c r="M75" s="21">
        <v>0</v>
      </c>
      <c r="N75" s="21">
        <v>1</v>
      </c>
      <c r="O75" s="21">
        <v>0</v>
      </c>
      <c r="P75" s="21">
        <v>0</v>
      </c>
      <c r="Q75" s="53">
        <f t="shared" si="19"/>
        <v>279</v>
      </c>
    </row>
    <row r="76" spans="2:17" s="1" customFormat="1" ht="19.5" customHeight="1" x14ac:dyDescent="0.25">
      <c r="B76" s="85"/>
      <c r="C76" s="86"/>
      <c r="D76" s="110" t="s">
        <v>91</v>
      </c>
      <c r="E76" s="21">
        <v>0</v>
      </c>
      <c r="F76" s="21">
        <v>0</v>
      </c>
      <c r="G76" s="21">
        <v>2</v>
      </c>
      <c r="H76" s="21">
        <v>1</v>
      </c>
      <c r="I76" s="21">
        <v>0</v>
      </c>
      <c r="J76" s="21">
        <v>1</v>
      </c>
      <c r="K76" s="21">
        <v>0</v>
      </c>
      <c r="L76" s="21">
        <v>3</v>
      </c>
      <c r="M76" s="21">
        <v>125</v>
      </c>
      <c r="N76" s="21">
        <v>111</v>
      </c>
      <c r="O76" s="21">
        <v>59</v>
      </c>
      <c r="P76" s="21">
        <v>232</v>
      </c>
      <c r="Q76" s="53">
        <f t="shared" si="19"/>
        <v>534</v>
      </c>
    </row>
    <row r="77" spans="2:17" s="1" customFormat="1" ht="19.5" customHeight="1" x14ac:dyDescent="0.25">
      <c r="B77" s="87"/>
      <c r="C77" s="88"/>
      <c r="D77" s="110" t="s">
        <v>117</v>
      </c>
      <c r="E77" s="21">
        <v>93</v>
      </c>
      <c r="F77" s="21">
        <v>86</v>
      </c>
      <c r="G77" s="21">
        <v>90</v>
      </c>
      <c r="H77" s="21">
        <v>97</v>
      </c>
      <c r="I77" s="21">
        <v>84</v>
      </c>
      <c r="J77" s="21">
        <v>71</v>
      </c>
      <c r="K77" s="21">
        <v>87</v>
      </c>
      <c r="L77" s="21">
        <v>91</v>
      </c>
      <c r="M77" s="21">
        <v>83</v>
      </c>
      <c r="N77" s="21">
        <v>77</v>
      </c>
      <c r="O77" s="21">
        <v>94</v>
      </c>
      <c r="P77" s="21">
        <v>129</v>
      </c>
      <c r="Q77" s="53">
        <f t="shared" si="19"/>
        <v>1082</v>
      </c>
    </row>
    <row r="78" spans="2:17" s="1" customFormat="1" ht="19.5" customHeight="1" x14ac:dyDescent="0.25">
      <c r="B78" s="87"/>
      <c r="C78" s="88"/>
      <c r="D78" s="110" t="s">
        <v>120</v>
      </c>
      <c r="E78" s="35">
        <v>76</v>
      </c>
      <c r="F78" s="35">
        <v>67</v>
      </c>
      <c r="G78" s="35">
        <v>44</v>
      </c>
      <c r="H78" s="35">
        <v>54</v>
      </c>
      <c r="I78" s="35">
        <v>61</v>
      </c>
      <c r="J78" s="35">
        <v>69</v>
      </c>
      <c r="K78" s="35">
        <v>89</v>
      </c>
      <c r="L78" s="35">
        <v>71</v>
      </c>
      <c r="M78" s="35">
        <v>49</v>
      </c>
      <c r="N78" s="35">
        <v>50</v>
      </c>
      <c r="O78" s="35">
        <v>45</v>
      </c>
      <c r="P78" s="35">
        <v>46</v>
      </c>
      <c r="Q78" s="53">
        <f t="shared" si="19"/>
        <v>721</v>
      </c>
    </row>
    <row r="79" spans="2:17" s="1" customFormat="1" ht="19.5" customHeight="1" x14ac:dyDescent="0.25">
      <c r="B79" s="87"/>
      <c r="C79" s="88"/>
      <c r="D79" s="110" t="s">
        <v>102</v>
      </c>
      <c r="E79" s="35">
        <v>124</v>
      </c>
      <c r="F79" s="35">
        <v>95</v>
      </c>
      <c r="G79" s="35">
        <v>116</v>
      </c>
      <c r="H79" s="35">
        <v>102</v>
      </c>
      <c r="I79" s="35">
        <v>118</v>
      </c>
      <c r="J79" s="35">
        <v>91</v>
      </c>
      <c r="K79" s="35">
        <v>94</v>
      </c>
      <c r="L79" s="35">
        <v>102</v>
      </c>
      <c r="M79" s="35">
        <v>96</v>
      </c>
      <c r="N79" s="35">
        <v>102</v>
      </c>
      <c r="O79" s="35">
        <v>88</v>
      </c>
      <c r="P79" s="35">
        <v>102</v>
      </c>
      <c r="Q79" s="53">
        <f t="shared" si="19"/>
        <v>1230</v>
      </c>
    </row>
    <row r="80" spans="2:17" s="1" customFormat="1" ht="19.5" customHeight="1" x14ac:dyDescent="0.25">
      <c r="B80" s="95"/>
      <c r="C80" s="90" t="s">
        <v>66</v>
      </c>
      <c r="D80" s="112"/>
      <c r="E80" s="48">
        <v>15</v>
      </c>
      <c r="F80" s="48">
        <v>9</v>
      </c>
      <c r="G80" s="48">
        <v>7</v>
      </c>
      <c r="H80" s="48">
        <v>12</v>
      </c>
      <c r="I80" s="48">
        <v>13</v>
      </c>
      <c r="J80" s="48">
        <v>9</v>
      </c>
      <c r="K80" s="48">
        <v>8</v>
      </c>
      <c r="L80" s="48">
        <v>7</v>
      </c>
      <c r="M80" s="48">
        <v>8</v>
      </c>
      <c r="N80" s="48">
        <v>5</v>
      </c>
      <c r="O80" s="48">
        <v>3</v>
      </c>
      <c r="P80" s="48">
        <v>1</v>
      </c>
      <c r="Q80" s="118">
        <f t="shared" si="19"/>
        <v>97</v>
      </c>
    </row>
    <row r="81" spans="2:17" s="1" customFormat="1" ht="19.5" customHeight="1" x14ac:dyDescent="0.25">
      <c r="B81" s="96"/>
      <c r="C81" s="94" t="s">
        <v>47</v>
      </c>
      <c r="D81" s="119"/>
      <c r="E81" s="117">
        <f>+E82+E89</f>
        <v>2071</v>
      </c>
      <c r="F81" s="117">
        <f t="shared" ref="F81:P81" si="21">+F82+F89</f>
        <v>2042</v>
      </c>
      <c r="G81" s="117">
        <f t="shared" si="21"/>
        <v>1799</v>
      </c>
      <c r="H81" s="117">
        <f t="shared" si="21"/>
        <v>1910</v>
      </c>
      <c r="I81" s="117">
        <f t="shared" si="21"/>
        <v>2339</v>
      </c>
      <c r="J81" s="117">
        <f t="shared" si="21"/>
        <v>2025</v>
      </c>
      <c r="K81" s="117">
        <f t="shared" si="21"/>
        <v>2679</v>
      </c>
      <c r="L81" s="117">
        <f t="shared" si="21"/>
        <v>2321</v>
      </c>
      <c r="M81" s="117">
        <f t="shared" si="21"/>
        <v>2501</v>
      </c>
      <c r="N81" s="117">
        <f t="shared" si="21"/>
        <v>2772</v>
      </c>
      <c r="O81" s="117">
        <f t="shared" si="21"/>
        <v>2910</v>
      </c>
      <c r="P81" s="117">
        <f t="shared" si="21"/>
        <v>3360</v>
      </c>
      <c r="Q81" s="111">
        <f t="shared" si="19"/>
        <v>28729</v>
      </c>
    </row>
    <row r="82" spans="2:17" s="1" customFormat="1" ht="19.5" customHeight="1" x14ac:dyDescent="0.25">
      <c r="B82" s="85"/>
      <c r="C82" s="84" t="s">
        <v>65</v>
      </c>
      <c r="D82" s="110"/>
      <c r="E82" s="21">
        <f>+E83+E84+E85+E86+E87+E88</f>
        <v>2060</v>
      </c>
      <c r="F82" s="21">
        <f t="shared" ref="F82:P82" si="22">+F83+F84+F85+F86+F87+F88</f>
        <v>2028</v>
      </c>
      <c r="G82" s="21">
        <f t="shared" si="22"/>
        <v>1794</v>
      </c>
      <c r="H82" s="21">
        <f t="shared" si="22"/>
        <v>1898</v>
      </c>
      <c r="I82" s="21">
        <f t="shared" si="22"/>
        <v>2331</v>
      </c>
      <c r="J82" s="21">
        <f t="shared" si="22"/>
        <v>2017</v>
      </c>
      <c r="K82" s="21">
        <f t="shared" si="22"/>
        <v>2668</v>
      </c>
      <c r="L82" s="21">
        <f t="shared" si="22"/>
        <v>2313</v>
      </c>
      <c r="M82" s="21">
        <f t="shared" si="22"/>
        <v>2490</v>
      </c>
      <c r="N82" s="21">
        <f t="shared" si="22"/>
        <v>2765</v>
      </c>
      <c r="O82" s="21">
        <f t="shared" si="22"/>
        <v>2904</v>
      </c>
      <c r="P82" s="21">
        <f t="shared" si="22"/>
        <v>3356</v>
      </c>
      <c r="Q82" s="57">
        <f t="shared" si="19"/>
        <v>28624</v>
      </c>
    </row>
    <row r="83" spans="2:17" s="1" customFormat="1" ht="19.5" customHeight="1" x14ac:dyDescent="0.25">
      <c r="B83" s="87"/>
      <c r="C83" s="88"/>
      <c r="D83" s="110" t="s">
        <v>114</v>
      </c>
      <c r="E83" s="35">
        <v>21</v>
      </c>
      <c r="F83" s="35">
        <v>20</v>
      </c>
      <c r="G83" s="35">
        <v>34</v>
      </c>
      <c r="H83" s="35">
        <v>19</v>
      </c>
      <c r="I83" s="35">
        <v>22</v>
      </c>
      <c r="J83" s="35">
        <v>26</v>
      </c>
      <c r="K83" s="35">
        <v>30</v>
      </c>
      <c r="L83" s="35">
        <v>23</v>
      </c>
      <c r="M83" s="35">
        <v>26</v>
      </c>
      <c r="N83" s="35">
        <v>29</v>
      </c>
      <c r="O83" s="35">
        <v>23</v>
      </c>
      <c r="P83" s="35">
        <v>35</v>
      </c>
      <c r="Q83" s="53">
        <f t="shared" si="19"/>
        <v>308</v>
      </c>
    </row>
    <row r="84" spans="2:17" s="1" customFormat="1" ht="19.5" customHeight="1" x14ac:dyDescent="0.25">
      <c r="B84" s="87"/>
      <c r="C84" s="88"/>
      <c r="D84" s="110" t="s">
        <v>83</v>
      </c>
      <c r="E84" s="35">
        <v>15</v>
      </c>
      <c r="F84" s="35">
        <v>14</v>
      </c>
      <c r="G84" s="35">
        <v>22</v>
      </c>
      <c r="H84" s="35">
        <v>14</v>
      </c>
      <c r="I84" s="35">
        <v>20</v>
      </c>
      <c r="J84" s="35">
        <v>20</v>
      </c>
      <c r="K84" s="35">
        <v>44</v>
      </c>
      <c r="L84" s="35">
        <v>27</v>
      </c>
      <c r="M84" s="35">
        <v>26</v>
      </c>
      <c r="N84" s="35">
        <v>36</v>
      </c>
      <c r="O84" s="35">
        <v>168</v>
      </c>
      <c r="P84" s="35">
        <v>289</v>
      </c>
      <c r="Q84" s="53">
        <f t="shared" si="19"/>
        <v>695</v>
      </c>
    </row>
    <row r="85" spans="2:17" s="1" customFormat="1" ht="19.5" customHeight="1" x14ac:dyDescent="0.25">
      <c r="B85" s="87"/>
      <c r="C85" s="88"/>
      <c r="D85" s="110" t="s">
        <v>91</v>
      </c>
      <c r="E85" s="35">
        <v>443</v>
      </c>
      <c r="F85" s="35">
        <v>408</v>
      </c>
      <c r="G85" s="35">
        <v>349</v>
      </c>
      <c r="H85" s="35">
        <v>405</v>
      </c>
      <c r="I85" s="35">
        <v>465</v>
      </c>
      <c r="J85" s="35">
        <v>379</v>
      </c>
      <c r="K85" s="35">
        <v>475</v>
      </c>
      <c r="L85" s="35">
        <v>377</v>
      </c>
      <c r="M85" s="35">
        <v>504</v>
      </c>
      <c r="N85" s="35">
        <v>565</v>
      </c>
      <c r="O85" s="35">
        <v>551</v>
      </c>
      <c r="P85" s="35">
        <v>816</v>
      </c>
      <c r="Q85" s="53">
        <f t="shared" si="19"/>
        <v>5737</v>
      </c>
    </row>
    <row r="86" spans="2:17" s="1" customFormat="1" ht="19.5" customHeight="1" x14ac:dyDescent="0.25">
      <c r="B86" s="87"/>
      <c r="C86" s="88"/>
      <c r="D86" s="110" t="s">
        <v>117</v>
      </c>
      <c r="E86" s="35">
        <v>157</v>
      </c>
      <c r="F86" s="35">
        <v>148</v>
      </c>
      <c r="G86" s="35">
        <v>135</v>
      </c>
      <c r="H86" s="35">
        <v>136</v>
      </c>
      <c r="I86" s="35">
        <v>136</v>
      </c>
      <c r="J86" s="35">
        <v>125</v>
      </c>
      <c r="K86" s="35">
        <v>255</v>
      </c>
      <c r="L86" s="35">
        <v>215</v>
      </c>
      <c r="M86" s="35">
        <v>192</v>
      </c>
      <c r="N86" s="35">
        <v>203</v>
      </c>
      <c r="O86" s="35">
        <v>162</v>
      </c>
      <c r="P86" s="35">
        <v>226</v>
      </c>
      <c r="Q86" s="53">
        <f t="shared" si="19"/>
        <v>2090</v>
      </c>
    </row>
    <row r="87" spans="2:17" s="1" customFormat="1" ht="19.5" customHeight="1" x14ac:dyDescent="0.25">
      <c r="B87" s="87"/>
      <c r="C87" s="88"/>
      <c r="D87" s="110" t="s">
        <v>120</v>
      </c>
      <c r="E87" s="35">
        <v>787</v>
      </c>
      <c r="F87" s="35">
        <v>808</v>
      </c>
      <c r="G87" s="35">
        <v>705</v>
      </c>
      <c r="H87" s="35">
        <v>694</v>
      </c>
      <c r="I87" s="35">
        <v>934</v>
      </c>
      <c r="J87" s="35">
        <v>782</v>
      </c>
      <c r="K87" s="35">
        <v>927</v>
      </c>
      <c r="L87" s="35">
        <v>899</v>
      </c>
      <c r="M87" s="35">
        <v>963</v>
      </c>
      <c r="N87" s="35">
        <v>1068</v>
      </c>
      <c r="O87" s="35">
        <v>1086</v>
      </c>
      <c r="P87" s="35">
        <v>1053</v>
      </c>
      <c r="Q87" s="53">
        <f t="shared" si="19"/>
        <v>10706</v>
      </c>
    </row>
    <row r="88" spans="2:17" s="1" customFormat="1" ht="19.5" customHeight="1" x14ac:dyDescent="0.25">
      <c r="B88" s="85"/>
      <c r="C88" s="86"/>
      <c r="D88" s="110" t="s">
        <v>102</v>
      </c>
      <c r="E88" s="35">
        <v>637</v>
      </c>
      <c r="F88" s="35">
        <v>630</v>
      </c>
      <c r="G88" s="35">
        <v>549</v>
      </c>
      <c r="H88" s="35">
        <v>630</v>
      </c>
      <c r="I88" s="35">
        <v>754</v>
      </c>
      <c r="J88" s="35">
        <v>685</v>
      </c>
      <c r="K88" s="35">
        <v>937</v>
      </c>
      <c r="L88" s="35">
        <v>772</v>
      </c>
      <c r="M88" s="35">
        <v>779</v>
      </c>
      <c r="N88" s="35">
        <v>864</v>
      </c>
      <c r="O88" s="35">
        <v>914</v>
      </c>
      <c r="P88" s="35">
        <v>937</v>
      </c>
      <c r="Q88" s="53">
        <f t="shared" si="19"/>
        <v>9088</v>
      </c>
    </row>
    <row r="89" spans="2:17" s="1" customFormat="1" ht="19.5" customHeight="1" x14ac:dyDescent="0.25">
      <c r="B89" s="97"/>
      <c r="C89" s="90" t="s">
        <v>66</v>
      </c>
      <c r="D89" s="113"/>
      <c r="E89" s="48">
        <v>11</v>
      </c>
      <c r="F89" s="48">
        <v>14</v>
      </c>
      <c r="G89" s="48">
        <v>5</v>
      </c>
      <c r="H89" s="48">
        <v>12</v>
      </c>
      <c r="I89" s="48">
        <v>8</v>
      </c>
      <c r="J89" s="48">
        <v>8</v>
      </c>
      <c r="K89" s="48">
        <v>11</v>
      </c>
      <c r="L89" s="48">
        <v>8</v>
      </c>
      <c r="M89" s="48">
        <v>11</v>
      </c>
      <c r="N89" s="48">
        <v>7</v>
      </c>
      <c r="O89" s="48">
        <v>6</v>
      </c>
      <c r="P89" s="48">
        <v>4</v>
      </c>
      <c r="Q89" s="118">
        <f t="shared" si="19"/>
        <v>105</v>
      </c>
    </row>
    <row r="90" spans="2:17" s="1" customFormat="1" ht="19.5" customHeight="1" x14ac:dyDescent="0.25">
      <c r="B90" s="98"/>
      <c r="C90" s="94" t="s">
        <v>48</v>
      </c>
      <c r="D90" s="120"/>
      <c r="E90" s="117">
        <f>+E91+E97</f>
        <v>784</v>
      </c>
      <c r="F90" s="117">
        <f t="shared" ref="F90:P90" si="23">+F91+F97</f>
        <v>902</v>
      </c>
      <c r="G90" s="117">
        <f t="shared" si="23"/>
        <v>722</v>
      </c>
      <c r="H90" s="117">
        <f t="shared" si="23"/>
        <v>789</v>
      </c>
      <c r="I90" s="117">
        <f t="shared" si="23"/>
        <v>1112</v>
      </c>
      <c r="J90" s="117">
        <f t="shared" si="23"/>
        <v>938</v>
      </c>
      <c r="K90" s="117">
        <f t="shared" si="23"/>
        <v>1183</v>
      </c>
      <c r="L90" s="117">
        <f t="shared" si="23"/>
        <v>1057</v>
      </c>
      <c r="M90" s="117">
        <f t="shared" si="23"/>
        <v>1057</v>
      </c>
      <c r="N90" s="117">
        <f t="shared" si="23"/>
        <v>982</v>
      </c>
      <c r="O90" s="117">
        <f t="shared" si="23"/>
        <v>1009</v>
      </c>
      <c r="P90" s="117">
        <f t="shared" si="23"/>
        <v>1160</v>
      </c>
      <c r="Q90" s="111">
        <f t="shared" si="19"/>
        <v>11695</v>
      </c>
    </row>
    <row r="91" spans="2:17" s="1" customFormat="1" ht="19.5" customHeight="1" x14ac:dyDescent="0.25">
      <c r="B91" s="87"/>
      <c r="C91" s="84" t="s">
        <v>67</v>
      </c>
      <c r="D91" s="121"/>
      <c r="E91" s="21">
        <f>+E92+E93+E94+E95+E96</f>
        <v>784</v>
      </c>
      <c r="F91" s="21">
        <f t="shared" ref="F91:P91" si="24">+F92+F93+F94+F95+F96</f>
        <v>902</v>
      </c>
      <c r="G91" s="21">
        <f t="shared" si="24"/>
        <v>722</v>
      </c>
      <c r="H91" s="21">
        <f t="shared" si="24"/>
        <v>789</v>
      </c>
      <c r="I91" s="21">
        <f t="shared" si="24"/>
        <v>1112</v>
      </c>
      <c r="J91" s="21">
        <f t="shared" si="24"/>
        <v>938</v>
      </c>
      <c r="K91" s="21">
        <f t="shared" si="24"/>
        <v>1183</v>
      </c>
      <c r="L91" s="21">
        <f t="shared" si="24"/>
        <v>1057</v>
      </c>
      <c r="M91" s="21">
        <f t="shared" si="24"/>
        <v>1057</v>
      </c>
      <c r="N91" s="21">
        <f t="shared" si="24"/>
        <v>982</v>
      </c>
      <c r="O91" s="21">
        <f t="shared" si="24"/>
        <v>1009</v>
      </c>
      <c r="P91" s="21">
        <f t="shared" si="24"/>
        <v>1160</v>
      </c>
      <c r="Q91" s="57">
        <f t="shared" si="19"/>
        <v>11695</v>
      </c>
    </row>
    <row r="92" spans="2:17" s="1" customFormat="1" ht="19.5" customHeight="1" x14ac:dyDescent="0.25">
      <c r="B92" s="87"/>
      <c r="C92" s="88"/>
      <c r="D92" s="110" t="s">
        <v>114</v>
      </c>
      <c r="E92" s="35">
        <v>6</v>
      </c>
      <c r="F92" s="35">
        <v>7</v>
      </c>
      <c r="G92" s="35">
        <v>4</v>
      </c>
      <c r="H92" s="35">
        <v>2</v>
      </c>
      <c r="I92" s="35">
        <v>8</v>
      </c>
      <c r="J92" s="35">
        <v>4</v>
      </c>
      <c r="K92" s="35">
        <v>7</v>
      </c>
      <c r="L92" s="35">
        <v>17</v>
      </c>
      <c r="M92" s="35">
        <v>6</v>
      </c>
      <c r="N92" s="35">
        <v>4</v>
      </c>
      <c r="O92" s="35">
        <v>4</v>
      </c>
      <c r="P92" s="35">
        <v>11</v>
      </c>
      <c r="Q92" s="53">
        <f t="shared" si="19"/>
        <v>80</v>
      </c>
    </row>
    <row r="93" spans="2:17" s="1" customFormat="1" ht="19.5" customHeight="1" x14ac:dyDescent="0.25">
      <c r="B93" s="87"/>
      <c r="C93" s="88"/>
      <c r="D93" s="110" t="s">
        <v>91</v>
      </c>
      <c r="E93" s="35">
        <v>180</v>
      </c>
      <c r="F93" s="35">
        <v>226</v>
      </c>
      <c r="G93" s="35">
        <v>239</v>
      </c>
      <c r="H93" s="35">
        <v>304</v>
      </c>
      <c r="I93" s="35">
        <v>419</v>
      </c>
      <c r="J93" s="35">
        <v>373</v>
      </c>
      <c r="K93" s="35">
        <v>491</v>
      </c>
      <c r="L93" s="35">
        <v>426</v>
      </c>
      <c r="M93" s="35">
        <v>432</v>
      </c>
      <c r="N93" s="35">
        <v>420</v>
      </c>
      <c r="O93" s="35">
        <v>471</v>
      </c>
      <c r="P93" s="35">
        <v>526</v>
      </c>
      <c r="Q93" s="53">
        <f t="shared" si="19"/>
        <v>4507</v>
      </c>
    </row>
    <row r="94" spans="2:17" s="1" customFormat="1" ht="19.5" customHeight="1" x14ac:dyDescent="0.25">
      <c r="B94" s="87"/>
      <c r="C94" s="88"/>
      <c r="D94" s="110" t="s">
        <v>117</v>
      </c>
      <c r="E94" s="35">
        <v>103</v>
      </c>
      <c r="F94" s="35">
        <v>75</v>
      </c>
      <c r="G94" s="35">
        <v>59</v>
      </c>
      <c r="H94" s="35">
        <v>42</v>
      </c>
      <c r="I94" s="35">
        <v>41</v>
      </c>
      <c r="J94" s="35">
        <v>26</v>
      </c>
      <c r="K94" s="35">
        <v>42</v>
      </c>
      <c r="L94" s="35">
        <v>26</v>
      </c>
      <c r="M94" s="35">
        <v>30</v>
      </c>
      <c r="N94" s="35">
        <v>29</v>
      </c>
      <c r="O94" s="35">
        <v>22</v>
      </c>
      <c r="P94" s="35">
        <v>23</v>
      </c>
      <c r="Q94" s="53">
        <f t="shared" si="19"/>
        <v>518</v>
      </c>
    </row>
    <row r="95" spans="2:17" s="1" customFormat="1" ht="19.5" customHeight="1" x14ac:dyDescent="0.25">
      <c r="B95" s="87"/>
      <c r="C95" s="88"/>
      <c r="D95" s="110" t="s">
        <v>120</v>
      </c>
      <c r="E95" s="35">
        <v>353</v>
      </c>
      <c r="F95" s="35">
        <v>494</v>
      </c>
      <c r="G95" s="35">
        <v>321</v>
      </c>
      <c r="H95" s="35">
        <v>300</v>
      </c>
      <c r="I95" s="35">
        <v>451</v>
      </c>
      <c r="J95" s="35">
        <v>396</v>
      </c>
      <c r="K95" s="35">
        <v>466</v>
      </c>
      <c r="L95" s="35">
        <v>403</v>
      </c>
      <c r="M95" s="35">
        <v>403</v>
      </c>
      <c r="N95" s="35">
        <v>364</v>
      </c>
      <c r="O95" s="35">
        <v>331</v>
      </c>
      <c r="P95" s="35">
        <v>414</v>
      </c>
      <c r="Q95" s="53">
        <f t="shared" si="19"/>
        <v>4696</v>
      </c>
    </row>
    <row r="96" spans="2:17" s="1" customFormat="1" ht="19.5" customHeight="1" x14ac:dyDescent="0.25">
      <c r="B96" s="87"/>
      <c r="C96" s="88"/>
      <c r="D96" s="110" t="s">
        <v>102</v>
      </c>
      <c r="E96" s="35">
        <v>142</v>
      </c>
      <c r="F96" s="35">
        <v>100</v>
      </c>
      <c r="G96" s="35">
        <v>99</v>
      </c>
      <c r="H96" s="35">
        <v>141</v>
      </c>
      <c r="I96" s="35">
        <v>193</v>
      </c>
      <c r="J96" s="35">
        <v>139</v>
      </c>
      <c r="K96" s="35">
        <v>177</v>
      </c>
      <c r="L96" s="35">
        <v>185</v>
      </c>
      <c r="M96" s="35">
        <v>186</v>
      </c>
      <c r="N96" s="35">
        <v>165</v>
      </c>
      <c r="O96" s="35">
        <v>181</v>
      </c>
      <c r="P96" s="35">
        <v>186</v>
      </c>
      <c r="Q96" s="53">
        <f t="shared" si="19"/>
        <v>1894</v>
      </c>
    </row>
    <row r="97" spans="2:17" s="1" customFormat="1" ht="19.5" customHeight="1" x14ac:dyDescent="0.25">
      <c r="B97" s="97"/>
      <c r="C97" s="90" t="s">
        <v>66</v>
      </c>
      <c r="D97" s="112"/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118">
        <f t="shared" si="19"/>
        <v>0</v>
      </c>
    </row>
    <row r="98" spans="2:17" s="1" customFormat="1" ht="19.5" customHeight="1" x14ac:dyDescent="0.25">
      <c r="B98" s="98"/>
      <c r="C98" s="94" t="s">
        <v>49</v>
      </c>
      <c r="D98" s="120"/>
      <c r="E98" s="117">
        <f>+E99+E109</f>
        <v>3604</v>
      </c>
      <c r="F98" s="117">
        <f t="shared" ref="F98:P98" si="25">+F99+F109</f>
        <v>3344</v>
      </c>
      <c r="G98" s="117">
        <f t="shared" si="25"/>
        <v>3079</v>
      </c>
      <c r="H98" s="117">
        <f t="shared" si="25"/>
        <v>3704</v>
      </c>
      <c r="I98" s="117">
        <f t="shared" si="25"/>
        <v>4152</v>
      </c>
      <c r="J98" s="117">
        <f t="shared" si="25"/>
        <v>3655</v>
      </c>
      <c r="K98" s="117">
        <f t="shared" si="25"/>
        <v>4124</v>
      </c>
      <c r="L98" s="117">
        <f t="shared" si="25"/>
        <v>3581</v>
      </c>
      <c r="M98" s="117">
        <f t="shared" si="25"/>
        <v>3689</v>
      </c>
      <c r="N98" s="117">
        <f t="shared" si="25"/>
        <v>4133</v>
      </c>
      <c r="O98" s="117">
        <f t="shared" si="25"/>
        <v>4037</v>
      </c>
      <c r="P98" s="117">
        <f t="shared" si="25"/>
        <v>4135</v>
      </c>
      <c r="Q98" s="111">
        <f t="shared" si="19"/>
        <v>45237</v>
      </c>
    </row>
    <row r="99" spans="2:17" s="1" customFormat="1" ht="19.5" customHeight="1" x14ac:dyDescent="0.25">
      <c r="B99" s="85"/>
      <c r="C99" s="84" t="s">
        <v>65</v>
      </c>
      <c r="D99" s="121"/>
      <c r="E99" s="21">
        <f>+E100+E101+E102+E103+E104+E105+E106+E107+E108</f>
        <v>3604</v>
      </c>
      <c r="F99" s="21">
        <f t="shared" ref="F99:P99" si="26">+F100+F101+F102+F103+F104+F105+F106+F107+F108</f>
        <v>3344</v>
      </c>
      <c r="G99" s="21">
        <f t="shared" si="26"/>
        <v>3078</v>
      </c>
      <c r="H99" s="21">
        <f t="shared" si="26"/>
        <v>3704</v>
      </c>
      <c r="I99" s="21">
        <f t="shared" si="26"/>
        <v>4152</v>
      </c>
      <c r="J99" s="21">
        <f t="shared" si="26"/>
        <v>3655</v>
      </c>
      <c r="K99" s="21">
        <f t="shared" si="26"/>
        <v>4123</v>
      </c>
      <c r="L99" s="21">
        <f t="shared" si="26"/>
        <v>3580</v>
      </c>
      <c r="M99" s="21">
        <f t="shared" si="26"/>
        <v>3689</v>
      </c>
      <c r="N99" s="21">
        <f t="shared" si="26"/>
        <v>4132</v>
      </c>
      <c r="O99" s="21">
        <f t="shared" si="26"/>
        <v>4036</v>
      </c>
      <c r="P99" s="21">
        <f t="shared" si="26"/>
        <v>4134</v>
      </c>
      <c r="Q99" s="57">
        <f t="shared" si="19"/>
        <v>45231</v>
      </c>
    </row>
    <row r="100" spans="2:17" s="1" customFormat="1" ht="19.5" customHeight="1" x14ac:dyDescent="0.25">
      <c r="B100" s="85"/>
      <c r="C100" s="86"/>
      <c r="D100" s="110" t="s">
        <v>31</v>
      </c>
      <c r="E100" s="35">
        <v>2</v>
      </c>
      <c r="F100" s="35">
        <v>0</v>
      </c>
      <c r="G100" s="35">
        <v>2</v>
      </c>
      <c r="H100" s="35">
        <v>4</v>
      </c>
      <c r="I100" s="35">
        <v>1</v>
      </c>
      <c r="J100" s="35">
        <v>2</v>
      </c>
      <c r="K100" s="35">
        <v>6</v>
      </c>
      <c r="L100" s="35">
        <v>4</v>
      </c>
      <c r="M100" s="35">
        <v>3</v>
      </c>
      <c r="N100" s="35">
        <v>3</v>
      </c>
      <c r="O100" s="35">
        <v>5</v>
      </c>
      <c r="P100" s="35">
        <v>0</v>
      </c>
      <c r="Q100" s="53">
        <f t="shared" si="19"/>
        <v>32</v>
      </c>
    </row>
    <row r="101" spans="2:17" s="1" customFormat="1" ht="19.5" customHeight="1" x14ac:dyDescent="0.25">
      <c r="B101" s="85"/>
      <c r="C101" s="86"/>
      <c r="D101" s="110" t="s">
        <v>37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53">
        <f t="shared" si="19"/>
        <v>0</v>
      </c>
    </row>
    <row r="102" spans="2:17" s="1" customFormat="1" ht="19.5" customHeight="1" x14ac:dyDescent="0.25">
      <c r="B102" s="87"/>
      <c r="C102" s="88"/>
      <c r="D102" s="110" t="s">
        <v>32</v>
      </c>
      <c r="E102" s="35">
        <v>701</v>
      </c>
      <c r="F102" s="35">
        <v>688</v>
      </c>
      <c r="G102" s="35">
        <v>519</v>
      </c>
      <c r="H102" s="35">
        <v>556</v>
      </c>
      <c r="I102" s="35">
        <v>666</v>
      </c>
      <c r="J102" s="35">
        <v>616</v>
      </c>
      <c r="K102" s="35">
        <v>779</v>
      </c>
      <c r="L102" s="35">
        <v>586</v>
      </c>
      <c r="M102" s="35">
        <v>616</v>
      </c>
      <c r="N102" s="35">
        <v>669</v>
      </c>
      <c r="O102" s="35">
        <v>681</v>
      </c>
      <c r="P102" s="35">
        <v>693</v>
      </c>
      <c r="Q102" s="53">
        <f t="shared" si="19"/>
        <v>7770</v>
      </c>
    </row>
    <row r="103" spans="2:17" s="1" customFormat="1" ht="19.5" customHeight="1" x14ac:dyDescent="0.25">
      <c r="B103" s="87"/>
      <c r="C103" s="88"/>
      <c r="D103" s="110" t="s">
        <v>34</v>
      </c>
      <c r="E103" s="35">
        <v>44</v>
      </c>
      <c r="F103" s="35">
        <v>90</v>
      </c>
      <c r="G103" s="35">
        <v>79</v>
      </c>
      <c r="H103" s="35">
        <v>177</v>
      </c>
      <c r="I103" s="35">
        <v>142</v>
      </c>
      <c r="J103" s="35">
        <v>173</v>
      </c>
      <c r="K103" s="35">
        <v>92</v>
      </c>
      <c r="L103" s="35">
        <v>28</v>
      </c>
      <c r="M103" s="35">
        <v>15</v>
      </c>
      <c r="N103" s="35">
        <v>15</v>
      </c>
      <c r="O103" s="35">
        <v>7</v>
      </c>
      <c r="P103" s="35">
        <v>7</v>
      </c>
      <c r="Q103" s="53">
        <f t="shared" si="19"/>
        <v>869</v>
      </c>
    </row>
    <row r="104" spans="2:17" s="1" customFormat="1" ht="19.5" customHeight="1" x14ac:dyDescent="0.25">
      <c r="B104" s="87"/>
      <c r="C104" s="88"/>
      <c r="D104" s="110" t="s">
        <v>33</v>
      </c>
      <c r="E104" s="35">
        <v>282</v>
      </c>
      <c r="F104" s="35">
        <v>194</v>
      </c>
      <c r="G104" s="35">
        <v>224</v>
      </c>
      <c r="H104" s="35">
        <v>233</v>
      </c>
      <c r="I104" s="35">
        <v>233</v>
      </c>
      <c r="J104" s="35">
        <v>213</v>
      </c>
      <c r="K104" s="35">
        <v>278</v>
      </c>
      <c r="L104" s="35">
        <v>178</v>
      </c>
      <c r="M104" s="35">
        <v>197</v>
      </c>
      <c r="N104" s="35">
        <v>200</v>
      </c>
      <c r="O104" s="35">
        <v>198</v>
      </c>
      <c r="P104" s="35">
        <v>200</v>
      </c>
      <c r="Q104" s="53">
        <f t="shared" si="19"/>
        <v>2630</v>
      </c>
    </row>
    <row r="105" spans="2:17" s="1" customFormat="1" ht="19.5" customHeight="1" x14ac:dyDescent="0.25">
      <c r="B105" s="87"/>
      <c r="C105" s="88"/>
      <c r="D105" s="110" t="s">
        <v>38</v>
      </c>
      <c r="E105" s="35">
        <v>1202</v>
      </c>
      <c r="F105" s="35">
        <v>1109</v>
      </c>
      <c r="G105" s="35">
        <v>1090</v>
      </c>
      <c r="H105" s="35">
        <v>1321</v>
      </c>
      <c r="I105" s="35">
        <v>1416</v>
      </c>
      <c r="J105" s="35">
        <v>1151</v>
      </c>
      <c r="K105" s="35">
        <v>1302</v>
      </c>
      <c r="L105" s="35">
        <v>1144</v>
      </c>
      <c r="M105" s="35">
        <v>1248</v>
      </c>
      <c r="N105" s="35">
        <v>1320</v>
      </c>
      <c r="O105" s="35">
        <v>1357</v>
      </c>
      <c r="P105" s="35">
        <v>1369</v>
      </c>
      <c r="Q105" s="53">
        <f t="shared" si="19"/>
        <v>15029</v>
      </c>
    </row>
    <row r="106" spans="2:17" s="1" customFormat="1" ht="19.5" customHeight="1" x14ac:dyDescent="0.25">
      <c r="B106" s="87"/>
      <c r="C106" s="88"/>
      <c r="D106" s="110" t="s">
        <v>30</v>
      </c>
      <c r="E106" s="35">
        <v>784</v>
      </c>
      <c r="F106" s="35">
        <v>719</v>
      </c>
      <c r="G106" s="35">
        <v>673</v>
      </c>
      <c r="H106" s="35">
        <v>777</v>
      </c>
      <c r="I106" s="35">
        <v>942</v>
      </c>
      <c r="J106" s="35">
        <v>927</v>
      </c>
      <c r="K106" s="35">
        <v>1002</v>
      </c>
      <c r="L106" s="35">
        <v>917</v>
      </c>
      <c r="M106" s="35">
        <v>907</v>
      </c>
      <c r="N106" s="35">
        <v>1220</v>
      </c>
      <c r="O106" s="35">
        <v>1067</v>
      </c>
      <c r="P106" s="35">
        <v>1101</v>
      </c>
      <c r="Q106" s="53">
        <f t="shared" si="19"/>
        <v>11036</v>
      </c>
    </row>
    <row r="107" spans="2:17" s="1" customFormat="1" ht="19.5" customHeight="1" x14ac:dyDescent="0.25">
      <c r="B107" s="87"/>
      <c r="C107" s="88"/>
      <c r="D107" s="110" t="s">
        <v>35</v>
      </c>
      <c r="E107" s="35">
        <v>137</v>
      </c>
      <c r="F107" s="35">
        <v>124</v>
      </c>
      <c r="G107" s="35">
        <v>105</v>
      </c>
      <c r="H107" s="35">
        <v>155</v>
      </c>
      <c r="I107" s="35">
        <v>210</v>
      </c>
      <c r="J107" s="35">
        <v>133</v>
      </c>
      <c r="K107" s="35">
        <v>200</v>
      </c>
      <c r="L107" s="35">
        <v>217</v>
      </c>
      <c r="M107" s="35">
        <v>244</v>
      </c>
      <c r="N107" s="35">
        <v>231</v>
      </c>
      <c r="O107" s="35">
        <v>206</v>
      </c>
      <c r="P107" s="35">
        <v>210</v>
      </c>
      <c r="Q107" s="53">
        <f t="shared" si="19"/>
        <v>2172</v>
      </c>
    </row>
    <row r="108" spans="2:17" s="1" customFormat="1" ht="19.5" customHeight="1" x14ac:dyDescent="0.25">
      <c r="B108" s="87"/>
      <c r="C108" s="88"/>
      <c r="D108" s="110" t="s">
        <v>36</v>
      </c>
      <c r="E108" s="35">
        <v>452</v>
      </c>
      <c r="F108" s="35">
        <v>420</v>
      </c>
      <c r="G108" s="35">
        <v>386</v>
      </c>
      <c r="H108" s="35">
        <v>481</v>
      </c>
      <c r="I108" s="35">
        <v>542</v>
      </c>
      <c r="J108" s="35">
        <v>440</v>
      </c>
      <c r="K108" s="35">
        <v>464</v>
      </c>
      <c r="L108" s="35">
        <v>506</v>
      </c>
      <c r="M108" s="35">
        <v>459</v>
      </c>
      <c r="N108" s="35">
        <v>474</v>
      </c>
      <c r="O108" s="35">
        <v>515</v>
      </c>
      <c r="P108" s="35">
        <v>554</v>
      </c>
      <c r="Q108" s="53">
        <f t="shared" si="19"/>
        <v>5693</v>
      </c>
    </row>
    <row r="109" spans="2:17" s="1" customFormat="1" ht="19.5" customHeight="1" x14ac:dyDescent="0.25">
      <c r="B109" s="97"/>
      <c r="C109" s="90" t="s">
        <v>66</v>
      </c>
      <c r="D109" s="112"/>
      <c r="E109" s="48">
        <v>0</v>
      </c>
      <c r="F109" s="48">
        <v>0</v>
      </c>
      <c r="G109" s="48">
        <v>1</v>
      </c>
      <c r="H109" s="48">
        <v>0</v>
      </c>
      <c r="I109" s="48">
        <v>0</v>
      </c>
      <c r="J109" s="48">
        <v>0</v>
      </c>
      <c r="K109" s="48">
        <v>1</v>
      </c>
      <c r="L109" s="48">
        <v>1</v>
      </c>
      <c r="M109" s="48">
        <v>0</v>
      </c>
      <c r="N109" s="48">
        <v>1</v>
      </c>
      <c r="O109" s="48">
        <v>1</v>
      </c>
      <c r="P109" s="48">
        <v>1</v>
      </c>
      <c r="Q109" s="118">
        <f t="shared" si="19"/>
        <v>6</v>
      </c>
    </row>
    <row r="110" spans="2:17" s="1" customFormat="1" ht="19.5" customHeight="1" x14ac:dyDescent="0.25">
      <c r="B110" s="98"/>
      <c r="C110" s="94" t="s">
        <v>50</v>
      </c>
      <c r="D110" s="120"/>
      <c r="E110" s="117">
        <f>+E111+E123</f>
        <v>3935</v>
      </c>
      <c r="F110" s="117">
        <f t="shared" ref="F110:P110" si="27">+F111+F123</f>
        <v>3806</v>
      </c>
      <c r="G110" s="117">
        <f t="shared" si="27"/>
        <v>3312</v>
      </c>
      <c r="H110" s="117">
        <f t="shared" si="27"/>
        <v>4174</v>
      </c>
      <c r="I110" s="117">
        <f t="shared" si="27"/>
        <v>4821</v>
      </c>
      <c r="J110" s="117">
        <f t="shared" si="27"/>
        <v>3723</v>
      </c>
      <c r="K110" s="117">
        <f t="shared" si="27"/>
        <v>4121</v>
      </c>
      <c r="L110" s="117">
        <f t="shared" si="27"/>
        <v>3571</v>
      </c>
      <c r="M110" s="117">
        <f t="shared" si="27"/>
        <v>3598</v>
      </c>
      <c r="N110" s="117">
        <f t="shared" si="27"/>
        <v>3938</v>
      </c>
      <c r="O110" s="117">
        <f t="shared" si="27"/>
        <v>3907</v>
      </c>
      <c r="P110" s="117">
        <f t="shared" si="27"/>
        <v>4521</v>
      </c>
      <c r="Q110" s="111">
        <f t="shared" si="19"/>
        <v>47427</v>
      </c>
    </row>
    <row r="111" spans="2:17" s="1" customFormat="1" ht="19.5" customHeight="1" x14ac:dyDescent="0.25">
      <c r="B111" s="85"/>
      <c r="C111" s="84" t="s">
        <v>65</v>
      </c>
      <c r="D111" s="121"/>
      <c r="E111" s="21">
        <f>+E112+E113+E114+E115+E116+E119+E120+E121+E122</f>
        <v>3887</v>
      </c>
      <c r="F111" s="21">
        <f t="shared" ref="F111:P111" si="28">+F112+F113+F114+F115+F116+F119+F120+F121+F122</f>
        <v>3772</v>
      </c>
      <c r="G111" s="21">
        <f t="shared" si="28"/>
        <v>3293</v>
      </c>
      <c r="H111" s="21">
        <f t="shared" si="28"/>
        <v>4151</v>
      </c>
      <c r="I111" s="21">
        <f t="shared" si="28"/>
        <v>4810</v>
      </c>
      <c r="J111" s="21">
        <f t="shared" si="28"/>
        <v>3692</v>
      </c>
      <c r="K111" s="21">
        <f t="shared" si="28"/>
        <v>4115</v>
      </c>
      <c r="L111" s="21">
        <f t="shared" si="28"/>
        <v>3568</v>
      </c>
      <c r="M111" s="21">
        <f t="shared" si="28"/>
        <v>3593</v>
      </c>
      <c r="N111" s="21">
        <f t="shared" si="28"/>
        <v>3933</v>
      </c>
      <c r="O111" s="21">
        <f t="shared" si="28"/>
        <v>3898</v>
      </c>
      <c r="P111" s="21">
        <f t="shared" si="28"/>
        <v>4515</v>
      </c>
      <c r="Q111" s="57">
        <f t="shared" si="19"/>
        <v>47227</v>
      </c>
    </row>
    <row r="112" spans="2:17" s="1" customFormat="1" ht="19.5" customHeight="1" x14ac:dyDescent="0.25">
      <c r="B112" s="85"/>
      <c r="C112" s="86"/>
      <c r="D112" s="110" t="s">
        <v>37</v>
      </c>
      <c r="E112" s="35">
        <v>6</v>
      </c>
      <c r="F112" s="35">
        <v>12</v>
      </c>
      <c r="G112" s="35">
        <v>10</v>
      </c>
      <c r="H112" s="35">
        <v>8</v>
      </c>
      <c r="I112" s="35">
        <v>19</v>
      </c>
      <c r="J112" s="35">
        <v>16</v>
      </c>
      <c r="K112" s="35">
        <v>31</v>
      </c>
      <c r="L112" s="35">
        <v>14</v>
      </c>
      <c r="M112" s="35">
        <v>16</v>
      </c>
      <c r="N112" s="35">
        <v>78</v>
      </c>
      <c r="O112" s="35">
        <v>13</v>
      </c>
      <c r="P112" s="35">
        <v>34</v>
      </c>
      <c r="Q112" s="53">
        <f t="shared" si="19"/>
        <v>257</v>
      </c>
    </row>
    <row r="113" spans="2:17" s="1" customFormat="1" ht="19.5" customHeight="1" x14ac:dyDescent="0.25">
      <c r="B113" s="87"/>
      <c r="C113" s="88"/>
      <c r="D113" s="110" t="s">
        <v>91</v>
      </c>
      <c r="E113" s="35">
        <v>131</v>
      </c>
      <c r="F113" s="35">
        <v>63</v>
      </c>
      <c r="G113" s="35">
        <v>68</v>
      </c>
      <c r="H113" s="35">
        <v>55</v>
      </c>
      <c r="I113" s="35">
        <v>92</v>
      </c>
      <c r="J113" s="35">
        <v>68</v>
      </c>
      <c r="K113" s="35">
        <v>123</v>
      </c>
      <c r="L113" s="35">
        <v>86</v>
      </c>
      <c r="M113" s="35">
        <v>67</v>
      </c>
      <c r="N113" s="35">
        <v>115</v>
      </c>
      <c r="O113" s="35">
        <v>64</v>
      </c>
      <c r="P113" s="35">
        <v>119</v>
      </c>
      <c r="Q113" s="53">
        <f t="shared" si="19"/>
        <v>1051</v>
      </c>
    </row>
    <row r="114" spans="2:17" s="1" customFormat="1" ht="19.5" customHeight="1" x14ac:dyDescent="0.25">
      <c r="B114" s="87"/>
      <c r="C114" s="88"/>
      <c r="D114" s="110" t="s">
        <v>121</v>
      </c>
      <c r="E114" s="35">
        <v>42</v>
      </c>
      <c r="F114" s="35">
        <v>7</v>
      </c>
      <c r="G114" s="35">
        <v>1</v>
      </c>
      <c r="H114" s="35">
        <v>5</v>
      </c>
      <c r="I114" s="35">
        <v>7</v>
      </c>
      <c r="J114" s="35">
        <v>6</v>
      </c>
      <c r="K114" s="35">
        <v>3</v>
      </c>
      <c r="L114" s="35">
        <v>4</v>
      </c>
      <c r="M114" s="35">
        <v>5</v>
      </c>
      <c r="N114" s="35">
        <v>1</v>
      </c>
      <c r="O114" s="35">
        <v>3</v>
      </c>
      <c r="P114" s="35">
        <v>1</v>
      </c>
      <c r="Q114" s="53">
        <f t="shared" si="19"/>
        <v>85</v>
      </c>
    </row>
    <row r="115" spans="2:17" s="1" customFormat="1" ht="19.5" customHeight="1" x14ac:dyDescent="0.25">
      <c r="B115" s="87"/>
      <c r="C115" s="88"/>
      <c r="D115" s="110" t="s">
        <v>117</v>
      </c>
      <c r="E115" s="35">
        <v>215</v>
      </c>
      <c r="F115" s="35">
        <v>139</v>
      </c>
      <c r="G115" s="35">
        <v>122</v>
      </c>
      <c r="H115" s="35">
        <v>174</v>
      </c>
      <c r="I115" s="35">
        <v>302</v>
      </c>
      <c r="J115" s="35">
        <v>226</v>
      </c>
      <c r="K115" s="35">
        <v>186</v>
      </c>
      <c r="L115" s="35">
        <v>195</v>
      </c>
      <c r="M115" s="35">
        <v>210</v>
      </c>
      <c r="N115" s="35">
        <v>207</v>
      </c>
      <c r="O115" s="35">
        <v>246</v>
      </c>
      <c r="P115" s="35">
        <v>253</v>
      </c>
      <c r="Q115" s="53">
        <f t="shared" si="19"/>
        <v>2475</v>
      </c>
    </row>
    <row r="116" spans="2:17" s="1" customFormat="1" ht="19.5" customHeight="1" x14ac:dyDescent="0.25">
      <c r="B116" s="87"/>
      <c r="C116" s="88"/>
      <c r="D116" s="110" t="s">
        <v>122</v>
      </c>
      <c r="E116" s="35">
        <v>429</v>
      </c>
      <c r="F116" s="35">
        <v>293</v>
      </c>
      <c r="G116" s="35">
        <v>285</v>
      </c>
      <c r="H116" s="35">
        <v>447</v>
      </c>
      <c r="I116" s="35">
        <v>518</v>
      </c>
      <c r="J116" s="35">
        <v>326</v>
      </c>
      <c r="K116" s="35">
        <v>492</v>
      </c>
      <c r="L116" s="35">
        <v>467</v>
      </c>
      <c r="M116" s="35">
        <v>416</v>
      </c>
      <c r="N116" s="35">
        <v>439</v>
      </c>
      <c r="O116" s="35">
        <v>396</v>
      </c>
      <c r="P116" s="35">
        <v>497</v>
      </c>
      <c r="Q116" s="53">
        <f t="shared" si="19"/>
        <v>5005</v>
      </c>
    </row>
    <row r="117" spans="2:17" s="1" customFormat="1" ht="19.5" customHeight="1" x14ac:dyDescent="0.25">
      <c r="B117" s="87"/>
      <c r="C117" s="88"/>
      <c r="D117" s="110" t="s">
        <v>123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53">
        <f t="shared" si="19"/>
        <v>0</v>
      </c>
    </row>
    <row r="118" spans="2:17" s="1" customFormat="1" ht="19.5" customHeight="1" x14ac:dyDescent="0.25">
      <c r="B118" s="87"/>
      <c r="C118" s="88"/>
      <c r="D118" s="110" t="s">
        <v>124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53">
        <f t="shared" si="19"/>
        <v>0</v>
      </c>
    </row>
    <row r="119" spans="2:17" s="1" customFormat="1" ht="19.5" customHeight="1" x14ac:dyDescent="0.25">
      <c r="B119" s="87"/>
      <c r="C119" s="88"/>
      <c r="D119" s="110" t="s">
        <v>102</v>
      </c>
      <c r="E119" s="35">
        <v>945</v>
      </c>
      <c r="F119" s="35">
        <v>892</v>
      </c>
      <c r="G119" s="35">
        <v>1022</v>
      </c>
      <c r="H119" s="35">
        <v>1147</v>
      </c>
      <c r="I119" s="35">
        <v>1278</v>
      </c>
      <c r="J119" s="35">
        <v>1166</v>
      </c>
      <c r="K119" s="35">
        <v>1192</v>
      </c>
      <c r="L119" s="35">
        <v>814</v>
      </c>
      <c r="M119" s="35">
        <v>932</v>
      </c>
      <c r="N119" s="35">
        <v>1044</v>
      </c>
      <c r="O119" s="35">
        <v>833</v>
      </c>
      <c r="P119" s="35">
        <v>1027</v>
      </c>
      <c r="Q119" s="53">
        <f t="shared" si="19"/>
        <v>12292</v>
      </c>
    </row>
    <row r="120" spans="2:17" s="1" customFormat="1" ht="19.5" customHeight="1" x14ac:dyDescent="0.25">
      <c r="B120" s="87"/>
      <c r="C120" s="88"/>
      <c r="D120" s="110" t="s">
        <v>125</v>
      </c>
      <c r="E120" s="35">
        <v>1076</v>
      </c>
      <c r="F120" s="35">
        <v>1134</v>
      </c>
      <c r="G120" s="35">
        <v>799</v>
      </c>
      <c r="H120" s="35">
        <v>1035</v>
      </c>
      <c r="I120" s="35">
        <v>1209</v>
      </c>
      <c r="J120" s="35">
        <v>784</v>
      </c>
      <c r="K120" s="35">
        <v>977</v>
      </c>
      <c r="L120" s="35">
        <v>871</v>
      </c>
      <c r="M120" s="35">
        <v>965</v>
      </c>
      <c r="N120" s="35">
        <v>997</v>
      </c>
      <c r="O120" s="35">
        <v>1042</v>
      </c>
      <c r="P120" s="35">
        <v>1083</v>
      </c>
      <c r="Q120" s="53">
        <f t="shared" si="19"/>
        <v>11972</v>
      </c>
    </row>
    <row r="121" spans="2:17" s="1" customFormat="1" ht="19.5" hidden="1" customHeight="1" x14ac:dyDescent="0.25">
      <c r="B121" s="87"/>
      <c r="C121" s="88"/>
      <c r="D121" s="110" t="s">
        <v>126</v>
      </c>
      <c r="E121" s="35">
        <v>0</v>
      </c>
      <c r="F121" s="35">
        <v>2</v>
      </c>
      <c r="G121" s="35">
        <v>4</v>
      </c>
      <c r="H121" s="35">
        <v>21</v>
      </c>
      <c r="I121" s="35">
        <v>7</v>
      </c>
      <c r="J121" s="35">
        <v>0</v>
      </c>
      <c r="K121" s="35">
        <v>1</v>
      </c>
      <c r="L121" s="35">
        <v>1</v>
      </c>
      <c r="M121" s="35">
        <v>5</v>
      </c>
      <c r="N121" s="35">
        <v>2</v>
      </c>
      <c r="O121" s="35">
        <v>8</v>
      </c>
      <c r="P121" s="35">
        <v>0</v>
      </c>
      <c r="Q121" s="53">
        <f t="shared" si="19"/>
        <v>51</v>
      </c>
    </row>
    <row r="122" spans="2:17" s="1" customFormat="1" ht="19.5" customHeight="1" x14ac:dyDescent="0.25">
      <c r="B122" s="87"/>
      <c r="C122" s="88"/>
      <c r="D122" s="110" t="s">
        <v>127</v>
      </c>
      <c r="E122" s="35">
        <v>1043</v>
      </c>
      <c r="F122" s="35">
        <v>1230</v>
      </c>
      <c r="G122" s="35">
        <v>982</v>
      </c>
      <c r="H122" s="35">
        <v>1259</v>
      </c>
      <c r="I122" s="35">
        <v>1378</v>
      </c>
      <c r="J122" s="35">
        <v>1100</v>
      </c>
      <c r="K122" s="35">
        <v>1110</v>
      </c>
      <c r="L122" s="35">
        <v>1116</v>
      </c>
      <c r="M122" s="35">
        <v>977</v>
      </c>
      <c r="N122" s="35">
        <v>1050</v>
      </c>
      <c r="O122" s="35">
        <v>1293</v>
      </c>
      <c r="P122" s="35">
        <v>1501</v>
      </c>
      <c r="Q122" s="53">
        <f t="shared" si="19"/>
        <v>14039</v>
      </c>
    </row>
    <row r="123" spans="2:17" s="1" customFormat="1" ht="19.5" customHeight="1" x14ac:dyDescent="0.25">
      <c r="B123" s="95"/>
      <c r="C123" s="90" t="s">
        <v>66</v>
      </c>
      <c r="D123" s="112"/>
      <c r="E123" s="48">
        <v>48</v>
      </c>
      <c r="F123" s="48">
        <v>34</v>
      </c>
      <c r="G123" s="48">
        <v>19</v>
      </c>
      <c r="H123" s="48">
        <v>23</v>
      </c>
      <c r="I123" s="48">
        <v>11</v>
      </c>
      <c r="J123" s="48">
        <v>31</v>
      </c>
      <c r="K123" s="48">
        <v>6</v>
      </c>
      <c r="L123" s="48">
        <v>3</v>
      </c>
      <c r="M123" s="48">
        <v>5</v>
      </c>
      <c r="N123" s="48">
        <v>5</v>
      </c>
      <c r="O123" s="48">
        <v>9</v>
      </c>
      <c r="P123" s="48">
        <v>6</v>
      </c>
      <c r="Q123" s="118">
        <f t="shared" si="19"/>
        <v>200</v>
      </c>
    </row>
    <row r="124" spans="2:17" s="1" customFormat="1" ht="19.5" customHeight="1" x14ac:dyDescent="0.25">
      <c r="B124" s="82" t="s">
        <v>68</v>
      </c>
      <c r="C124" s="99"/>
      <c r="D124" s="108"/>
      <c r="E124" s="109">
        <f>+E125+E140</f>
        <v>10778</v>
      </c>
      <c r="F124" s="109">
        <f t="shared" ref="F124:P124" si="29">+F125+F140</f>
        <v>10437</v>
      </c>
      <c r="G124" s="109">
        <f t="shared" si="29"/>
        <v>9241</v>
      </c>
      <c r="H124" s="109">
        <f t="shared" si="29"/>
        <v>10888</v>
      </c>
      <c r="I124" s="109">
        <f t="shared" si="29"/>
        <v>12710</v>
      </c>
      <c r="J124" s="109">
        <f t="shared" si="29"/>
        <v>10585</v>
      </c>
      <c r="K124" s="109">
        <f t="shared" si="29"/>
        <v>12388</v>
      </c>
      <c r="L124" s="109">
        <f t="shared" si="29"/>
        <v>10807</v>
      </c>
      <c r="M124" s="109">
        <f t="shared" si="29"/>
        <v>11210</v>
      </c>
      <c r="N124" s="109">
        <f t="shared" si="29"/>
        <v>12172</v>
      </c>
      <c r="O124" s="109">
        <f t="shared" si="29"/>
        <v>12153</v>
      </c>
      <c r="P124" s="109">
        <f t="shared" si="29"/>
        <v>13686</v>
      </c>
      <c r="Q124" s="109">
        <f t="shared" si="19"/>
        <v>137055</v>
      </c>
    </row>
    <row r="125" spans="2:17" s="1" customFormat="1" ht="19.5" customHeight="1" x14ac:dyDescent="0.25">
      <c r="B125" s="16"/>
      <c r="C125" s="84" t="s">
        <v>65</v>
      </c>
      <c r="D125" s="121"/>
      <c r="E125" s="21">
        <f>+E126+E127+E128+E129+E130+E131+E132+E133+E136+E137+E138+E139</f>
        <v>10704</v>
      </c>
      <c r="F125" s="21">
        <f t="shared" ref="F125:P125" si="30">+F126+F127+F128+F129+F130+F131+F132+F133+F136+F137+F138+F139</f>
        <v>10380</v>
      </c>
      <c r="G125" s="21">
        <f t="shared" si="30"/>
        <v>9209</v>
      </c>
      <c r="H125" s="21">
        <f t="shared" si="30"/>
        <v>10841</v>
      </c>
      <c r="I125" s="21">
        <f t="shared" si="30"/>
        <v>12678</v>
      </c>
      <c r="J125" s="21">
        <f t="shared" si="30"/>
        <v>10537</v>
      </c>
      <c r="K125" s="21">
        <f t="shared" si="30"/>
        <v>12362</v>
      </c>
      <c r="L125" s="21">
        <f t="shared" si="30"/>
        <v>10788</v>
      </c>
      <c r="M125" s="21">
        <f t="shared" si="30"/>
        <v>11186</v>
      </c>
      <c r="N125" s="21">
        <f t="shared" si="30"/>
        <v>12154</v>
      </c>
      <c r="O125" s="21">
        <f t="shared" si="30"/>
        <v>12134</v>
      </c>
      <c r="P125" s="21">
        <f t="shared" si="30"/>
        <v>13674</v>
      </c>
      <c r="Q125" s="57">
        <f t="shared" si="19"/>
        <v>136647</v>
      </c>
    </row>
    <row r="126" spans="2:17" s="1" customFormat="1" ht="19.5" customHeight="1" x14ac:dyDescent="0.25">
      <c r="B126" s="85"/>
      <c r="C126" s="86"/>
      <c r="D126" s="110" t="s">
        <v>114</v>
      </c>
      <c r="E126" s="35">
        <f>+E74+E83+E92+E100</f>
        <v>34</v>
      </c>
      <c r="F126" s="35">
        <f t="shared" ref="F126:P126" si="31">+F74+F83+F92+F100</f>
        <v>31</v>
      </c>
      <c r="G126" s="35">
        <f t="shared" si="31"/>
        <v>42</v>
      </c>
      <c r="H126" s="35">
        <f t="shared" si="31"/>
        <v>28</v>
      </c>
      <c r="I126" s="35">
        <f t="shared" si="31"/>
        <v>31</v>
      </c>
      <c r="J126" s="35">
        <f t="shared" si="31"/>
        <v>33</v>
      </c>
      <c r="K126" s="35">
        <f t="shared" si="31"/>
        <v>45</v>
      </c>
      <c r="L126" s="35">
        <f t="shared" si="31"/>
        <v>45</v>
      </c>
      <c r="M126" s="35">
        <f t="shared" si="31"/>
        <v>39</v>
      </c>
      <c r="N126" s="35">
        <f t="shared" si="31"/>
        <v>37</v>
      </c>
      <c r="O126" s="35">
        <f t="shared" si="31"/>
        <v>33</v>
      </c>
      <c r="P126" s="35">
        <f t="shared" si="31"/>
        <v>46</v>
      </c>
      <c r="Q126" s="53">
        <f t="shared" si="19"/>
        <v>444</v>
      </c>
    </row>
    <row r="127" spans="2:17" s="1" customFormat="1" ht="19.5" customHeight="1" x14ac:dyDescent="0.25">
      <c r="B127" s="85"/>
      <c r="C127" s="86"/>
      <c r="D127" s="110" t="s">
        <v>115</v>
      </c>
      <c r="E127" s="35">
        <f>+E84</f>
        <v>15</v>
      </c>
      <c r="F127" s="35">
        <f t="shared" ref="F127:P127" si="32">+F84</f>
        <v>14</v>
      </c>
      <c r="G127" s="35">
        <f t="shared" si="32"/>
        <v>22</v>
      </c>
      <c r="H127" s="35">
        <f t="shared" si="32"/>
        <v>14</v>
      </c>
      <c r="I127" s="35">
        <f t="shared" si="32"/>
        <v>20</v>
      </c>
      <c r="J127" s="35">
        <f t="shared" si="32"/>
        <v>20</v>
      </c>
      <c r="K127" s="35">
        <f t="shared" si="32"/>
        <v>44</v>
      </c>
      <c r="L127" s="35">
        <f t="shared" si="32"/>
        <v>27</v>
      </c>
      <c r="M127" s="35">
        <f t="shared" si="32"/>
        <v>26</v>
      </c>
      <c r="N127" s="35">
        <f t="shared" si="32"/>
        <v>36</v>
      </c>
      <c r="O127" s="35">
        <f t="shared" si="32"/>
        <v>168</v>
      </c>
      <c r="P127" s="35">
        <f t="shared" si="32"/>
        <v>289</v>
      </c>
      <c r="Q127" s="53">
        <f t="shared" si="19"/>
        <v>695</v>
      </c>
    </row>
    <row r="128" spans="2:17" s="1" customFormat="1" ht="19.5" customHeight="1" x14ac:dyDescent="0.25">
      <c r="B128" s="85"/>
      <c r="C128" s="86"/>
      <c r="D128" s="110" t="s">
        <v>37</v>
      </c>
      <c r="E128" s="35">
        <f>+E101+E112</f>
        <v>6</v>
      </c>
      <c r="F128" s="35">
        <f t="shared" ref="F128:P128" si="33">+F101+F112</f>
        <v>12</v>
      </c>
      <c r="G128" s="35">
        <f t="shared" si="33"/>
        <v>10</v>
      </c>
      <c r="H128" s="35">
        <f t="shared" si="33"/>
        <v>8</v>
      </c>
      <c r="I128" s="35">
        <f t="shared" si="33"/>
        <v>19</v>
      </c>
      <c r="J128" s="35">
        <f t="shared" si="33"/>
        <v>16</v>
      </c>
      <c r="K128" s="35">
        <f t="shared" si="33"/>
        <v>31</v>
      </c>
      <c r="L128" s="35">
        <f t="shared" si="33"/>
        <v>14</v>
      </c>
      <c r="M128" s="35">
        <f t="shared" si="33"/>
        <v>16</v>
      </c>
      <c r="N128" s="35">
        <f t="shared" si="33"/>
        <v>78</v>
      </c>
      <c r="O128" s="35">
        <f t="shared" si="33"/>
        <v>13</v>
      </c>
      <c r="P128" s="35">
        <f t="shared" si="33"/>
        <v>34</v>
      </c>
      <c r="Q128" s="53">
        <f t="shared" si="19"/>
        <v>257</v>
      </c>
    </row>
    <row r="129" spans="2:17" s="1" customFormat="1" ht="19.5" customHeight="1" x14ac:dyDescent="0.25">
      <c r="B129" s="87"/>
      <c r="C129" s="88"/>
      <c r="D129" s="110" t="s">
        <v>119</v>
      </c>
      <c r="E129" s="35">
        <f>+E75</f>
        <v>71</v>
      </c>
      <c r="F129" s="35">
        <f t="shared" ref="F129:P129" si="34">+F75</f>
        <v>82</v>
      </c>
      <c r="G129" s="35">
        <f t="shared" si="34"/>
        <v>68</v>
      </c>
      <c r="H129" s="35">
        <f t="shared" si="34"/>
        <v>42</v>
      </c>
      <c r="I129" s="35">
        <f t="shared" si="34"/>
        <v>10</v>
      </c>
      <c r="J129" s="35">
        <f t="shared" si="34"/>
        <v>2</v>
      </c>
      <c r="K129" s="35">
        <f t="shared" si="34"/>
        <v>1</v>
      </c>
      <c r="L129" s="35">
        <f t="shared" si="34"/>
        <v>2</v>
      </c>
      <c r="M129" s="35">
        <f t="shared" si="34"/>
        <v>0</v>
      </c>
      <c r="N129" s="35">
        <f t="shared" si="34"/>
        <v>1</v>
      </c>
      <c r="O129" s="35">
        <f t="shared" si="34"/>
        <v>0</v>
      </c>
      <c r="P129" s="35">
        <f t="shared" si="34"/>
        <v>0</v>
      </c>
      <c r="Q129" s="53">
        <f t="shared" si="19"/>
        <v>279</v>
      </c>
    </row>
    <row r="130" spans="2:17" s="1" customFormat="1" ht="19.5" customHeight="1" x14ac:dyDescent="0.25">
      <c r="B130" s="87"/>
      <c r="C130" s="88"/>
      <c r="D130" s="110" t="s">
        <v>91</v>
      </c>
      <c r="E130" s="35">
        <f>+E76+E85+E93+E102+E113</f>
        <v>1455</v>
      </c>
      <c r="F130" s="35">
        <f t="shared" ref="F130:P130" si="35">+F76+F85+F93+F102+F113</f>
        <v>1385</v>
      </c>
      <c r="G130" s="35">
        <f t="shared" si="35"/>
        <v>1177</v>
      </c>
      <c r="H130" s="35">
        <f t="shared" si="35"/>
        <v>1321</v>
      </c>
      <c r="I130" s="35">
        <f t="shared" si="35"/>
        <v>1642</v>
      </c>
      <c r="J130" s="35">
        <f t="shared" si="35"/>
        <v>1437</v>
      </c>
      <c r="K130" s="35">
        <f t="shared" si="35"/>
        <v>1868</v>
      </c>
      <c r="L130" s="35">
        <f t="shared" si="35"/>
        <v>1478</v>
      </c>
      <c r="M130" s="35">
        <f t="shared" si="35"/>
        <v>1744</v>
      </c>
      <c r="N130" s="35">
        <f t="shared" si="35"/>
        <v>1880</v>
      </c>
      <c r="O130" s="35">
        <f t="shared" si="35"/>
        <v>1826</v>
      </c>
      <c r="P130" s="35">
        <f t="shared" si="35"/>
        <v>2386</v>
      </c>
      <c r="Q130" s="53">
        <f t="shared" si="19"/>
        <v>19599</v>
      </c>
    </row>
    <row r="131" spans="2:17" s="1" customFormat="1" ht="19.5" customHeight="1" x14ac:dyDescent="0.25">
      <c r="B131" s="87"/>
      <c r="C131" s="88"/>
      <c r="D131" s="110" t="s">
        <v>121</v>
      </c>
      <c r="E131" s="35">
        <f>+E103+E114</f>
        <v>86</v>
      </c>
      <c r="F131" s="35">
        <f t="shared" ref="F131:P131" si="36">+F103+F114</f>
        <v>97</v>
      </c>
      <c r="G131" s="35">
        <f t="shared" si="36"/>
        <v>80</v>
      </c>
      <c r="H131" s="35">
        <f t="shared" si="36"/>
        <v>182</v>
      </c>
      <c r="I131" s="35">
        <f t="shared" si="36"/>
        <v>149</v>
      </c>
      <c r="J131" s="35">
        <f t="shared" si="36"/>
        <v>179</v>
      </c>
      <c r="K131" s="35">
        <f t="shared" si="36"/>
        <v>95</v>
      </c>
      <c r="L131" s="35">
        <f t="shared" si="36"/>
        <v>32</v>
      </c>
      <c r="M131" s="35">
        <f t="shared" si="36"/>
        <v>20</v>
      </c>
      <c r="N131" s="35">
        <f t="shared" si="36"/>
        <v>16</v>
      </c>
      <c r="O131" s="35">
        <f t="shared" si="36"/>
        <v>10</v>
      </c>
      <c r="P131" s="35">
        <f t="shared" si="36"/>
        <v>8</v>
      </c>
      <c r="Q131" s="53">
        <f t="shared" si="19"/>
        <v>954</v>
      </c>
    </row>
    <row r="132" spans="2:17" s="1" customFormat="1" ht="19.5" customHeight="1" x14ac:dyDescent="0.25">
      <c r="B132" s="87"/>
      <c r="C132" s="88"/>
      <c r="D132" s="110" t="s">
        <v>117</v>
      </c>
      <c r="E132" s="35">
        <f>+E77+E86+E94+E104+E115</f>
        <v>850</v>
      </c>
      <c r="F132" s="35">
        <f t="shared" ref="F132:P133" si="37">+F77+F86+F94+F104+F115</f>
        <v>642</v>
      </c>
      <c r="G132" s="35">
        <f t="shared" si="37"/>
        <v>630</v>
      </c>
      <c r="H132" s="35">
        <f t="shared" si="37"/>
        <v>682</v>
      </c>
      <c r="I132" s="35">
        <f t="shared" si="37"/>
        <v>796</v>
      </c>
      <c r="J132" s="35">
        <f t="shared" si="37"/>
        <v>661</v>
      </c>
      <c r="K132" s="35">
        <f t="shared" si="37"/>
        <v>848</v>
      </c>
      <c r="L132" s="35">
        <f t="shared" si="37"/>
        <v>705</v>
      </c>
      <c r="M132" s="35">
        <f t="shared" si="37"/>
        <v>712</v>
      </c>
      <c r="N132" s="35">
        <f t="shared" si="37"/>
        <v>716</v>
      </c>
      <c r="O132" s="35">
        <f t="shared" si="37"/>
        <v>722</v>
      </c>
      <c r="P132" s="35">
        <f t="shared" si="37"/>
        <v>831</v>
      </c>
      <c r="Q132" s="53">
        <f t="shared" si="19"/>
        <v>8795</v>
      </c>
    </row>
    <row r="133" spans="2:17" s="1" customFormat="1" ht="19.5" customHeight="1" x14ac:dyDescent="0.25">
      <c r="B133" s="87"/>
      <c r="C133" s="88"/>
      <c r="D133" s="110" t="s">
        <v>122</v>
      </c>
      <c r="E133" s="35">
        <f>+E78+E87+E95+E105+E116</f>
        <v>2847</v>
      </c>
      <c r="F133" s="35">
        <f t="shared" si="37"/>
        <v>2771</v>
      </c>
      <c r="G133" s="35">
        <f t="shared" si="37"/>
        <v>2445</v>
      </c>
      <c r="H133" s="35">
        <f t="shared" si="37"/>
        <v>2816</v>
      </c>
      <c r="I133" s="35">
        <f t="shared" si="37"/>
        <v>3380</v>
      </c>
      <c r="J133" s="35">
        <f t="shared" si="37"/>
        <v>2724</v>
      </c>
      <c r="K133" s="35">
        <f t="shared" si="37"/>
        <v>3276</v>
      </c>
      <c r="L133" s="35">
        <f t="shared" si="37"/>
        <v>2984</v>
      </c>
      <c r="M133" s="35">
        <f t="shared" si="37"/>
        <v>3079</v>
      </c>
      <c r="N133" s="35">
        <f t="shared" si="37"/>
        <v>3241</v>
      </c>
      <c r="O133" s="35">
        <f t="shared" si="37"/>
        <v>3215</v>
      </c>
      <c r="P133" s="35">
        <f t="shared" si="37"/>
        <v>3379</v>
      </c>
      <c r="Q133" s="53">
        <f t="shared" si="19"/>
        <v>36157</v>
      </c>
    </row>
    <row r="134" spans="2:17" s="1" customFormat="1" ht="19.5" hidden="1" customHeight="1" x14ac:dyDescent="0.25">
      <c r="B134" s="87"/>
      <c r="C134" s="88"/>
      <c r="D134" s="110" t="s">
        <v>123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53">
        <f t="shared" si="19"/>
        <v>0</v>
      </c>
    </row>
    <row r="135" spans="2:17" s="1" customFormat="1" ht="19.5" hidden="1" customHeight="1" x14ac:dyDescent="0.25">
      <c r="B135" s="87"/>
      <c r="C135" s="88"/>
      <c r="D135" s="110" t="s">
        <v>124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53">
        <f t="shared" si="19"/>
        <v>0</v>
      </c>
    </row>
    <row r="136" spans="2:17" s="1" customFormat="1" ht="19.5" customHeight="1" x14ac:dyDescent="0.25">
      <c r="B136" s="87"/>
      <c r="C136" s="88"/>
      <c r="D136" s="110" t="s">
        <v>102</v>
      </c>
      <c r="E136" s="35">
        <f>+E79+E88+E96+E106+E119</f>
        <v>2632</v>
      </c>
      <c r="F136" s="35">
        <f t="shared" ref="F136:P136" si="38">+F79+F88+F96+F106+F119</f>
        <v>2436</v>
      </c>
      <c r="G136" s="35">
        <f t="shared" si="38"/>
        <v>2459</v>
      </c>
      <c r="H136" s="35">
        <f t="shared" si="38"/>
        <v>2797</v>
      </c>
      <c r="I136" s="35">
        <f t="shared" si="38"/>
        <v>3285</v>
      </c>
      <c r="J136" s="35">
        <f t="shared" si="38"/>
        <v>3008</v>
      </c>
      <c r="K136" s="35">
        <f t="shared" si="38"/>
        <v>3402</v>
      </c>
      <c r="L136" s="35">
        <f t="shared" si="38"/>
        <v>2790</v>
      </c>
      <c r="M136" s="35">
        <f t="shared" si="38"/>
        <v>2900</v>
      </c>
      <c r="N136" s="35">
        <f t="shared" si="38"/>
        <v>3395</v>
      </c>
      <c r="O136" s="35">
        <f t="shared" si="38"/>
        <v>3083</v>
      </c>
      <c r="P136" s="35">
        <f t="shared" si="38"/>
        <v>3353</v>
      </c>
      <c r="Q136" s="53">
        <f t="shared" ref="Q136:Q150" si="39">SUM(E136:P136)</f>
        <v>35540</v>
      </c>
    </row>
    <row r="137" spans="2:17" s="1" customFormat="1" ht="19.5" customHeight="1" x14ac:dyDescent="0.25">
      <c r="B137" s="85"/>
      <c r="C137" s="86"/>
      <c r="D137" s="110" t="s">
        <v>125</v>
      </c>
      <c r="E137" s="35">
        <f>+E107+E120</f>
        <v>1213</v>
      </c>
      <c r="F137" s="35">
        <f t="shared" ref="F137:P137" si="40">+F107+F120</f>
        <v>1258</v>
      </c>
      <c r="G137" s="35">
        <f t="shared" si="40"/>
        <v>904</v>
      </c>
      <c r="H137" s="35">
        <f t="shared" si="40"/>
        <v>1190</v>
      </c>
      <c r="I137" s="35">
        <f t="shared" si="40"/>
        <v>1419</v>
      </c>
      <c r="J137" s="35">
        <f t="shared" si="40"/>
        <v>917</v>
      </c>
      <c r="K137" s="35">
        <f t="shared" si="40"/>
        <v>1177</v>
      </c>
      <c r="L137" s="35">
        <f t="shared" si="40"/>
        <v>1088</v>
      </c>
      <c r="M137" s="35">
        <f t="shared" si="40"/>
        <v>1209</v>
      </c>
      <c r="N137" s="35">
        <f t="shared" si="40"/>
        <v>1228</v>
      </c>
      <c r="O137" s="35">
        <f t="shared" si="40"/>
        <v>1248</v>
      </c>
      <c r="P137" s="35">
        <f t="shared" si="40"/>
        <v>1293</v>
      </c>
      <c r="Q137" s="53">
        <f t="shared" si="39"/>
        <v>14144</v>
      </c>
    </row>
    <row r="138" spans="2:17" s="1" customFormat="1" ht="19.5" hidden="1" customHeight="1" x14ac:dyDescent="0.25">
      <c r="B138" s="87"/>
      <c r="C138" s="88"/>
      <c r="D138" s="110" t="s">
        <v>126</v>
      </c>
      <c r="E138" s="35">
        <f>+E121</f>
        <v>0</v>
      </c>
      <c r="F138" s="35">
        <f t="shared" ref="F138:P138" si="41">+F121</f>
        <v>2</v>
      </c>
      <c r="G138" s="35">
        <f t="shared" si="41"/>
        <v>4</v>
      </c>
      <c r="H138" s="35">
        <f t="shared" si="41"/>
        <v>21</v>
      </c>
      <c r="I138" s="35">
        <f t="shared" si="41"/>
        <v>7</v>
      </c>
      <c r="J138" s="35">
        <f t="shared" si="41"/>
        <v>0</v>
      </c>
      <c r="K138" s="35">
        <f t="shared" si="41"/>
        <v>1</v>
      </c>
      <c r="L138" s="35">
        <f t="shared" si="41"/>
        <v>1</v>
      </c>
      <c r="M138" s="35">
        <f t="shared" si="41"/>
        <v>5</v>
      </c>
      <c r="N138" s="35">
        <f t="shared" si="41"/>
        <v>2</v>
      </c>
      <c r="O138" s="35">
        <f t="shared" si="41"/>
        <v>8</v>
      </c>
      <c r="P138" s="35">
        <f t="shared" si="41"/>
        <v>0</v>
      </c>
      <c r="Q138" s="53">
        <f t="shared" si="39"/>
        <v>51</v>
      </c>
    </row>
    <row r="139" spans="2:17" s="1" customFormat="1" ht="19.5" customHeight="1" x14ac:dyDescent="0.25">
      <c r="B139" s="16"/>
      <c r="C139" s="100"/>
      <c r="D139" s="110" t="s">
        <v>127</v>
      </c>
      <c r="E139" s="35">
        <f>+E108+E122</f>
        <v>1495</v>
      </c>
      <c r="F139" s="35">
        <f t="shared" ref="F139:P139" si="42">+F108+F122</f>
        <v>1650</v>
      </c>
      <c r="G139" s="35">
        <f t="shared" si="42"/>
        <v>1368</v>
      </c>
      <c r="H139" s="35">
        <f t="shared" si="42"/>
        <v>1740</v>
      </c>
      <c r="I139" s="35">
        <f t="shared" si="42"/>
        <v>1920</v>
      </c>
      <c r="J139" s="35">
        <f t="shared" si="42"/>
        <v>1540</v>
      </c>
      <c r="K139" s="35">
        <f t="shared" si="42"/>
        <v>1574</v>
      </c>
      <c r="L139" s="35">
        <f t="shared" si="42"/>
        <v>1622</v>
      </c>
      <c r="M139" s="35">
        <f t="shared" si="42"/>
        <v>1436</v>
      </c>
      <c r="N139" s="35">
        <f t="shared" si="42"/>
        <v>1524</v>
      </c>
      <c r="O139" s="35">
        <f t="shared" si="42"/>
        <v>1808</v>
      </c>
      <c r="P139" s="35">
        <f t="shared" si="42"/>
        <v>2055</v>
      </c>
      <c r="Q139" s="53">
        <f t="shared" si="39"/>
        <v>19732</v>
      </c>
    </row>
    <row r="140" spans="2:17" s="1" customFormat="1" ht="19.5" customHeight="1" x14ac:dyDescent="0.25">
      <c r="B140" s="89"/>
      <c r="C140" s="90" t="s">
        <v>66</v>
      </c>
      <c r="D140" s="33"/>
      <c r="E140" s="48">
        <f>+E80+E89+E97+E109+E123</f>
        <v>74</v>
      </c>
      <c r="F140" s="48">
        <f t="shared" ref="F140:P140" si="43">+F80+F89+F97+F109+F123</f>
        <v>57</v>
      </c>
      <c r="G140" s="48">
        <f t="shared" si="43"/>
        <v>32</v>
      </c>
      <c r="H140" s="48">
        <f t="shared" si="43"/>
        <v>47</v>
      </c>
      <c r="I140" s="48">
        <f t="shared" si="43"/>
        <v>32</v>
      </c>
      <c r="J140" s="48">
        <f t="shared" si="43"/>
        <v>48</v>
      </c>
      <c r="K140" s="48">
        <f t="shared" si="43"/>
        <v>26</v>
      </c>
      <c r="L140" s="48">
        <f t="shared" si="43"/>
        <v>19</v>
      </c>
      <c r="M140" s="48">
        <f t="shared" si="43"/>
        <v>24</v>
      </c>
      <c r="N140" s="48">
        <f t="shared" si="43"/>
        <v>18</v>
      </c>
      <c r="O140" s="48">
        <f t="shared" si="43"/>
        <v>19</v>
      </c>
      <c r="P140" s="48">
        <f t="shared" si="43"/>
        <v>12</v>
      </c>
      <c r="Q140" s="118">
        <f t="shared" si="39"/>
        <v>408</v>
      </c>
    </row>
    <row r="141" spans="2:17" s="1" customFormat="1" ht="19.5" customHeight="1" x14ac:dyDescent="0.25">
      <c r="B141" s="82" t="s">
        <v>69</v>
      </c>
      <c r="C141" s="101"/>
      <c r="D141" s="122"/>
      <c r="E141" s="109">
        <f>+E142+E150</f>
        <v>1735</v>
      </c>
      <c r="F141" s="109">
        <f t="shared" ref="F141:P141" si="44">+F142+F150</f>
        <v>2753</v>
      </c>
      <c r="G141" s="109">
        <f t="shared" si="44"/>
        <v>2439</v>
      </c>
      <c r="H141" s="109">
        <f t="shared" si="44"/>
        <v>2229</v>
      </c>
      <c r="I141" s="109">
        <f t="shared" si="44"/>
        <v>2243</v>
      </c>
      <c r="J141" s="109">
        <f t="shared" si="44"/>
        <v>1964</v>
      </c>
      <c r="K141" s="109">
        <f t="shared" si="44"/>
        <v>2189</v>
      </c>
      <c r="L141" s="109">
        <f t="shared" si="44"/>
        <v>2194</v>
      </c>
      <c r="M141" s="109">
        <f t="shared" si="44"/>
        <v>2200</v>
      </c>
      <c r="N141" s="109">
        <f t="shared" si="44"/>
        <v>2874</v>
      </c>
      <c r="O141" s="109">
        <f t="shared" si="44"/>
        <v>2338</v>
      </c>
      <c r="P141" s="109">
        <f t="shared" si="44"/>
        <v>2316</v>
      </c>
      <c r="Q141" s="109">
        <f t="shared" si="39"/>
        <v>27474</v>
      </c>
    </row>
    <row r="142" spans="2:17" s="1" customFormat="1" ht="19.5" customHeight="1" x14ac:dyDescent="0.25">
      <c r="B142" s="16"/>
      <c r="C142" s="84" t="s">
        <v>65</v>
      </c>
      <c r="D142" s="14"/>
      <c r="E142" s="21">
        <f>+E143+E144+E145+E146+E147+E148+E149</f>
        <v>1735</v>
      </c>
      <c r="F142" s="21">
        <f t="shared" ref="F142:P142" si="45">+F143+F144+F145+F146+F147+F148+F149</f>
        <v>2753</v>
      </c>
      <c r="G142" s="21">
        <f t="shared" si="45"/>
        <v>2439</v>
      </c>
      <c r="H142" s="21">
        <f t="shared" si="45"/>
        <v>2229</v>
      </c>
      <c r="I142" s="21">
        <f t="shared" si="45"/>
        <v>2243</v>
      </c>
      <c r="J142" s="21">
        <f t="shared" si="45"/>
        <v>1964</v>
      </c>
      <c r="K142" s="21">
        <f t="shared" si="45"/>
        <v>2189</v>
      </c>
      <c r="L142" s="21">
        <f t="shared" si="45"/>
        <v>2194</v>
      </c>
      <c r="M142" s="21">
        <f t="shared" si="45"/>
        <v>2200</v>
      </c>
      <c r="N142" s="21">
        <f t="shared" si="45"/>
        <v>2874</v>
      </c>
      <c r="O142" s="21">
        <f t="shared" si="45"/>
        <v>2338</v>
      </c>
      <c r="P142" s="21">
        <f t="shared" si="45"/>
        <v>2316</v>
      </c>
      <c r="Q142" s="57">
        <f t="shared" si="39"/>
        <v>27474</v>
      </c>
    </row>
    <row r="143" spans="2:17" s="1" customFormat="1" ht="19.5" customHeight="1" x14ac:dyDescent="0.25">
      <c r="B143" s="16"/>
      <c r="C143" s="100"/>
      <c r="D143" s="14" t="s">
        <v>31</v>
      </c>
      <c r="E143" s="15">
        <v>385</v>
      </c>
      <c r="F143" s="15">
        <v>584</v>
      </c>
      <c r="G143" s="15">
        <v>466</v>
      </c>
      <c r="H143" s="15">
        <v>317</v>
      </c>
      <c r="I143" s="15">
        <v>445</v>
      </c>
      <c r="J143" s="15">
        <v>353</v>
      </c>
      <c r="K143" s="15">
        <v>272</v>
      </c>
      <c r="L143" s="15">
        <v>372</v>
      </c>
      <c r="M143" s="15">
        <v>236</v>
      </c>
      <c r="N143" s="15">
        <v>390</v>
      </c>
      <c r="O143" s="15">
        <v>307</v>
      </c>
      <c r="P143" s="15">
        <v>293</v>
      </c>
      <c r="Q143" s="53">
        <f t="shared" si="39"/>
        <v>4420</v>
      </c>
    </row>
    <row r="144" spans="2:17" s="1" customFormat="1" ht="19.5" customHeight="1" x14ac:dyDescent="0.25">
      <c r="B144" s="16"/>
      <c r="C144" s="100"/>
      <c r="D144" s="14" t="s">
        <v>34</v>
      </c>
      <c r="E144" s="15">
        <v>4</v>
      </c>
      <c r="F144" s="15">
        <v>4</v>
      </c>
      <c r="G144" s="15">
        <v>1</v>
      </c>
      <c r="H144" s="15">
        <v>5</v>
      </c>
      <c r="I144" s="15">
        <v>4</v>
      </c>
      <c r="J144" s="15">
        <v>4</v>
      </c>
      <c r="K144" s="15">
        <v>3</v>
      </c>
      <c r="L144" s="15">
        <v>6</v>
      </c>
      <c r="M144" s="15">
        <v>6</v>
      </c>
      <c r="N144" s="15">
        <v>5</v>
      </c>
      <c r="O144" s="15">
        <v>10</v>
      </c>
      <c r="P144" s="15">
        <v>10</v>
      </c>
      <c r="Q144" s="53">
        <f t="shared" si="39"/>
        <v>62</v>
      </c>
    </row>
    <row r="145" spans="2:17" s="1" customFormat="1" ht="19.5" customHeight="1" x14ac:dyDescent="0.25">
      <c r="B145" s="16"/>
      <c r="C145" s="100"/>
      <c r="D145" s="14" t="s">
        <v>33</v>
      </c>
      <c r="E145" s="15">
        <v>94</v>
      </c>
      <c r="F145" s="15">
        <v>74</v>
      </c>
      <c r="G145" s="15">
        <v>67</v>
      </c>
      <c r="H145" s="15">
        <v>77</v>
      </c>
      <c r="I145" s="15">
        <v>31</v>
      </c>
      <c r="J145" s="15">
        <v>28</v>
      </c>
      <c r="K145" s="15">
        <v>14</v>
      </c>
      <c r="L145" s="15">
        <v>21</v>
      </c>
      <c r="M145" s="15">
        <v>21</v>
      </c>
      <c r="N145" s="15">
        <v>104</v>
      </c>
      <c r="O145" s="15">
        <v>84</v>
      </c>
      <c r="P145" s="15">
        <v>116</v>
      </c>
      <c r="Q145" s="53">
        <f t="shared" si="39"/>
        <v>731</v>
      </c>
    </row>
    <row r="146" spans="2:17" s="1" customFormat="1" ht="19.5" customHeight="1" x14ac:dyDescent="0.25">
      <c r="B146" s="16"/>
      <c r="C146" s="100"/>
      <c r="D146" s="110" t="s">
        <v>38</v>
      </c>
      <c r="E146" s="15">
        <v>467</v>
      </c>
      <c r="F146" s="15">
        <v>728</v>
      </c>
      <c r="G146" s="15">
        <v>614</v>
      </c>
      <c r="H146" s="15">
        <v>633</v>
      </c>
      <c r="I146" s="15">
        <v>607</v>
      </c>
      <c r="J146" s="15">
        <v>450</v>
      </c>
      <c r="K146" s="15">
        <v>663</v>
      </c>
      <c r="L146" s="15">
        <v>485</v>
      </c>
      <c r="M146" s="15">
        <v>524</v>
      </c>
      <c r="N146" s="15">
        <v>464</v>
      </c>
      <c r="O146" s="15">
        <v>468</v>
      </c>
      <c r="P146" s="15">
        <v>378</v>
      </c>
      <c r="Q146" s="53">
        <f t="shared" si="39"/>
        <v>6481</v>
      </c>
    </row>
    <row r="147" spans="2:17" s="1" customFormat="1" ht="19.5" customHeight="1" x14ac:dyDescent="0.25">
      <c r="B147" s="16"/>
      <c r="C147" s="100"/>
      <c r="D147" s="14" t="s">
        <v>30</v>
      </c>
      <c r="E147" s="15">
        <v>639</v>
      </c>
      <c r="F147" s="15">
        <v>1182</v>
      </c>
      <c r="G147" s="15">
        <v>980</v>
      </c>
      <c r="H147" s="15">
        <v>1047</v>
      </c>
      <c r="I147" s="15">
        <v>939</v>
      </c>
      <c r="J147" s="15">
        <v>889</v>
      </c>
      <c r="K147" s="15">
        <v>1003</v>
      </c>
      <c r="L147" s="15">
        <v>1102</v>
      </c>
      <c r="M147" s="15">
        <v>1142</v>
      </c>
      <c r="N147" s="15">
        <v>1521</v>
      </c>
      <c r="O147" s="15">
        <v>1265</v>
      </c>
      <c r="P147" s="15">
        <v>1302</v>
      </c>
      <c r="Q147" s="53">
        <f t="shared" si="39"/>
        <v>13011</v>
      </c>
    </row>
    <row r="148" spans="2:17" s="1" customFormat="1" ht="19.5" customHeight="1" x14ac:dyDescent="0.25">
      <c r="B148" s="16"/>
      <c r="C148" s="100"/>
      <c r="D148" s="14" t="s">
        <v>35</v>
      </c>
      <c r="E148" s="15">
        <v>66</v>
      </c>
      <c r="F148" s="15">
        <v>61</v>
      </c>
      <c r="G148" s="15">
        <v>80</v>
      </c>
      <c r="H148" s="15">
        <v>64</v>
      </c>
      <c r="I148" s="15">
        <v>90</v>
      </c>
      <c r="J148" s="15">
        <v>87</v>
      </c>
      <c r="K148" s="15">
        <v>91</v>
      </c>
      <c r="L148" s="15">
        <v>97</v>
      </c>
      <c r="M148" s="15">
        <v>80</v>
      </c>
      <c r="N148" s="15">
        <v>192</v>
      </c>
      <c r="O148" s="15">
        <v>76</v>
      </c>
      <c r="P148" s="15">
        <v>79</v>
      </c>
      <c r="Q148" s="53">
        <f t="shared" si="39"/>
        <v>1063</v>
      </c>
    </row>
    <row r="149" spans="2:17" s="1" customFormat="1" ht="19.5" customHeight="1" x14ac:dyDescent="0.25">
      <c r="B149" s="16"/>
      <c r="C149" s="100"/>
      <c r="D149" s="14" t="s">
        <v>36</v>
      </c>
      <c r="E149" s="15">
        <v>80</v>
      </c>
      <c r="F149" s="15">
        <v>120</v>
      </c>
      <c r="G149" s="15">
        <v>231</v>
      </c>
      <c r="H149" s="15">
        <v>86</v>
      </c>
      <c r="I149" s="15">
        <v>127</v>
      </c>
      <c r="J149" s="15">
        <v>153</v>
      </c>
      <c r="K149" s="15">
        <v>143</v>
      </c>
      <c r="L149" s="15">
        <v>111</v>
      </c>
      <c r="M149" s="15">
        <v>191</v>
      </c>
      <c r="N149" s="15">
        <v>198</v>
      </c>
      <c r="O149" s="15">
        <v>128</v>
      </c>
      <c r="P149" s="15">
        <v>138</v>
      </c>
      <c r="Q149" s="53">
        <f t="shared" si="39"/>
        <v>1706</v>
      </c>
    </row>
    <row r="150" spans="2:17" s="1" customFormat="1" ht="19.5" customHeight="1" x14ac:dyDescent="0.25">
      <c r="B150" s="89"/>
      <c r="C150" s="90" t="s">
        <v>66</v>
      </c>
      <c r="D150" s="33"/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118">
        <f t="shared" si="39"/>
        <v>0</v>
      </c>
    </row>
    <row r="151" spans="2:17" x14ac:dyDescent="0.25">
      <c r="B151" s="1" t="s">
        <v>128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B2:U19"/>
  <sheetViews>
    <sheetView workbookViewId="0">
      <selection activeCell="L8" sqref="L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39</v>
      </c>
      <c r="D5" s="62">
        <v>2014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+D8+D11+D17</f>
        <v>22613</v>
      </c>
      <c r="E7" s="20">
        <f t="shared" ref="E7:O7" si="0">+E8+E11+E17</f>
        <v>28626</v>
      </c>
      <c r="F7" s="20">
        <f t="shared" si="0"/>
        <v>23407</v>
      </c>
      <c r="G7" s="20">
        <f t="shared" si="0"/>
        <v>35235</v>
      </c>
      <c r="H7" s="20">
        <f t="shared" si="0"/>
        <v>34988</v>
      </c>
      <c r="I7" s="20">
        <f t="shared" si="0"/>
        <v>24425</v>
      </c>
      <c r="J7" s="20">
        <f t="shared" si="0"/>
        <v>34321</v>
      </c>
      <c r="K7" s="20">
        <f t="shared" si="0"/>
        <v>31668</v>
      </c>
      <c r="L7" s="20">
        <f t="shared" si="0"/>
        <v>26024</v>
      </c>
      <c r="M7" s="20">
        <f t="shared" si="0"/>
        <v>23503</v>
      </c>
      <c r="N7" s="20">
        <f t="shared" si="0"/>
        <v>25971</v>
      </c>
      <c r="O7" s="20">
        <f t="shared" si="0"/>
        <v>23438</v>
      </c>
      <c r="P7" s="20">
        <f>SUM(D7:O7)</f>
        <v>334219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21146</v>
      </c>
      <c r="E8" s="21">
        <f t="shared" ref="E8:O8" si="1">+E9+E10</f>
        <v>26425</v>
      </c>
      <c r="F8" s="21">
        <f t="shared" si="1"/>
        <v>21309</v>
      </c>
      <c r="G8" s="21">
        <f t="shared" si="1"/>
        <v>32999</v>
      </c>
      <c r="H8" s="21">
        <f t="shared" si="1"/>
        <v>32558</v>
      </c>
      <c r="I8" s="21">
        <f t="shared" si="1"/>
        <v>22318</v>
      </c>
      <c r="J8" s="21">
        <f t="shared" si="1"/>
        <v>32352</v>
      </c>
      <c r="K8" s="21">
        <f t="shared" si="1"/>
        <v>29513</v>
      </c>
      <c r="L8" s="21">
        <f t="shared" si="1"/>
        <v>23864</v>
      </c>
      <c r="M8" s="21">
        <f t="shared" si="1"/>
        <v>21523</v>
      </c>
      <c r="N8" s="21">
        <f t="shared" si="1"/>
        <v>23749</v>
      </c>
      <c r="O8" s="21">
        <f t="shared" si="1"/>
        <v>22118</v>
      </c>
      <c r="P8" s="21">
        <f>SUM(D8:O8)</f>
        <v>309874</v>
      </c>
      <c r="Q8" s="3"/>
    </row>
    <row r="9" spans="2:18" s="1" customFormat="1" ht="19.5" customHeight="1" x14ac:dyDescent="0.25">
      <c r="B9" s="16"/>
      <c r="C9" s="14" t="s">
        <v>43</v>
      </c>
      <c r="D9" s="15">
        <v>18029</v>
      </c>
      <c r="E9" s="15">
        <v>22723</v>
      </c>
      <c r="F9" s="15">
        <v>17849</v>
      </c>
      <c r="G9" s="15">
        <v>26486</v>
      </c>
      <c r="H9" s="15">
        <v>27614</v>
      </c>
      <c r="I9" s="15">
        <v>19384</v>
      </c>
      <c r="J9" s="15">
        <v>26963</v>
      </c>
      <c r="K9" s="15">
        <v>26071</v>
      </c>
      <c r="L9" s="15">
        <v>19784</v>
      </c>
      <c r="M9" s="15">
        <v>19137</v>
      </c>
      <c r="N9" s="15">
        <v>21085</v>
      </c>
      <c r="O9" s="15">
        <v>18479</v>
      </c>
      <c r="P9" s="15">
        <f>SUM(D9:O9)</f>
        <v>263604</v>
      </c>
      <c r="Q9" s="3"/>
    </row>
    <row r="10" spans="2:18" s="1" customFormat="1" ht="19.5" customHeight="1" x14ac:dyDescent="0.25">
      <c r="B10" s="16"/>
      <c r="C10" s="14" t="s">
        <v>44</v>
      </c>
      <c r="D10" s="15">
        <v>3117</v>
      </c>
      <c r="E10" s="15">
        <v>3702</v>
      </c>
      <c r="F10" s="15">
        <v>3460</v>
      </c>
      <c r="G10" s="15">
        <v>6513</v>
      </c>
      <c r="H10" s="15">
        <v>4944</v>
      </c>
      <c r="I10" s="15">
        <v>2934</v>
      </c>
      <c r="J10" s="15">
        <v>5389</v>
      </c>
      <c r="K10" s="15">
        <v>3442</v>
      </c>
      <c r="L10" s="15">
        <v>4080</v>
      </c>
      <c r="M10" s="15">
        <v>2386</v>
      </c>
      <c r="N10" s="15">
        <v>2664</v>
      </c>
      <c r="O10" s="15">
        <v>3639</v>
      </c>
      <c r="P10" s="15">
        <f t="shared" ref="P10:P19" si="2">SUM(D10:O10)</f>
        <v>46270</v>
      </c>
      <c r="Q10" s="3"/>
    </row>
    <row r="11" spans="2:18" s="1" customFormat="1" ht="19.5" customHeight="1" x14ac:dyDescent="0.25">
      <c r="B11" s="13" t="s">
        <v>45</v>
      </c>
      <c r="C11" s="14"/>
      <c r="D11" s="21">
        <f>SUM(D12:D16)</f>
        <v>1144</v>
      </c>
      <c r="E11" s="21">
        <f t="shared" ref="E11:O11" si="3">SUM(E12:E16)</f>
        <v>1778</v>
      </c>
      <c r="F11" s="21">
        <f t="shared" si="3"/>
        <v>1548</v>
      </c>
      <c r="G11" s="21">
        <f t="shared" si="3"/>
        <v>1692</v>
      </c>
      <c r="H11" s="21">
        <f t="shared" si="3"/>
        <v>1590</v>
      </c>
      <c r="I11" s="21">
        <f t="shared" si="3"/>
        <v>1570</v>
      </c>
      <c r="J11" s="21">
        <f t="shared" si="3"/>
        <v>1347</v>
      </c>
      <c r="K11" s="21">
        <f t="shared" si="3"/>
        <v>1690</v>
      </c>
      <c r="L11" s="21">
        <f t="shared" si="3"/>
        <v>1583</v>
      </c>
      <c r="M11" s="21">
        <f t="shared" si="3"/>
        <v>1389</v>
      </c>
      <c r="N11" s="21">
        <f t="shared" si="3"/>
        <v>1560</v>
      </c>
      <c r="O11" s="21">
        <f t="shared" si="3"/>
        <v>846</v>
      </c>
      <c r="P11" s="21">
        <f>SUM(D11:O11)</f>
        <v>17737</v>
      </c>
      <c r="Q11" s="3"/>
    </row>
    <row r="12" spans="2:18" s="1" customFormat="1" ht="19.5" customHeight="1" x14ac:dyDescent="0.25">
      <c r="B12" s="16"/>
      <c r="C12" s="14" t="s">
        <v>46</v>
      </c>
      <c r="D12" s="35">
        <v>18</v>
      </c>
      <c r="E12" s="35">
        <v>147</v>
      </c>
      <c r="F12" s="35">
        <v>96</v>
      </c>
      <c r="G12" s="35">
        <v>232</v>
      </c>
      <c r="H12" s="35">
        <v>65</v>
      </c>
      <c r="I12" s="35">
        <v>118</v>
      </c>
      <c r="J12" s="35">
        <v>64</v>
      </c>
      <c r="K12" s="35">
        <v>45</v>
      </c>
      <c r="L12" s="35">
        <v>30</v>
      </c>
      <c r="M12" s="35">
        <v>125</v>
      </c>
      <c r="N12" s="35">
        <v>88</v>
      </c>
      <c r="O12" s="35">
        <v>38</v>
      </c>
      <c r="P12" s="15">
        <f t="shared" si="2"/>
        <v>1066</v>
      </c>
      <c r="Q12" s="3"/>
    </row>
    <row r="13" spans="2:18" s="1" customFormat="1" ht="19.5" customHeight="1" x14ac:dyDescent="0.25">
      <c r="B13" s="16"/>
      <c r="C13" s="14" t="s">
        <v>70</v>
      </c>
      <c r="D13" s="35">
        <v>246</v>
      </c>
      <c r="E13" s="35">
        <v>477</v>
      </c>
      <c r="F13" s="35">
        <v>420</v>
      </c>
      <c r="G13" s="35">
        <v>312</v>
      </c>
      <c r="H13" s="35">
        <v>235</v>
      </c>
      <c r="I13" s="35">
        <v>235</v>
      </c>
      <c r="J13" s="35">
        <v>288</v>
      </c>
      <c r="K13" s="35">
        <v>518</v>
      </c>
      <c r="L13" s="35">
        <v>540</v>
      </c>
      <c r="M13" s="35">
        <v>253</v>
      </c>
      <c r="N13" s="35">
        <v>315</v>
      </c>
      <c r="O13" s="35">
        <v>142</v>
      </c>
      <c r="P13" s="15">
        <f t="shared" si="2"/>
        <v>3981</v>
      </c>
      <c r="Q13" s="3"/>
    </row>
    <row r="14" spans="2:18" s="1" customFormat="1" ht="19.5" customHeight="1" x14ac:dyDescent="0.25">
      <c r="B14" s="16"/>
      <c r="C14" s="14" t="s">
        <v>48</v>
      </c>
      <c r="D14" s="35">
        <v>76</v>
      </c>
      <c r="E14" s="35">
        <v>161</v>
      </c>
      <c r="F14" s="35">
        <v>125</v>
      </c>
      <c r="G14" s="35">
        <v>185</v>
      </c>
      <c r="H14" s="35">
        <v>128</v>
      </c>
      <c r="I14" s="35">
        <v>97</v>
      </c>
      <c r="J14" s="35">
        <v>97</v>
      </c>
      <c r="K14" s="35">
        <v>73</v>
      </c>
      <c r="L14" s="35">
        <v>84</v>
      </c>
      <c r="M14" s="35">
        <v>56</v>
      </c>
      <c r="N14" s="35">
        <v>100</v>
      </c>
      <c r="O14" s="35">
        <v>62</v>
      </c>
      <c r="P14" s="15">
        <f t="shared" si="2"/>
        <v>1244</v>
      </c>
      <c r="Q14" s="3"/>
    </row>
    <row r="15" spans="2:18" s="1" customFormat="1" ht="19.5" customHeight="1" x14ac:dyDescent="0.25">
      <c r="B15" s="16"/>
      <c r="C15" s="14" t="s">
        <v>49</v>
      </c>
      <c r="D15" s="35">
        <v>406</v>
      </c>
      <c r="E15" s="35">
        <v>413</v>
      </c>
      <c r="F15" s="35">
        <v>438</v>
      </c>
      <c r="G15" s="35">
        <v>634</v>
      </c>
      <c r="H15" s="35">
        <v>614</v>
      </c>
      <c r="I15" s="35">
        <v>289</v>
      </c>
      <c r="J15" s="35">
        <v>304</v>
      </c>
      <c r="K15" s="35">
        <v>389</v>
      </c>
      <c r="L15" s="35">
        <v>365</v>
      </c>
      <c r="M15" s="35">
        <v>355</v>
      </c>
      <c r="N15" s="35">
        <v>395</v>
      </c>
      <c r="O15" s="35">
        <v>140</v>
      </c>
      <c r="P15" s="15">
        <f t="shared" si="2"/>
        <v>4742</v>
      </c>
      <c r="Q15" s="3"/>
    </row>
    <row r="16" spans="2:18" s="1" customFormat="1" ht="19.5" customHeight="1" x14ac:dyDescent="0.25">
      <c r="B16" s="16"/>
      <c r="C16" s="14" t="s">
        <v>50</v>
      </c>
      <c r="D16" s="35">
        <v>398</v>
      </c>
      <c r="E16" s="35">
        <v>580</v>
      </c>
      <c r="F16" s="35">
        <v>469</v>
      </c>
      <c r="G16" s="35">
        <v>329</v>
      </c>
      <c r="H16" s="35">
        <v>548</v>
      </c>
      <c r="I16" s="35">
        <v>831</v>
      </c>
      <c r="J16" s="35">
        <v>594</v>
      </c>
      <c r="K16" s="35">
        <v>665</v>
      </c>
      <c r="L16" s="35">
        <v>564</v>
      </c>
      <c r="M16" s="35">
        <v>600</v>
      </c>
      <c r="N16" s="35">
        <v>662</v>
      </c>
      <c r="O16" s="35">
        <v>464</v>
      </c>
      <c r="P16" s="15">
        <f t="shared" si="2"/>
        <v>6704</v>
      </c>
      <c r="Q16" s="3"/>
    </row>
    <row r="17" spans="2:21" s="1" customFormat="1" ht="19.5" customHeight="1" x14ac:dyDescent="0.25">
      <c r="B17" s="13" t="s">
        <v>51</v>
      </c>
      <c r="C17" s="14"/>
      <c r="D17" s="21">
        <f>+D18+D19</f>
        <v>323</v>
      </c>
      <c r="E17" s="21">
        <f t="shared" ref="E17:O17" si="4">+E18+E19</f>
        <v>423</v>
      </c>
      <c r="F17" s="21">
        <f t="shared" si="4"/>
        <v>550</v>
      </c>
      <c r="G17" s="21">
        <f t="shared" si="4"/>
        <v>544</v>
      </c>
      <c r="H17" s="21">
        <f t="shared" si="4"/>
        <v>840</v>
      </c>
      <c r="I17" s="21">
        <f t="shared" si="4"/>
        <v>537</v>
      </c>
      <c r="J17" s="21">
        <f t="shared" si="4"/>
        <v>622</v>
      </c>
      <c r="K17" s="21">
        <f t="shared" si="4"/>
        <v>465</v>
      </c>
      <c r="L17" s="21">
        <f t="shared" si="4"/>
        <v>577</v>
      </c>
      <c r="M17" s="21">
        <f t="shared" si="4"/>
        <v>591</v>
      </c>
      <c r="N17" s="21">
        <f t="shared" si="4"/>
        <v>662</v>
      </c>
      <c r="O17" s="21">
        <f t="shared" si="4"/>
        <v>474</v>
      </c>
      <c r="P17" s="21">
        <f t="shared" si="2"/>
        <v>6608</v>
      </c>
      <c r="Q17" s="3"/>
    </row>
    <row r="18" spans="2:21" s="1" customFormat="1" ht="19.5" customHeight="1" x14ac:dyDescent="0.25">
      <c r="B18" s="49"/>
      <c r="C18" s="50" t="s">
        <v>71</v>
      </c>
      <c r="D18" s="47">
        <v>73</v>
      </c>
      <c r="E18" s="47">
        <v>200</v>
      </c>
      <c r="F18" s="47">
        <v>196</v>
      </c>
      <c r="G18" s="47">
        <v>253</v>
      </c>
      <c r="H18" s="47">
        <v>313</v>
      </c>
      <c r="I18" s="47">
        <v>307</v>
      </c>
      <c r="J18" s="47">
        <v>335</v>
      </c>
      <c r="K18" s="47">
        <v>259</v>
      </c>
      <c r="L18" s="47">
        <v>229</v>
      </c>
      <c r="M18" s="47">
        <v>273</v>
      </c>
      <c r="N18" s="47">
        <v>295</v>
      </c>
      <c r="O18" s="47">
        <v>254</v>
      </c>
      <c r="P18" s="15">
        <f t="shared" si="2"/>
        <v>2987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72</v>
      </c>
      <c r="D19" s="45">
        <v>250</v>
      </c>
      <c r="E19" s="45">
        <v>223</v>
      </c>
      <c r="F19" s="45">
        <v>354</v>
      </c>
      <c r="G19" s="45">
        <v>291</v>
      </c>
      <c r="H19" s="45">
        <v>527</v>
      </c>
      <c r="I19" s="45">
        <v>230</v>
      </c>
      <c r="J19" s="45">
        <v>287</v>
      </c>
      <c r="K19" s="45">
        <v>206</v>
      </c>
      <c r="L19" s="45">
        <v>348</v>
      </c>
      <c r="M19" s="45">
        <v>318</v>
      </c>
      <c r="N19" s="45">
        <v>367</v>
      </c>
      <c r="O19" s="45">
        <v>220</v>
      </c>
      <c r="P19" s="34">
        <f t="shared" si="2"/>
        <v>3621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B3:R20"/>
  <sheetViews>
    <sheetView tabSelected="1" workbookViewId="0">
      <selection activeCell="H7" sqref="H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39</v>
      </c>
      <c r="D6" s="62">
        <v>2014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40</v>
      </c>
      <c r="Q7" s="2"/>
    </row>
    <row r="8" spans="2:18" s="1" customFormat="1" ht="19.5" customHeight="1" x14ac:dyDescent="0.25">
      <c r="B8" s="9" t="s">
        <v>41</v>
      </c>
      <c r="C8" s="8"/>
      <c r="D8" s="20">
        <f>+D9+D12+D18</f>
        <v>237390</v>
      </c>
      <c r="E8" s="20">
        <f t="shared" ref="E8:O8" si="0">+E9+E12+E18</f>
        <v>281627</v>
      </c>
      <c r="F8" s="20">
        <f t="shared" si="0"/>
        <v>272754</v>
      </c>
      <c r="G8" s="20">
        <f t="shared" si="0"/>
        <v>277091</v>
      </c>
      <c r="H8" s="20">
        <f t="shared" si="0"/>
        <v>281355</v>
      </c>
      <c r="I8" s="20">
        <f t="shared" si="0"/>
        <v>215943</v>
      </c>
      <c r="J8" s="20">
        <f t="shared" si="0"/>
        <v>254348</v>
      </c>
      <c r="K8" s="20">
        <f t="shared" si="0"/>
        <v>264637</v>
      </c>
      <c r="L8" s="20">
        <f t="shared" si="0"/>
        <v>300931</v>
      </c>
      <c r="M8" s="20">
        <f t="shared" si="0"/>
        <v>293328</v>
      </c>
      <c r="N8" s="20">
        <f t="shared" si="0"/>
        <v>264830</v>
      </c>
      <c r="O8" s="20">
        <f t="shared" si="0"/>
        <v>207597</v>
      </c>
      <c r="P8" s="20">
        <f>SUM(D8:O8)</f>
        <v>3151831</v>
      </c>
      <c r="Q8" s="3"/>
    </row>
    <row r="9" spans="2:18" s="1" customFormat="1" ht="19.5" customHeight="1" x14ac:dyDescent="0.25">
      <c r="B9" s="13" t="s">
        <v>42</v>
      </c>
      <c r="C9" s="14"/>
      <c r="D9" s="21">
        <f>+D10+D11</f>
        <v>221183</v>
      </c>
      <c r="E9" s="21">
        <f t="shared" ref="E9:O9" si="1">+E10+E11</f>
        <v>262703</v>
      </c>
      <c r="F9" s="21">
        <f t="shared" si="1"/>
        <v>255210</v>
      </c>
      <c r="G9" s="21">
        <f t="shared" si="1"/>
        <v>261382</v>
      </c>
      <c r="H9" s="21">
        <f t="shared" si="1"/>
        <v>265272</v>
      </c>
      <c r="I9" s="21">
        <f t="shared" si="1"/>
        <v>205213</v>
      </c>
      <c r="J9" s="21">
        <f t="shared" si="1"/>
        <v>239075</v>
      </c>
      <c r="K9" s="21">
        <f t="shared" si="1"/>
        <v>249789</v>
      </c>
      <c r="L9" s="21">
        <f t="shared" si="1"/>
        <v>286366</v>
      </c>
      <c r="M9" s="21">
        <f t="shared" si="1"/>
        <v>278239</v>
      </c>
      <c r="N9" s="21">
        <f t="shared" si="1"/>
        <v>251208</v>
      </c>
      <c r="O9" s="21">
        <f t="shared" si="1"/>
        <v>203289</v>
      </c>
      <c r="P9" s="21">
        <f>SUM(D9:O9)</f>
        <v>2978929</v>
      </c>
      <c r="Q9" s="3"/>
    </row>
    <row r="10" spans="2:18" s="1" customFormat="1" ht="19.5" customHeight="1" x14ac:dyDescent="0.25">
      <c r="B10" s="16"/>
      <c r="C10" s="14" t="s">
        <v>43</v>
      </c>
      <c r="D10" s="15">
        <v>191095</v>
      </c>
      <c r="E10" s="15">
        <v>223578</v>
      </c>
      <c r="F10" s="15">
        <v>218999</v>
      </c>
      <c r="G10" s="15">
        <v>218831</v>
      </c>
      <c r="H10" s="15">
        <v>225128</v>
      </c>
      <c r="I10" s="15">
        <v>170647</v>
      </c>
      <c r="J10" s="15">
        <v>201533</v>
      </c>
      <c r="K10" s="15">
        <v>207872</v>
      </c>
      <c r="L10" s="15">
        <v>236981</v>
      </c>
      <c r="M10" s="15">
        <v>229861</v>
      </c>
      <c r="N10" s="15">
        <v>210907</v>
      </c>
      <c r="O10" s="15">
        <v>172327</v>
      </c>
      <c r="P10" s="15">
        <f>SUM(D10:O10)</f>
        <v>2507759</v>
      </c>
      <c r="Q10" s="3"/>
    </row>
    <row r="11" spans="2:18" s="1" customFormat="1" ht="19.5" customHeight="1" x14ac:dyDescent="0.25">
      <c r="B11" s="16"/>
      <c r="C11" s="14" t="s">
        <v>44</v>
      </c>
      <c r="D11" s="15">
        <v>30088</v>
      </c>
      <c r="E11" s="15">
        <v>39125</v>
      </c>
      <c r="F11" s="15">
        <v>36211</v>
      </c>
      <c r="G11" s="15">
        <v>42551</v>
      </c>
      <c r="H11" s="15">
        <v>40144</v>
      </c>
      <c r="I11" s="15">
        <v>34566</v>
      </c>
      <c r="J11" s="15">
        <v>37542</v>
      </c>
      <c r="K11" s="15">
        <v>41917</v>
      </c>
      <c r="L11" s="15">
        <v>49385</v>
      </c>
      <c r="M11" s="15">
        <v>48378</v>
      </c>
      <c r="N11" s="15">
        <v>40301</v>
      </c>
      <c r="O11" s="15">
        <v>30962</v>
      </c>
      <c r="P11" s="15">
        <f t="shared" ref="P11:P20" si="2">SUM(D11:O11)</f>
        <v>471170</v>
      </c>
      <c r="Q11" s="3"/>
    </row>
    <row r="12" spans="2:18" s="1" customFormat="1" ht="19.5" customHeight="1" x14ac:dyDescent="0.25">
      <c r="B12" s="13" t="s">
        <v>45</v>
      </c>
      <c r="C12" s="14"/>
      <c r="D12" s="21">
        <f>SUM(D13:D17)</f>
        <v>13776</v>
      </c>
      <c r="E12" s="21">
        <f t="shared" ref="E12:O12" si="3">SUM(E13:E17)</f>
        <v>15174</v>
      </c>
      <c r="F12" s="21">
        <f t="shared" si="3"/>
        <v>13844</v>
      </c>
      <c r="G12" s="21">
        <f t="shared" si="3"/>
        <v>12314</v>
      </c>
      <c r="H12" s="21">
        <f t="shared" si="3"/>
        <v>12695</v>
      </c>
      <c r="I12" s="21">
        <f t="shared" si="3"/>
        <v>8190</v>
      </c>
      <c r="J12" s="21">
        <f t="shared" si="3"/>
        <v>12322</v>
      </c>
      <c r="K12" s="21">
        <f t="shared" si="3"/>
        <v>11988</v>
      </c>
      <c r="L12" s="21">
        <f t="shared" si="3"/>
        <v>11786</v>
      </c>
      <c r="M12" s="21">
        <f t="shared" si="3"/>
        <v>12394</v>
      </c>
      <c r="N12" s="21">
        <f t="shared" si="3"/>
        <v>11778</v>
      </c>
      <c r="O12" s="21">
        <f t="shared" si="3"/>
        <v>3704</v>
      </c>
      <c r="P12" s="21">
        <f t="shared" si="2"/>
        <v>139965</v>
      </c>
      <c r="Q12" s="3"/>
    </row>
    <row r="13" spans="2:18" s="1" customFormat="1" ht="19.5" customHeight="1" x14ac:dyDescent="0.25">
      <c r="B13" s="16"/>
      <c r="C13" s="14" t="s">
        <v>46</v>
      </c>
      <c r="D13" s="35">
        <v>204</v>
      </c>
      <c r="E13" s="35">
        <v>256</v>
      </c>
      <c r="F13" s="35">
        <v>182</v>
      </c>
      <c r="G13" s="35">
        <v>306</v>
      </c>
      <c r="H13" s="35">
        <v>153</v>
      </c>
      <c r="I13" s="35">
        <v>155</v>
      </c>
      <c r="J13" s="35">
        <v>240</v>
      </c>
      <c r="K13" s="35">
        <v>39</v>
      </c>
      <c r="L13" s="35">
        <v>191</v>
      </c>
      <c r="M13" s="35">
        <v>215</v>
      </c>
      <c r="N13" s="35">
        <v>234</v>
      </c>
      <c r="O13" s="35">
        <v>50</v>
      </c>
      <c r="P13" s="15">
        <f t="shared" si="2"/>
        <v>2225</v>
      </c>
      <c r="Q13" s="3"/>
    </row>
    <row r="14" spans="2:18" s="1" customFormat="1" ht="19.5" customHeight="1" x14ac:dyDescent="0.25">
      <c r="B14" s="16"/>
      <c r="C14" s="14" t="s">
        <v>47</v>
      </c>
      <c r="D14" s="35">
        <v>2963</v>
      </c>
      <c r="E14" s="35">
        <v>3039</v>
      </c>
      <c r="F14" s="35">
        <v>2642</v>
      </c>
      <c r="G14" s="35">
        <v>1969</v>
      </c>
      <c r="H14" s="35">
        <v>2087</v>
      </c>
      <c r="I14" s="35">
        <v>1558</v>
      </c>
      <c r="J14" s="35">
        <v>3059</v>
      </c>
      <c r="K14" s="35">
        <v>2970</v>
      </c>
      <c r="L14" s="35">
        <v>2420</v>
      </c>
      <c r="M14" s="35">
        <v>1933</v>
      </c>
      <c r="N14" s="35">
        <v>2325</v>
      </c>
      <c r="O14" s="35">
        <v>910</v>
      </c>
      <c r="P14" s="15">
        <f t="shared" si="2"/>
        <v>27875</v>
      </c>
      <c r="Q14" s="3"/>
    </row>
    <row r="15" spans="2:18" s="1" customFormat="1" ht="19.5" customHeight="1" x14ac:dyDescent="0.25">
      <c r="B15" s="16"/>
      <c r="C15" s="14" t="s">
        <v>48</v>
      </c>
      <c r="D15" s="35">
        <v>1051</v>
      </c>
      <c r="E15" s="35">
        <v>1019</v>
      </c>
      <c r="F15" s="35">
        <v>880</v>
      </c>
      <c r="G15" s="35">
        <v>736</v>
      </c>
      <c r="H15" s="35">
        <v>676</v>
      </c>
      <c r="I15" s="35">
        <v>428</v>
      </c>
      <c r="J15" s="35">
        <v>689</v>
      </c>
      <c r="K15" s="35">
        <v>721</v>
      </c>
      <c r="L15" s="35">
        <v>563</v>
      </c>
      <c r="M15" s="35">
        <v>672</v>
      </c>
      <c r="N15" s="35">
        <v>747</v>
      </c>
      <c r="O15" s="35">
        <v>109</v>
      </c>
      <c r="P15" s="15">
        <f t="shared" si="2"/>
        <v>8291</v>
      </c>
      <c r="Q15" s="3"/>
    </row>
    <row r="16" spans="2:18" s="1" customFormat="1" ht="19.5" customHeight="1" x14ac:dyDescent="0.25">
      <c r="B16" s="16"/>
      <c r="C16" s="14" t="s">
        <v>49</v>
      </c>
      <c r="D16" s="35">
        <v>4727</v>
      </c>
      <c r="E16" s="35">
        <v>4725</v>
      </c>
      <c r="F16" s="35">
        <v>4873</v>
      </c>
      <c r="G16" s="35">
        <v>4828</v>
      </c>
      <c r="H16" s="35">
        <v>5653</v>
      </c>
      <c r="I16" s="35">
        <v>3184</v>
      </c>
      <c r="J16" s="35">
        <v>3870</v>
      </c>
      <c r="K16" s="35">
        <v>4199</v>
      </c>
      <c r="L16" s="35">
        <v>4333</v>
      </c>
      <c r="M16" s="35">
        <v>4858</v>
      </c>
      <c r="N16" s="35">
        <v>3952</v>
      </c>
      <c r="O16" s="35">
        <v>1272</v>
      </c>
      <c r="P16" s="15">
        <f t="shared" si="2"/>
        <v>50474</v>
      </c>
      <c r="Q16" s="3"/>
    </row>
    <row r="17" spans="2:17" s="1" customFormat="1" ht="19.5" customHeight="1" x14ac:dyDescent="0.25">
      <c r="B17" s="16"/>
      <c r="C17" s="14" t="s">
        <v>50</v>
      </c>
      <c r="D17" s="35">
        <v>4831</v>
      </c>
      <c r="E17" s="35">
        <v>6135</v>
      </c>
      <c r="F17" s="35">
        <v>5267</v>
      </c>
      <c r="G17" s="35">
        <v>4475</v>
      </c>
      <c r="H17" s="35">
        <v>4126</v>
      </c>
      <c r="I17" s="35">
        <v>2865</v>
      </c>
      <c r="J17" s="35">
        <v>4464</v>
      </c>
      <c r="K17" s="35">
        <v>4059</v>
      </c>
      <c r="L17" s="35">
        <v>4279</v>
      </c>
      <c r="M17" s="35">
        <v>4716</v>
      </c>
      <c r="N17" s="35">
        <v>4520</v>
      </c>
      <c r="O17" s="35">
        <v>1363</v>
      </c>
      <c r="P17" s="15">
        <f t="shared" si="2"/>
        <v>51100</v>
      </c>
      <c r="Q17" s="3"/>
    </row>
    <row r="18" spans="2:17" s="1" customFormat="1" ht="19.5" customHeight="1" x14ac:dyDescent="0.25">
      <c r="B18" s="13" t="s">
        <v>51</v>
      </c>
      <c r="C18" s="14"/>
      <c r="D18" s="21">
        <f>+D19+D20</f>
        <v>2431</v>
      </c>
      <c r="E18" s="21">
        <f t="shared" ref="E18:O18" si="4">+E19+E20</f>
        <v>3750</v>
      </c>
      <c r="F18" s="21">
        <f t="shared" si="4"/>
        <v>3700</v>
      </c>
      <c r="G18" s="21">
        <f t="shared" si="4"/>
        <v>3395</v>
      </c>
      <c r="H18" s="21">
        <f t="shared" si="4"/>
        <v>3388</v>
      </c>
      <c r="I18" s="21">
        <f t="shared" si="4"/>
        <v>2540</v>
      </c>
      <c r="J18" s="21">
        <f t="shared" si="4"/>
        <v>2951</v>
      </c>
      <c r="K18" s="21">
        <f t="shared" si="4"/>
        <v>2860</v>
      </c>
      <c r="L18" s="21">
        <f t="shared" si="4"/>
        <v>2779</v>
      </c>
      <c r="M18" s="21">
        <f t="shared" si="4"/>
        <v>2695</v>
      </c>
      <c r="N18" s="21">
        <f t="shared" si="4"/>
        <v>1844</v>
      </c>
      <c r="O18" s="21">
        <f t="shared" si="4"/>
        <v>604</v>
      </c>
      <c r="P18" s="21">
        <f t="shared" si="2"/>
        <v>32937</v>
      </c>
      <c r="Q18" s="3"/>
    </row>
    <row r="19" spans="2:17" s="1" customFormat="1" ht="19.5" customHeight="1" x14ac:dyDescent="0.25">
      <c r="B19" s="49"/>
      <c r="C19" s="50" t="s">
        <v>71</v>
      </c>
      <c r="D19" s="47">
        <v>380</v>
      </c>
      <c r="E19" s="47">
        <v>680</v>
      </c>
      <c r="F19" s="47">
        <v>720</v>
      </c>
      <c r="G19" s="47">
        <v>467</v>
      </c>
      <c r="H19" s="47">
        <v>436</v>
      </c>
      <c r="I19" s="47">
        <v>540</v>
      </c>
      <c r="J19" s="47">
        <v>725</v>
      </c>
      <c r="K19" s="47">
        <v>541</v>
      </c>
      <c r="L19" s="47">
        <v>587</v>
      </c>
      <c r="M19" s="47">
        <v>514</v>
      </c>
      <c r="N19" s="47">
        <v>408</v>
      </c>
      <c r="O19" s="47">
        <v>183</v>
      </c>
      <c r="P19" s="15">
        <f t="shared" si="2"/>
        <v>6181</v>
      </c>
      <c r="Q19" s="36"/>
    </row>
    <row r="20" spans="2:17" s="1" customFormat="1" ht="19.5" customHeight="1" x14ac:dyDescent="0.25">
      <c r="B20" s="10"/>
      <c r="C20" s="11" t="s">
        <v>72</v>
      </c>
      <c r="D20" s="45">
        <v>2051</v>
      </c>
      <c r="E20" s="45">
        <v>3070</v>
      </c>
      <c r="F20" s="45">
        <v>2980</v>
      </c>
      <c r="G20" s="45">
        <v>2928</v>
      </c>
      <c r="H20" s="45">
        <v>2952</v>
      </c>
      <c r="I20" s="45">
        <v>2000</v>
      </c>
      <c r="J20" s="45">
        <v>2226</v>
      </c>
      <c r="K20" s="45">
        <v>2319</v>
      </c>
      <c r="L20" s="45">
        <v>2192</v>
      </c>
      <c r="M20" s="45">
        <v>2181</v>
      </c>
      <c r="N20" s="45">
        <v>1436</v>
      </c>
      <c r="O20" s="45">
        <v>421</v>
      </c>
      <c r="P20" s="34">
        <f t="shared" si="2"/>
        <v>26756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B2:R30"/>
  <sheetViews>
    <sheetView workbookViewId="0">
      <selection activeCell="J19" sqref="J1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39</v>
      </c>
    </row>
    <row r="5" spans="2:18" ht="21" x14ac:dyDescent="0.25">
      <c r="B5" s="6"/>
      <c r="C5" s="7" t="s">
        <v>39</v>
      </c>
      <c r="D5" s="62">
        <v>2014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+D8+D11+D12</f>
        <v>1004</v>
      </c>
      <c r="E7" s="20">
        <f t="shared" ref="E7:O7" si="0">+E8+E11+E12</f>
        <v>2614</v>
      </c>
      <c r="F7" s="20">
        <f t="shared" si="0"/>
        <v>2322</v>
      </c>
      <c r="G7" s="20">
        <f t="shared" si="0"/>
        <v>2538</v>
      </c>
      <c r="H7" s="20">
        <f t="shared" si="0"/>
        <v>2731</v>
      </c>
      <c r="I7" s="20">
        <f t="shared" si="0"/>
        <v>2164</v>
      </c>
      <c r="J7" s="20">
        <f t="shared" si="0"/>
        <v>1697</v>
      </c>
      <c r="K7" s="20">
        <f t="shared" si="0"/>
        <v>2539</v>
      </c>
      <c r="L7" s="20">
        <f t="shared" si="0"/>
        <v>2844</v>
      </c>
      <c r="M7" s="20">
        <f t="shared" si="0"/>
        <v>2111</v>
      </c>
      <c r="N7" s="20">
        <f t="shared" si="0"/>
        <v>1235</v>
      </c>
      <c r="O7" s="20">
        <f t="shared" si="0"/>
        <v>1553</v>
      </c>
      <c r="P7" s="20">
        <f t="shared" ref="P7:P12" si="1">SUM(D7:O7)</f>
        <v>25352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288</v>
      </c>
      <c r="E8" s="21">
        <f t="shared" ref="E8:O8" si="2">+E9+E10</f>
        <v>1920</v>
      </c>
      <c r="F8" s="21">
        <f t="shared" si="2"/>
        <v>1776</v>
      </c>
      <c r="G8" s="21">
        <f t="shared" si="2"/>
        <v>2016</v>
      </c>
      <c r="H8" s="21">
        <f t="shared" si="2"/>
        <v>2208</v>
      </c>
      <c r="I8" s="21">
        <f t="shared" si="2"/>
        <v>1728</v>
      </c>
      <c r="J8" s="21">
        <f t="shared" si="2"/>
        <v>960</v>
      </c>
      <c r="K8" s="21">
        <f t="shared" si="2"/>
        <v>1536</v>
      </c>
      <c r="L8" s="21">
        <f t="shared" si="2"/>
        <v>2016</v>
      </c>
      <c r="M8" s="21">
        <f t="shared" si="2"/>
        <v>1056</v>
      </c>
      <c r="N8" s="21">
        <f t="shared" si="2"/>
        <v>480</v>
      </c>
      <c r="O8" s="21">
        <f t="shared" si="2"/>
        <v>1248</v>
      </c>
      <c r="P8" s="21">
        <f t="shared" si="1"/>
        <v>17232</v>
      </c>
      <c r="Q8" s="3"/>
    </row>
    <row r="9" spans="2:18" s="1" customFormat="1" ht="19.5" customHeight="1" x14ac:dyDescent="0.25">
      <c r="B9" s="16"/>
      <c r="C9" s="14" t="s">
        <v>43</v>
      </c>
      <c r="D9" s="15">
        <v>0</v>
      </c>
      <c r="E9" s="15">
        <v>192</v>
      </c>
      <c r="F9" s="15">
        <v>192</v>
      </c>
      <c r="G9" s="15">
        <v>192</v>
      </c>
      <c r="H9" s="15">
        <v>288</v>
      </c>
      <c r="I9" s="15">
        <v>96</v>
      </c>
      <c r="J9" s="15">
        <v>192</v>
      </c>
      <c r="K9" s="15">
        <v>192</v>
      </c>
      <c r="L9" s="15">
        <v>288</v>
      </c>
      <c r="M9" s="15">
        <v>192</v>
      </c>
      <c r="N9" s="15">
        <v>0</v>
      </c>
      <c r="O9" s="15">
        <v>192</v>
      </c>
      <c r="P9" s="15">
        <f t="shared" si="1"/>
        <v>2016</v>
      </c>
      <c r="Q9" s="3"/>
    </row>
    <row r="10" spans="2:18" s="1" customFormat="1" ht="19.5" customHeight="1" x14ac:dyDescent="0.25">
      <c r="B10" s="16"/>
      <c r="C10" s="14" t="s">
        <v>44</v>
      </c>
      <c r="D10" s="15">
        <v>288</v>
      </c>
      <c r="E10" s="15">
        <v>1728</v>
      </c>
      <c r="F10" s="15">
        <v>1584</v>
      </c>
      <c r="G10" s="15">
        <v>1824</v>
      </c>
      <c r="H10" s="15">
        <v>1920</v>
      </c>
      <c r="I10" s="15">
        <v>1632</v>
      </c>
      <c r="J10" s="15">
        <v>768</v>
      </c>
      <c r="K10" s="15">
        <v>1344</v>
      </c>
      <c r="L10" s="15">
        <v>1728</v>
      </c>
      <c r="M10" s="15">
        <v>864</v>
      </c>
      <c r="N10" s="15">
        <v>480</v>
      </c>
      <c r="O10" s="15">
        <v>1056</v>
      </c>
      <c r="P10" s="15">
        <f t="shared" si="1"/>
        <v>15216</v>
      </c>
      <c r="Q10" s="3"/>
    </row>
    <row r="11" spans="2:18" s="1" customFormat="1" ht="19.5" customHeight="1" x14ac:dyDescent="0.25">
      <c r="B11" s="13" t="s">
        <v>45</v>
      </c>
      <c r="C11" s="14"/>
      <c r="D11" s="21">
        <v>330</v>
      </c>
      <c r="E11" s="21">
        <v>380</v>
      </c>
      <c r="F11" s="21">
        <v>241</v>
      </c>
      <c r="G11" s="21">
        <v>186</v>
      </c>
      <c r="H11" s="21">
        <v>132</v>
      </c>
      <c r="I11" s="21">
        <v>189</v>
      </c>
      <c r="J11" s="21">
        <v>378</v>
      </c>
      <c r="K11" s="21">
        <v>501</v>
      </c>
      <c r="L11" s="21">
        <v>393</v>
      </c>
      <c r="M11" s="21">
        <v>574</v>
      </c>
      <c r="N11" s="21">
        <v>348</v>
      </c>
      <c r="O11" s="21">
        <v>124</v>
      </c>
      <c r="P11" s="21">
        <f t="shared" si="1"/>
        <v>3776</v>
      </c>
      <c r="Q11" s="3"/>
    </row>
    <row r="12" spans="2:18" s="1" customFormat="1" ht="19.5" customHeight="1" x14ac:dyDescent="0.25">
      <c r="B12" s="127" t="s">
        <v>51</v>
      </c>
      <c r="C12" s="33"/>
      <c r="D12" s="48">
        <v>386</v>
      </c>
      <c r="E12" s="48">
        <v>314</v>
      </c>
      <c r="F12" s="48">
        <v>305</v>
      </c>
      <c r="G12" s="48">
        <v>336</v>
      </c>
      <c r="H12" s="48">
        <v>391</v>
      </c>
      <c r="I12" s="48">
        <v>247</v>
      </c>
      <c r="J12" s="48">
        <v>359</v>
      </c>
      <c r="K12" s="48">
        <v>502</v>
      </c>
      <c r="L12" s="48">
        <v>435</v>
      </c>
      <c r="M12" s="48">
        <v>481</v>
      </c>
      <c r="N12" s="48">
        <v>407</v>
      </c>
      <c r="O12" s="48">
        <v>181</v>
      </c>
      <c r="P12" s="48">
        <f t="shared" si="1"/>
        <v>4344</v>
      </c>
      <c r="Q12" s="3"/>
    </row>
    <row r="16" spans="2:18" ht="23.25" x14ac:dyDescent="0.25">
      <c r="B16" s="107" t="s">
        <v>74</v>
      </c>
    </row>
    <row r="18" spans="2:17" x14ac:dyDescent="0.25">
      <c r="P18" s="1" t="s">
        <v>75</v>
      </c>
    </row>
    <row r="19" spans="2:17" ht="21" x14ac:dyDescent="0.25">
      <c r="B19" s="6"/>
      <c r="C19" s="7" t="s">
        <v>39</v>
      </c>
      <c r="D19" s="62">
        <v>2014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40</v>
      </c>
    </row>
    <row r="21" spans="2:17" ht="21.75" customHeight="1" x14ac:dyDescent="0.25">
      <c r="B21" s="128" t="s">
        <v>41</v>
      </c>
      <c r="C21" s="27"/>
      <c r="D21" s="129">
        <v>684680.28484652634</v>
      </c>
      <c r="E21" s="129">
        <v>757259.04185139085</v>
      </c>
      <c r="F21" s="129">
        <v>718891.34594414174</v>
      </c>
      <c r="G21" s="129">
        <v>843465.2145268186</v>
      </c>
      <c r="H21" s="129">
        <v>837616.2674680975</v>
      </c>
      <c r="I21" s="129">
        <v>627887.34114884923</v>
      </c>
      <c r="J21" s="129">
        <v>767518.73554076301</v>
      </c>
      <c r="K21" s="129">
        <v>794775.73109850602</v>
      </c>
      <c r="L21" s="129">
        <v>719563.49880002078</v>
      </c>
      <c r="M21" s="129">
        <v>726099.35598850029</v>
      </c>
      <c r="N21" s="129">
        <v>707232.78264253878</v>
      </c>
      <c r="O21" s="129">
        <v>518130.98221190309</v>
      </c>
      <c r="P21" s="129">
        <f>SUM(D21:O21)</f>
        <v>8703120.5820680559</v>
      </c>
    </row>
    <row r="25" spans="2:17" ht="23.25" x14ac:dyDescent="0.25">
      <c r="B25" s="107" t="s">
        <v>76</v>
      </c>
    </row>
    <row r="27" spans="2:17" x14ac:dyDescent="0.25">
      <c r="O27" s="1" t="s">
        <v>77</v>
      </c>
    </row>
    <row r="28" spans="2:17" ht="21" x14ac:dyDescent="0.25">
      <c r="B28" s="6"/>
      <c r="C28" s="7" t="s">
        <v>39</v>
      </c>
      <c r="D28" s="62">
        <v>2014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8" t="s">
        <v>41</v>
      </c>
      <c r="C30" s="27"/>
      <c r="D30" s="129">
        <v>135429</v>
      </c>
      <c r="E30" s="129">
        <v>134860</v>
      </c>
      <c r="F30" s="129">
        <v>134289</v>
      </c>
      <c r="G30" s="129">
        <v>133068</v>
      </c>
      <c r="H30" s="129">
        <v>131212</v>
      </c>
      <c r="I30" s="129">
        <v>130561</v>
      </c>
      <c r="J30" s="129">
        <v>129867</v>
      </c>
      <c r="K30" s="129">
        <v>128754</v>
      </c>
      <c r="L30" s="129">
        <v>128273</v>
      </c>
      <c r="M30" s="129">
        <v>127874</v>
      </c>
      <c r="N30" s="129">
        <v>127365</v>
      </c>
      <c r="O30" s="129">
        <v>125977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2020-02-17T12:16:54Z</dcterms:modified>
</cp:coreProperties>
</file>