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18\"/>
    </mc:Choice>
  </mc:AlternateContent>
  <xr:revisionPtr revIDLastSave="0" documentId="13_ncr:1_{0326E5DC-F254-4F9E-AF63-912400DC9D2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7" l="1"/>
  <c r="G14" i="7"/>
  <c r="H14" i="7"/>
  <c r="I14" i="7"/>
  <c r="J14" i="7"/>
  <c r="K14" i="7"/>
  <c r="L14" i="7"/>
  <c r="M14" i="7"/>
  <c r="N14" i="7"/>
  <c r="O14" i="7"/>
  <c r="P14" i="7"/>
  <c r="E14" i="7"/>
  <c r="Q14" i="7" s="1"/>
  <c r="Q139" i="7" l="1"/>
  <c r="Q138" i="7"/>
  <c r="P137" i="7"/>
  <c r="P126" i="7" s="1"/>
  <c r="O137" i="7"/>
  <c r="O126" i="7" s="1"/>
  <c r="N137" i="7"/>
  <c r="N126" i="7" s="1"/>
  <c r="M137" i="7"/>
  <c r="M126" i="7" s="1"/>
  <c r="L137" i="7"/>
  <c r="L126" i="7" s="1"/>
  <c r="K137" i="7"/>
  <c r="K126" i="7" s="1"/>
  <c r="J137" i="7"/>
  <c r="J126" i="7" s="1"/>
  <c r="I137" i="7"/>
  <c r="I126" i="7" s="1"/>
  <c r="H137" i="7"/>
  <c r="H126" i="7" s="1"/>
  <c r="G137" i="7"/>
  <c r="G126" i="7" s="1"/>
  <c r="F137" i="7"/>
  <c r="F126" i="7" s="1"/>
  <c r="E137" i="7"/>
  <c r="E126" i="7" s="1"/>
  <c r="Q83" i="7"/>
  <c r="Q82" i="7"/>
  <c r="P81" i="7"/>
  <c r="P74" i="7" s="1"/>
  <c r="O81" i="7"/>
  <c r="O74" i="7" s="1"/>
  <c r="N81" i="7"/>
  <c r="N74" i="7" s="1"/>
  <c r="M81" i="7"/>
  <c r="M74" i="7" s="1"/>
  <c r="L81" i="7"/>
  <c r="L74" i="7" s="1"/>
  <c r="K81" i="7"/>
  <c r="K74" i="7" s="1"/>
  <c r="J81" i="7"/>
  <c r="J74" i="7" s="1"/>
  <c r="I81" i="7"/>
  <c r="I74" i="7" s="1"/>
  <c r="H81" i="7"/>
  <c r="H74" i="7" s="1"/>
  <c r="G81" i="7"/>
  <c r="G74" i="7" s="1"/>
  <c r="F81" i="7"/>
  <c r="F74" i="7" s="1"/>
  <c r="E81" i="7"/>
  <c r="E74" i="7" s="1"/>
  <c r="F65" i="7"/>
  <c r="G65" i="7"/>
  <c r="H65" i="7"/>
  <c r="I65" i="7"/>
  <c r="J65" i="7"/>
  <c r="K65" i="7"/>
  <c r="L65" i="7"/>
  <c r="M65" i="7"/>
  <c r="N65" i="7"/>
  <c r="O65" i="7"/>
  <c r="P65" i="7"/>
  <c r="E65" i="7"/>
  <c r="Q137" i="7" l="1"/>
  <c r="Q81" i="7"/>
  <c r="E20" i="6" l="1"/>
  <c r="F20" i="6"/>
  <c r="G20" i="6"/>
  <c r="H20" i="6"/>
  <c r="I20" i="6"/>
  <c r="J20" i="6"/>
  <c r="K20" i="6"/>
  <c r="L20" i="6"/>
  <c r="M20" i="6"/>
  <c r="N20" i="6"/>
  <c r="O20" i="6"/>
  <c r="E21" i="6"/>
  <c r="F21" i="6"/>
  <c r="G21" i="6"/>
  <c r="H21" i="6"/>
  <c r="I21" i="6"/>
  <c r="J21" i="6"/>
  <c r="K21" i="6"/>
  <c r="L21" i="6"/>
  <c r="M21" i="6"/>
  <c r="N21" i="6"/>
  <c r="O21" i="6"/>
  <c r="E22" i="6"/>
  <c r="F22" i="6"/>
  <c r="G22" i="6"/>
  <c r="H22" i="6"/>
  <c r="I22" i="6"/>
  <c r="J22" i="6"/>
  <c r="K22" i="6"/>
  <c r="L22" i="6"/>
  <c r="M22" i="6"/>
  <c r="N22" i="6"/>
  <c r="O22" i="6"/>
  <c r="E23" i="6"/>
  <c r="F23" i="6"/>
  <c r="G23" i="6"/>
  <c r="H23" i="6"/>
  <c r="I23" i="6"/>
  <c r="J23" i="6"/>
  <c r="K23" i="6"/>
  <c r="L23" i="6"/>
  <c r="M23" i="6"/>
  <c r="N23" i="6"/>
  <c r="O23" i="6"/>
  <c r="D23" i="6"/>
  <c r="D22" i="6"/>
  <c r="D21" i="6"/>
  <c r="D20" i="6"/>
  <c r="Q15" i="7" l="1"/>
  <c r="O12" i="10" l="1"/>
  <c r="N12" i="10"/>
  <c r="M12" i="10"/>
  <c r="L12" i="10"/>
  <c r="K12" i="10"/>
  <c r="J12" i="10"/>
  <c r="I12" i="10"/>
  <c r="H12" i="10"/>
  <c r="G12" i="10"/>
  <c r="F12" i="10"/>
  <c r="E12" i="10"/>
  <c r="D12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P144" i="7"/>
  <c r="O144" i="7"/>
  <c r="N144" i="7"/>
  <c r="M144" i="7"/>
  <c r="L144" i="7"/>
  <c r="K144" i="7"/>
  <c r="J144" i="7"/>
  <c r="I144" i="7"/>
  <c r="H144" i="7"/>
  <c r="G144" i="7"/>
  <c r="F144" i="7"/>
  <c r="E14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E95" i="7" l="1"/>
  <c r="E94" i="7" s="1"/>
  <c r="G73" i="7"/>
  <c r="K73" i="7"/>
  <c r="O73" i="7"/>
  <c r="H86" i="7"/>
  <c r="H85" i="7" s="1"/>
  <c r="L86" i="7"/>
  <c r="L85" i="7" s="1"/>
  <c r="P86" i="7"/>
  <c r="P85" i="7" s="1"/>
  <c r="F95" i="7"/>
  <c r="F94" i="7" s="1"/>
  <c r="H95" i="7"/>
  <c r="H94" i="7" s="1"/>
  <c r="J95" i="7"/>
  <c r="J94" i="7" s="1"/>
  <c r="L95" i="7"/>
  <c r="L94" i="7" s="1"/>
  <c r="N95" i="7"/>
  <c r="N94" i="7" s="1"/>
  <c r="P95" i="7"/>
  <c r="P94" i="7" s="1"/>
  <c r="G102" i="7"/>
  <c r="I102" i="7"/>
  <c r="K102" i="7"/>
  <c r="M102" i="7"/>
  <c r="O102" i="7"/>
  <c r="Q119" i="7"/>
  <c r="Q121" i="7"/>
  <c r="I143" i="7"/>
  <c r="M143" i="7"/>
  <c r="P143" i="7"/>
  <c r="L143" i="7"/>
  <c r="H143" i="7"/>
  <c r="H73" i="7"/>
  <c r="L73" i="7"/>
  <c r="P73" i="7"/>
  <c r="I86" i="7"/>
  <c r="I85" i="7" s="1"/>
  <c r="M86" i="7"/>
  <c r="M85" i="7" s="1"/>
  <c r="G95" i="7"/>
  <c r="G94" i="7" s="1"/>
  <c r="K95" i="7"/>
  <c r="K94" i="7" s="1"/>
  <c r="O95" i="7"/>
  <c r="O94" i="7" s="1"/>
  <c r="Q120" i="7"/>
  <c r="O143" i="7"/>
  <c r="K143" i="7"/>
  <c r="G143" i="7"/>
  <c r="E73" i="7"/>
  <c r="I73" i="7"/>
  <c r="M73" i="7"/>
  <c r="N143" i="7"/>
  <c r="J143" i="7"/>
  <c r="F143" i="7"/>
  <c r="E86" i="7"/>
  <c r="E85" i="7" s="1"/>
  <c r="F73" i="7"/>
  <c r="J73" i="7"/>
  <c r="N73" i="7"/>
  <c r="G86" i="7"/>
  <c r="G85" i="7" s="1"/>
  <c r="K86" i="7"/>
  <c r="K85" i="7" s="1"/>
  <c r="O86" i="7"/>
  <c r="O85" i="7" s="1"/>
  <c r="F86" i="7"/>
  <c r="F85" i="7" s="1"/>
  <c r="J86" i="7"/>
  <c r="J85" i="7" s="1"/>
  <c r="N86" i="7"/>
  <c r="N85" i="7" s="1"/>
  <c r="I95" i="7"/>
  <c r="I94" i="7" s="1"/>
  <c r="M95" i="7"/>
  <c r="M94" i="7" s="1"/>
  <c r="F102" i="7"/>
  <c r="J102" i="7"/>
  <c r="N102" i="7"/>
  <c r="H102" i="7"/>
  <c r="L102" i="7"/>
  <c r="P102" i="7"/>
  <c r="Q117" i="7"/>
  <c r="Q122" i="7"/>
  <c r="Q12" i="7"/>
  <c r="Q17" i="7"/>
  <c r="Q19" i="7"/>
  <c r="Q21" i="7"/>
  <c r="Q23" i="7"/>
  <c r="Q25" i="7"/>
  <c r="Q27" i="7"/>
  <c r="Q13" i="7"/>
  <c r="Q16" i="7"/>
  <c r="Q20" i="7"/>
  <c r="Q22" i="7"/>
  <c r="Q24" i="7"/>
  <c r="E143" i="7" l="1"/>
  <c r="E102" i="7"/>
  <c r="Q55" i="7" l="1"/>
  <c r="Q56" i="7"/>
  <c r="Q76" i="7"/>
  <c r="Q105" i="7" l="1"/>
  <c r="O8" i="10" l="1"/>
  <c r="M8" i="10"/>
  <c r="I8" i="10"/>
  <c r="O27" i="4"/>
  <c r="M27" i="4"/>
  <c r="I27" i="4"/>
  <c r="O30" i="4"/>
  <c r="M30" i="4"/>
  <c r="I30" i="4"/>
  <c r="O7" i="5"/>
  <c r="M7" i="5"/>
  <c r="K7" i="5"/>
  <c r="I7" i="5"/>
  <c r="G7" i="5"/>
  <c r="E7" i="5"/>
  <c r="N30" i="4"/>
  <c r="L30" i="4"/>
  <c r="J30" i="4"/>
  <c r="H30" i="4"/>
  <c r="N27" i="4"/>
  <c r="L27" i="4"/>
  <c r="J27" i="4"/>
  <c r="H27" i="4"/>
  <c r="N7" i="5"/>
  <c r="L7" i="5"/>
  <c r="J7" i="5"/>
  <c r="H7" i="5"/>
  <c r="F7" i="5"/>
  <c r="N17" i="8"/>
  <c r="L17" i="8"/>
  <c r="J17" i="8"/>
  <c r="H17" i="8"/>
  <c r="O11" i="8"/>
  <c r="M11" i="8"/>
  <c r="I11" i="8"/>
  <c r="O8" i="8"/>
  <c r="M8" i="8"/>
  <c r="I8" i="8"/>
  <c r="N18" i="9"/>
  <c r="L18" i="9"/>
  <c r="J18" i="9"/>
  <c r="H18" i="9"/>
  <c r="O12" i="9"/>
  <c r="M12" i="9"/>
  <c r="I12" i="9"/>
  <c r="O9" i="9"/>
  <c r="M9" i="9"/>
  <c r="I9" i="9"/>
  <c r="O17" i="8"/>
  <c r="M17" i="8"/>
  <c r="I17" i="8"/>
  <c r="N11" i="8"/>
  <c r="L11" i="8"/>
  <c r="J11" i="8"/>
  <c r="H11" i="8"/>
  <c r="N8" i="8"/>
  <c r="L8" i="8"/>
  <c r="J8" i="8"/>
  <c r="H8" i="8"/>
  <c r="O18" i="9"/>
  <c r="M18" i="9"/>
  <c r="I18" i="9"/>
  <c r="N12" i="9"/>
  <c r="L12" i="9"/>
  <c r="J12" i="9"/>
  <c r="H12" i="9"/>
  <c r="N9" i="9"/>
  <c r="L9" i="9"/>
  <c r="J9" i="9"/>
  <c r="J8" i="9" s="1"/>
  <c r="H9" i="9"/>
  <c r="N8" i="10"/>
  <c r="L8" i="10"/>
  <c r="J8" i="10"/>
  <c r="H8" i="10"/>
  <c r="L19" i="5" l="1"/>
  <c r="L20" i="5"/>
  <c r="L21" i="5"/>
  <c r="I19" i="5"/>
  <c r="I20" i="5"/>
  <c r="I21" i="5"/>
  <c r="F19" i="5"/>
  <c r="F20" i="5"/>
  <c r="F21" i="5"/>
  <c r="N19" i="5"/>
  <c r="N20" i="5"/>
  <c r="N21" i="5"/>
  <c r="K19" i="5"/>
  <c r="K20" i="5"/>
  <c r="K21" i="5"/>
  <c r="H19" i="5"/>
  <c r="H20" i="5"/>
  <c r="H21" i="5"/>
  <c r="E19" i="5"/>
  <c r="E20" i="5"/>
  <c r="E21" i="5"/>
  <c r="M21" i="5"/>
  <c r="M19" i="5"/>
  <c r="M20" i="5"/>
  <c r="J19" i="5"/>
  <c r="J20" i="5"/>
  <c r="J21" i="5"/>
  <c r="G19" i="5"/>
  <c r="G20" i="5"/>
  <c r="G21" i="5"/>
  <c r="O19" i="5"/>
  <c r="O20" i="5"/>
  <c r="O21" i="5"/>
  <c r="J26" i="4"/>
  <c r="N26" i="4"/>
  <c r="N8" i="9"/>
  <c r="H7" i="8"/>
  <c r="I7" i="8"/>
  <c r="M8" i="9"/>
  <c r="I8" i="9"/>
  <c r="J7" i="8"/>
  <c r="N7" i="8"/>
  <c r="M7" i="8"/>
  <c r="O8" i="9"/>
  <c r="O26" i="4"/>
  <c r="O7" i="8"/>
  <c r="I26" i="4"/>
  <c r="M26" i="4"/>
  <c r="H8" i="9"/>
  <c r="L8" i="9"/>
  <c r="L7" i="8"/>
  <c r="H26" i="4"/>
  <c r="L26" i="4"/>
  <c r="D7" i="5" l="1"/>
  <c r="H8" i="4"/>
  <c r="J8" i="4"/>
  <c r="L8" i="4"/>
  <c r="N8" i="4"/>
  <c r="D20" i="5" l="1"/>
  <c r="D21" i="5"/>
  <c r="D19" i="5"/>
  <c r="N11" i="4"/>
  <c r="N7" i="4" s="1"/>
  <c r="L11" i="4"/>
  <c r="L7" i="4" s="1"/>
  <c r="H11" i="4"/>
  <c r="H7" i="4" s="1"/>
  <c r="O11" i="4"/>
  <c r="M11" i="4"/>
  <c r="I11" i="4"/>
  <c r="O8" i="4"/>
  <c r="M8" i="4"/>
  <c r="I8" i="4"/>
  <c r="J11" i="4"/>
  <c r="J7" i="4" s="1"/>
  <c r="Q75" i="7"/>
  <c r="M7" i="4" l="1"/>
  <c r="I7" i="4"/>
  <c r="O7" i="4"/>
  <c r="Q151" i="7"/>
  <c r="Q150" i="7"/>
  <c r="Q149" i="7"/>
  <c r="Q148" i="7"/>
  <c r="Q147" i="7"/>
  <c r="Q146" i="7"/>
  <c r="Q145" i="7"/>
  <c r="Q144" i="7"/>
  <c r="Q124" i="7"/>
  <c r="Q123" i="7"/>
  <c r="Q116" i="7"/>
  <c r="Q115" i="7"/>
  <c r="Q112" i="7"/>
  <c r="Q111" i="7"/>
  <c r="Q110" i="7"/>
  <c r="Q109" i="7"/>
  <c r="Q108" i="7"/>
  <c r="Q107" i="7"/>
  <c r="Q106" i="7"/>
  <c r="Q104" i="7"/>
  <c r="Q101" i="7"/>
  <c r="Q100" i="7"/>
  <c r="Q99" i="7"/>
  <c r="Q98" i="7"/>
  <c r="Q97" i="7"/>
  <c r="Q96" i="7"/>
  <c r="Q93" i="7"/>
  <c r="Q92" i="7"/>
  <c r="Q91" i="7"/>
  <c r="Q90" i="7"/>
  <c r="Q89" i="7"/>
  <c r="Q88" i="7"/>
  <c r="Q87" i="7"/>
  <c r="Q84" i="7"/>
  <c r="Q80" i="7"/>
  <c r="Q79" i="7"/>
  <c r="Q78" i="7"/>
  <c r="Q77" i="7"/>
  <c r="Q86" i="7" l="1"/>
  <c r="Q143" i="7"/>
  <c r="Q102" i="7"/>
  <c r="Q94" i="7"/>
  <c r="Q73" i="7"/>
  <c r="Q74" i="7"/>
  <c r="Q95" i="7"/>
  <c r="Q103" i="7"/>
  <c r="Q85" i="7" l="1"/>
  <c r="P9" i="5" l="1"/>
  <c r="P10" i="5"/>
  <c r="P8" i="5"/>
  <c r="P7" i="5" l="1"/>
  <c r="P19" i="5" s="1"/>
  <c r="P20" i="5" l="1"/>
  <c r="P21" i="5"/>
  <c r="F9" i="9"/>
  <c r="F12" i="9"/>
  <c r="F11" i="4"/>
  <c r="F30" i="4"/>
  <c r="F8" i="8"/>
  <c r="F11" i="8"/>
  <c r="F18" i="9"/>
  <c r="F17" i="8"/>
  <c r="F8" i="10" l="1"/>
  <c r="F27" i="4"/>
  <c r="F8" i="4"/>
  <c r="F7" i="8"/>
  <c r="F8" i="9"/>
  <c r="F7" i="4" l="1"/>
  <c r="F26" i="4"/>
  <c r="G11" i="4" l="1"/>
  <c r="G30" i="4"/>
  <c r="G27" i="4"/>
  <c r="G8" i="4"/>
  <c r="G7" i="4" l="1"/>
  <c r="G26" i="4"/>
  <c r="K9" i="9" l="1"/>
  <c r="K12" i="9"/>
  <c r="K8" i="8"/>
  <c r="K11" i="8"/>
  <c r="K8" i="4"/>
  <c r="K11" i="4"/>
  <c r="K27" i="4"/>
  <c r="K30" i="4"/>
  <c r="K18" i="9"/>
  <c r="K17" i="8"/>
  <c r="K8" i="10"/>
  <c r="K26" i="4" l="1"/>
  <c r="K7" i="4"/>
  <c r="K7" i="8"/>
  <c r="K8" i="9"/>
  <c r="D11" i="4" l="1"/>
  <c r="D27" i="4"/>
  <c r="D30" i="4"/>
  <c r="D26" i="4" l="1"/>
  <c r="D8" i="4"/>
  <c r="D7" i="4" l="1"/>
  <c r="P10" i="4" l="1"/>
  <c r="P13" i="4"/>
  <c r="P15" i="4"/>
  <c r="P17" i="4"/>
  <c r="P29" i="4"/>
  <c r="P32" i="4"/>
  <c r="P34" i="4"/>
  <c r="P36" i="4"/>
  <c r="P14" i="4"/>
  <c r="P16" i="4"/>
  <c r="P33" i="4"/>
  <c r="P35" i="4"/>
  <c r="Q10" i="7"/>
  <c r="Q32" i="7"/>
  <c r="Q36" i="7"/>
  <c r="Q41" i="7"/>
  <c r="Q44" i="7"/>
  <c r="Q50" i="7"/>
  <c r="Q53" i="7"/>
  <c r="Q57" i="7"/>
  <c r="Q59" i="7"/>
  <c r="Q61" i="7"/>
  <c r="Q63" i="7"/>
  <c r="Q68" i="7"/>
  <c r="Q70" i="7"/>
  <c r="Q31" i="7"/>
  <c r="Q33" i="7"/>
  <c r="Q35" i="7"/>
  <c r="Q37" i="7"/>
  <c r="Q40" i="7"/>
  <c r="Q45" i="7"/>
  <c r="Q52" i="7"/>
  <c r="Q58" i="7"/>
  <c r="Q60" i="7"/>
  <c r="Q62" i="7"/>
  <c r="Q64" i="7"/>
  <c r="Q67" i="7"/>
  <c r="Q69" i="7"/>
  <c r="Q71" i="7"/>
  <c r="E11" i="8" l="1"/>
  <c r="E8" i="10"/>
  <c r="E17" i="8"/>
  <c r="E8" i="8"/>
  <c r="E30" i="4"/>
  <c r="P30" i="4" s="1"/>
  <c r="P31" i="4"/>
  <c r="E27" i="4"/>
  <c r="P28" i="4"/>
  <c r="E11" i="4"/>
  <c r="P11" i="4" s="1"/>
  <c r="P12" i="4"/>
  <c r="E8" i="4"/>
  <c r="P9" i="4"/>
  <c r="E12" i="9"/>
  <c r="E9" i="9"/>
  <c r="E18" i="9"/>
  <c r="Q49" i="7"/>
  <c r="Q43" i="7"/>
  <c r="Q66" i="7"/>
  <c r="Q39" i="7"/>
  <c r="E8" i="9" l="1"/>
  <c r="E7" i="8"/>
  <c r="E7" i="4"/>
  <c r="P7" i="4" s="1"/>
  <c r="P8" i="4"/>
  <c r="E26" i="4"/>
  <c r="P27" i="4"/>
  <c r="P26" i="4" l="1"/>
  <c r="D11" i="8"/>
  <c r="D8" i="8"/>
  <c r="D12" i="9"/>
  <c r="D9" i="9"/>
  <c r="D8" i="10"/>
  <c r="D17" i="8"/>
  <c r="D18" i="9"/>
  <c r="D8" i="9" l="1"/>
  <c r="D7" i="8"/>
  <c r="Q46" i="7" l="1"/>
  <c r="Q29" i="7" l="1"/>
  <c r="Q28" i="7"/>
  <c r="H113" i="7" l="1"/>
  <c r="H72" i="7" s="1"/>
  <c r="G113" i="7"/>
  <c r="G72" i="7" s="1"/>
  <c r="Q30" i="7" l="1"/>
  <c r="O113" i="7"/>
  <c r="O72" i="7" s="1"/>
  <c r="L113" i="7"/>
  <c r="L72" i="7" s="1"/>
  <c r="P113" i="7"/>
  <c r="P72" i="7" s="1"/>
  <c r="K113" i="7"/>
  <c r="K72" i="7" s="1"/>
  <c r="Q26" i="7"/>
  <c r="I113" i="7"/>
  <c r="I72" i="7" s="1"/>
  <c r="M113" i="7"/>
  <c r="M72" i="7" s="1"/>
  <c r="Q18" i="7"/>
  <c r="Q34" i="7"/>
  <c r="F113" i="7"/>
  <c r="F72" i="7" s="1"/>
  <c r="J113" i="7"/>
  <c r="J72" i="7" s="1"/>
  <c r="N113" i="7"/>
  <c r="N72" i="7" s="1"/>
  <c r="Q134" i="7" l="1"/>
  <c r="Q135" i="7"/>
  <c r="Q118" i="7"/>
  <c r="Q133" i="7" l="1"/>
  <c r="E113" i="7"/>
  <c r="Q114" i="7"/>
  <c r="P19" i="8"/>
  <c r="P16" i="8"/>
  <c r="P15" i="8"/>
  <c r="P14" i="8"/>
  <c r="P13" i="8"/>
  <c r="P10" i="8"/>
  <c r="P20" i="9"/>
  <c r="P17" i="9"/>
  <c r="P16" i="9"/>
  <c r="P15" i="9"/>
  <c r="P14" i="9"/>
  <c r="P11" i="9"/>
  <c r="G9" i="9" l="1"/>
  <c r="P10" i="9"/>
  <c r="G11" i="8"/>
  <c r="P11" i="8" s="1"/>
  <c r="P12" i="8"/>
  <c r="P10" i="10"/>
  <c r="P19" i="9"/>
  <c r="G18" i="9"/>
  <c r="P18" i="9" s="1"/>
  <c r="G17" i="8"/>
  <c r="P17" i="8" s="1"/>
  <c r="P18" i="8"/>
  <c r="P13" i="9"/>
  <c r="G12" i="9"/>
  <c r="P12" i="9" s="1"/>
  <c r="G8" i="8"/>
  <c r="P9" i="8"/>
  <c r="E72" i="7"/>
  <c r="Q72" i="7" s="1"/>
  <c r="Q113" i="7"/>
  <c r="G7" i="8" l="1"/>
  <c r="P7" i="8" s="1"/>
  <c r="P8" i="8"/>
  <c r="G8" i="10"/>
  <c r="P9" i="10"/>
  <c r="P9" i="9"/>
  <c r="G8" i="9"/>
  <c r="P8" i="9" s="1"/>
  <c r="P8" i="10" l="1"/>
  <c r="G7" i="10"/>
  <c r="P48" i="7" l="1"/>
  <c r="P47" i="7" s="1"/>
  <c r="L48" i="7"/>
  <c r="L47" i="7" s="1"/>
  <c r="H48" i="7"/>
  <c r="H47" i="7" s="1"/>
  <c r="E7" i="10"/>
  <c r="E9" i="7"/>
  <c r="Q11" i="7"/>
  <c r="K125" i="7"/>
  <c r="F9" i="7"/>
  <c r="F8" i="7" s="1"/>
  <c r="Q54" i="7"/>
  <c r="N125" i="7"/>
  <c r="J125" i="7"/>
  <c r="F125" i="7"/>
  <c r="O48" i="7"/>
  <c r="O47" i="7" s="1"/>
  <c r="K48" i="7"/>
  <c r="K47" i="7" s="1"/>
  <c r="G48" i="7"/>
  <c r="G47" i="7" s="1"/>
  <c r="M9" i="7"/>
  <c r="M8" i="7" s="1"/>
  <c r="I9" i="7"/>
  <c r="I8" i="7" s="1"/>
  <c r="N9" i="7"/>
  <c r="N8" i="7" s="1"/>
  <c r="Q38" i="7"/>
  <c r="Q65" i="7"/>
  <c r="M125" i="7"/>
  <c r="I125" i="7"/>
  <c r="N48" i="7"/>
  <c r="N47" i="7" s="1"/>
  <c r="J48" i="7"/>
  <c r="J47" i="7" s="1"/>
  <c r="F48" i="7"/>
  <c r="F47" i="7" s="1"/>
  <c r="P9" i="7"/>
  <c r="P8" i="7" s="1"/>
  <c r="L9" i="7"/>
  <c r="L8" i="7" s="1"/>
  <c r="H9" i="7"/>
  <c r="H8" i="7" s="1"/>
  <c r="E48" i="7"/>
  <c r="Q51" i="7"/>
  <c r="O125" i="7"/>
  <c r="J9" i="7"/>
  <c r="J8" i="7" s="1"/>
  <c r="J7" i="7" s="1"/>
  <c r="Q42" i="7"/>
  <c r="P125" i="7"/>
  <c r="L125" i="7"/>
  <c r="M48" i="7"/>
  <c r="M47" i="7" s="1"/>
  <c r="I48" i="7"/>
  <c r="I47" i="7" s="1"/>
  <c r="O9" i="7"/>
  <c r="O8" i="7" s="1"/>
  <c r="K9" i="7"/>
  <c r="K8" i="7" s="1"/>
  <c r="G9" i="7"/>
  <c r="G8" i="7" s="1"/>
  <c r="H7" i="7" l="1"/>
  <c r="K7" i="7"/>
  <c r="L7" i="7"/>
  <c r="P7" i="7"/>
  <c r="H125" i="7"/>
  <c r="O7" i="7"/>
  <c r="F7" i="7"/>
  <c r="G7" i="7"/>
  <c r="N7" i="7"/>
  <c r="I7" i="7"/>
  <c r="E47" i="7"/>
  <c r="Q47" i="7" s="1"/>
  <c r="Q48" i="7"/>
  <c r="G125" i="7"/>
  <c r="M7" i="7"/>
  <c r="E8" i="7"/>
  <c r="Q9" i="7"/>
  <c r="E7" i="7" l="1"/>
  <c r="Q7" i="7" s="1"/>
  <c r="Q8" i="7"/>
  <c r="P10" i="6"/>
  <c r="P9" i="6"/>
  <c r="P8" i="6"/>
  <c r="P7" i="6"/>
  <c r="P20" i="6" l="1"/>
  <c r="P21" i="6"/>
  <c r="P22" i="6"/>
  <c r="P23" i="6"/>
  <c r="M7" i="10"/>
  <c r="D7" i="10"/>
  <c r="J7" i="10" l="1"/>
  <c r="Q130" i="7" l="1"/>
  <c r="Q129" i="7" l="1"/>
  <c r="Q142" i="7"/>
  <c r="Q128" i="7"/>
  <c r="Q136" i="7"/>
  <c r="Q141" i="7"/>
  <c r="Q131" i="7"/>
  <c r="Q140" i="7"/>
  <c r="Q132" i="7"/>
  <c r="F49" i="4" l="1"/>
  <c r="K46" i="4"/>
  <c r="F46" i="4"/>
  <c r="L46" i="4"/>
  <c r="O49" i="4"/>
  <c r="K49" i="4"/>
  <c r="G49" i="4"/>
  <c r="E46" i="4"/>
  <c r="J46" i="4"/>
  <c r="N49" i="4"/>
  <c r="J49" i="4"/>
  <c r="E49" i="4"/>
  <c r="G46" i="4"/>
  <c r="M46" i="4"/>
  <c r="P48" i="4"/>
  <c r="P54" i="4"/>
  <c r="M49" i="4"/>
  <c r="I49" i="4"/>
  <c r="H46" i="4"/>
  <c r="N46" i="4"/>
  <c r="Q127" i="7"/>
  <c r="P51" i="4"/>
  <c r="L49" i="4"/>
  <c r="H49" i="4"/>
  <c r="I46" i="4"/>
  <c r="O46" i="4"/>
  <c r="P52" i="4"/>
  <c r="P53" i="4"/>
  <c r="P55" i="4"/>
  <c r="I45" i="4" l="1"/>
  <c r="I63" i="4" s="1"/>
  <c r="F45" i="4"/>
  <c r="F63" i="4" s="1"/>
  <c r="K45" i="4"/>
  <c r="K63" i="4" s="1"/>
  <c r="L45" i="4"/>
  <c r="L63" i="4" s="1"/>
  <c r="N45" i="4"/>
  <c r="N63" i="4" s="1"/>
  <c r="O45" i="4"/>
  <c r="O63" i="4" s="1"/>
  <c r="G45" i="4"/>
  <c r="G63" i="4" s="1"/>
  <c r="E125" i="7"/>
  <c r="Q125" i="7" s="1"/>
  <c r="Q126" i="7"/>
  <c r="M45" i="4"/>
  <c r="M63" i="4" s="1"/>
  <c r="N7" i="10"/>
  <c r="E45" i="4"/>
  <c r="E63" i="4" s="1"/>
  <c r="P47" i="4"/>
  <c r="D46" i="4"/>
  <c r="H45" i="4"/>
  <c r="H63" i="4" s="1"/>
  <c r="O7" i="10"/>
  <c r="D49" i="4"/>
  <c r="P49" i="4" s="1"/>
  <c r="P50" i="4"/>
  <c r="J45" i="4"/>
  <c r="J63" i="4" s="1"/>
  <c r="D45" i="4" l="1"/>
  <c r="P46" i="4"/>
  <c r="P45" i="4" l="1"/>
  <c r="P63" i="4" s="1"/>
  <c r="D63" i="4"/>
  <c r="H7" i="10"/>
  <c r="I7" i="10" l="1"/>
  <c r="K7" i="10" l="1"/>
  <c r="L7" i="10" l="1"/>
  <c r="P12" i="10" l="1"/>
  <c r="F7" i="10" l="1"/>
  <c r="P7" i="10" s="1"/>
  <c r="P11" i="10"/>
  <c r="P21" i="10" l="1"/>
</calcChain>
</file>

<file path=xl/sharedStrings.xml><?xml version="1.0" encoding="utf-8"?>
<sst xmlns="http://schemas.openxmlformats.org/spreadsheetml/2006/main" count="457" uniqueCount="126">
  <si>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</si>
  <si>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</si>
  <si>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</si>
  <si>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</si>
  <si>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</si>
  <si>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</si>
  <si>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</si>
  <si>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</si>
  <si>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</si>
  <si>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</si>
  <si>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</si>
  <si>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</si>
  <si>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</si>
  <si>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</si>
  <si>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</si>
  <si>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</si>
  <si>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</si>
  <si>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</si>
  <si>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</si>
  <si>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</si>
  <si>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</si>
  <si>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</si>
  <si>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</si>
  <si>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</si>
  <si>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</si>
  <si>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</si>
  <si>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</si>
  <si>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</si>
  <si>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</si>
  <si>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</si>
  <si>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</si>
  <si>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</si>
  <si>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 xml:space="preserve">FORD </t>
  </si>
  <si>
    <t>IVECO</t>
  </si>
  <si>
    <t>SCANIA</t>
  </si>
  <si>
    <t>VOLVO</t>
  </si>
  <si>
    <t>DAF</t>
  </si>
  <si>
    <t>MAN (VOLKSWAGEN CAMINHÕES)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</si>
  <si>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</si>
  <si>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</si>
  <si>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</si>
  <si>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</si>
  <si>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</si>
  <si>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</si>
  <si>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</si>
  <si>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</si>
  <si>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</si>
  <si>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</si>
  <si>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</si>
  <si>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</si>
  <si>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</si>
  <si>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</si>
  <si>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</si>
  <si>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</si>
  <si>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</si>
  <si>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</si>
  <si>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</si>
  <si>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</si>
  <si>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</si>
  <si>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</si>
  <si>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</si>
  <si>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</si>
  <si>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</si>
  <si>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</si>
  <si>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</si>
  <si>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</si>
  <si>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</si>
  <si>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</si>
  <si>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</si>
  <si>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</si>
  <si>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</si>
  <si>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</si>
  <si>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</si>
  <si>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</si>
  <si>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</si>
  <si>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</si>
  <si>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</si>
  <si>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</si>
  <si>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</si>
  <si>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</si>
  <si>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</si>
  <si>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</si>
  <si>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</si>
  <si>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</si>
  <si>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</si>
  <si>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</si>
  <si>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</si>
  <si>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</si>
  <si>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</si>
  <si>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</si>
  <si>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</si>
  <si>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</si>
  <si>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</si>
  <si>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</si>
  <si>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</si>
  <si>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</si>
  <si>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</si>
  <si>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</si>
  <si>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</si>
  <si>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</si>
  <si>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Mahindra</t>
  </si>
  <si>
    <t>Mercedes-Benz</t>
  </si>
  <si>
    <t xml:space="preserve">      Mercedes-Benz</t>
  </si>
  <si>
    <t xml:space="preserve">      Smart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</si>
  <si>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</si>
  <si>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</si>
  <si>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</si>
  <si>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</si>
  <si>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</si>
  <si>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</si>
  <si>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</si>
  <si>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</si>
  <si>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</si>
  <si>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</si>
  <si>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</si>
  <si>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</si>
  <si>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</si>
  <si>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</si>
  <si>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</si>
  <si>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 (Volkswagen Caminhões e Ônibus)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</si>
  <si>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</si>
  <si>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</si>
  <si>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</si>
  <si>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</si>
  <si>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</si>
  <si>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 Caoa 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</si>
</sst>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4" xfId="0" applyNumberFormat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"/>
      <sheetName val="A"/>
      <sheetName val="XX"/>
      <sheetName val="Plan1"/>
    </sheetNames>
    <sheetDataSet>
      <sheetData sheetId="0">
        <row r="529">
          <cell r="B529">
            <v>585</v>
          </cell>
          <cell r="C529">
            <v>624</v>
          </cell>
          <cell r="D529">
            <v>574</v>
          </cell>
          <cell r="E529">
            <v>786</v>
          </cell>
          <cell r="F529">
            <v>589</v>
          </cell>
          <cell r="G529">
            <v>1499</v>
          </cell>
          <cell r="H529">
            <v>1004</v>
          </cell>
          <cell r="I529">
            <v>1502</v>
          </cell>
          <cell r="J529">
            <v>1160</v>
          </cell>
          <cell r="K529">
            <v>1156</v>
          </cell>
          <cell r="L529">
            <v>477</v>
          </cell>
          <cell r="M529">
            <v>349</v>
          </cell>
        </row>
        <row r="532">
          <cell r="B532">
            <v>136</v>
          </cell>
          <cell r="C532">
            <v>269</v>
          </cell>
          <cell r="D532">
            <v>353</v>
          </cell>
          <cell r="E532">
            <v>312</v>
          </cell>
          <cell r="F532">
            <v>331</v>
          </cell>
          <cell r="G532">
            <v>398</v>
          </cell>
          <cell r="H532">
            <v>337</v>
          </cell>
          <cell r="I532">
            <v>424</v>
          </cell>
          <cell r="J532">
            <v>298</v>
          </cell>
          <cell r="K532">
            <v>131</v>
          </cell>
          <cell r="L532">
            <v>93</v>
          </cell>
          <cell r="M532">
            <v>78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A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77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Q65"/>
  <sheetViews>
    <sheetView tabSelected="1" topLeftCell="B41" workbookViewId="0">
      <selection activeCell="D50" sqref="D5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</cols>
  <sheetData>
    <row r="2" spans="2:1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s="1" customFormat="1" x14ac:dyDescent="0.25"/>
    <row r="5" spans="2:17" s="1" customFormat="1" ht="21" customHeight="1" x14ac:dyDescent="0.25">
      <c r="B5" s="6"/>
      <c r="C5" s="7" t="s">
        <v>38</v>
      </c>
      <c r="D5" s="131">
        <v>2018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61"/>
    </row>
    <row r="6" spans="2:1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39</v>
      </c>
      <c r="Q6" s="2"/>
    </row>
    <row r="7" spans="2:17" s="1" customFormat="1" ht="18.75" customHeight="1" x14ac:dyDescent="0.25">
      <c r="B7" s="9" t="s">
        <v>40</v>
      </c>
      <c r="C7" s="8"/>
      <c r="D7" s="20">
        <f>+D8+D11+D17</f>
        <v>160277</v>
      </c>
      <c r="E7" s="20">
        <f t="shared" ref="E7:O7" si="0">+E8+E11+E17</f>
        <v>138510</v>
      </c>
      <c r="F7" s="20">
        <f t="shared" si="0"/>
        <v>182935</v>
      </c>
      <c r="G7" s="20">
        <f t="shared" si="0"/>
        <v>190515</v>
      </c>
      <c r="H7" s="20">
        <f t="shared" si="0"/>
        <v>175634</v>
      </c>
      <c r="I7" s="20">
        <f t="shared" si="0"/>
        <v>175799</v>
      </c>
      <c r="J7" s="20">
        <f t="shared" si="0"/>
        <v>190152</v>
      </c>
      <c r="K7" s="20">
        <f t="shared" si="0"/>
        <v>218208</v>
      </c>
      <c r="L7" s="20">
        <f t="shared" si="0"/>
        <v>186999</v>
      </c>
      <c r="M7" s="20">
        <f t="shared" si="0"/>
        <v>225702</v>
      </c>
      <c r="N7" s="20">
        <f t="shared" si="0"/>
        <v>205106</v>
      </c>
      <c r="O7" s="20">
        <f t="shared" si="0"/>
        <v>206092</v>
      </c>
      <c r="P7" s="20">
        <f>SUM(D7:O7)</f>
        <v>2255929</v>
      </c>
      <c r="Q7" s="3"/>
    </row>
    <row r="8" spans="2:17" s="1" customFormat="1" ht="18.75" customHeight="1" x14ac:dyDescent="0.25">
      <c r="B8" s="13" t="s">
        <v>41</v>
      </c>
      <c r="C8" s="14"/>
      <c r="D8" s="21">
        <f>+D9+D10</f>
        <v>154982</v>
      </c>
      <c r="E8" s="21">
        <f t="shared" ref="E8:O8" si="1">+E9+E10</f>
        <v>133687</v>
      </c>
      <c r="F8" s="21">
        <f t="shared" si="1"/>
        <v>176066</v>
      </c>
      <c r="G8" s="21">
        <f t="shared" si="1"/>
        <v>183549</v>
      </c>
      <c r="H8" s="21">
        <f t="shared" si="1"/>
        <v>169179</v>
      </c>
      <c r="I8" s="21">
        <f t="shared" si="1"/>
        <v>169332</v>
      </c>
      <c r="J8" s="21">
        <f t="shared" si="1"/>
        <v>181854</v>
      </c>
      <c r="K8" s="21">
        <f t="shared" si="1"/>
        <v>209370</v>
      </c>
      <c r="L8" s="21">
        <f t="shared" si="1"/>
        <v>178976</v>
      </c>
      <c r="M8" s="21">
        <f t="shared" si="1"/>
        <v>216363</v>
      </c>
      <c r="N8" s="21">
        <f t="shared" si="1"/>
        <v>196197</v>
      </c>
      <c r="O8" s="21">
        <f t="shared" si="1"/>
        <v>197224</v>
      </c>
      <c r="P8" s="21">
        <f>SUM(D8:O8)</f>
        <v>2166779</v>
      </c>
      <c r="Q8" s="3"/>
    </row>
    <row r="9" spans="2:17" s="1" customFormat="1" ht="18.75" customHeight="1" x14ac:dyDescent="0.25">
      <c r="B9" s="16"/>
      <c r="C9" s="14" t="s">
        <v>42</v>
      </c>
      <c r="D9" s="15">
        <v>135143</v>
      </c>
      <c r="E9" s="15">
        <v>117431</v>
      </c>
      <c r="F9" s="15">
        <v>156245</v>
      </c>
      <c r="G9" s="15">
        <v>160058</v>
      </c>
      <c r="H9" s="15">
        <v>146062</v>
      </c>
      <c r="I9" s="15">
        <v>145628</v>
      </c>
      <c r="J9" s="15">
        <v>157639</v>
      </c>
      <c r="K9" s="15">
        <v>183107</v>
      </c>
      <c r="L9" s="15">
        <v>157037</v>
      </c>
      <c r="M9" s="15">
        <v>190080</v>
      </c>
      <c r="N9" s="15">
        <v>175600</v>
      </c>
      <c r="O9" s="15">
        <v>172302</v>
      </c>
      <c r="P9" s="15">
        <f>SUM(D9:O9)</f>
        <v>1896332</v>
      </c>
      <c r="Q9" s="3"/>
    </row>
    <row r="10" spans="2:17" s="1" customFormat="1" ht="18.75" customHeight="1" x14ac:dyDescent="0.25">
      <c r="B10" s="16"/>
      <c r="C10" s="14" t="s">
        <v>43</v>
      </c>
      <c r="D10" s="15">
        <v>19839</v>
      </c>
      <c r="E10" s="15">
        <v>16256</v>
      </c>
      <c r="F10" s="15">
        <v>19821</v>
      </c>
      <c r="G10" s="15">
        <v>23491</v>
      </c>
      <c r="H10" s="15">
        <v>23117</v>
      </c>
      <c r="I10" s="15">
        <v>23704</v>
      </c>
      <c r="J10" s="15">
        <v>24215</v>
      </c>
      <c r="K10" s="15">
        <v>26263</v>
      </c>
      <c r="L10" s="15">
        <v>21939</v>
      </c>
      <c r="M10" s="15">
        <v>26283</v>
      </c>
      <c r="N10" s="15">
        <v>20597</v>
      </c>
      <c r="O10" s="15">
        <v>24922</v>
      </c>
      <c r="P10" s="15">
        <f>SUM(D10:O10)</f>
        <v>270447</v>
      </c>
      <c r="Q10" s="3"/>
    </row>
    <row r="11" spans="2:17" s="1" customFormat="1" ht="18.75" customHeight="1" x14ac:dyDescent="0.25">
      <c r="B11" s="13" t="s">
        <v>44</v>
      </c>
      <c r="C11" s="14"/>
      <c r="D11" s="21">
        <f>SUM(D12:D16)</f>
        <v>4447</v>
      </c>
      <c r="E11" s="21">
        <f t="shared" ref="E11:O11" si="2">SUM(E12:E16)</f>
        <v>3952</v>
      </c>
      <c r="F11" s="21">
        <f t="shared" si="2"/>
        <v>5830</v>
      </c>
      <c r="G11" s="21">
        <f t="shared" si="2"/>
        <v>6040</v>
      </c>
      <c r="H11" s="21">
        <f t="shared" si="2"/>
        <v>5475</v>
      </c>
      <c r="I11" s="21">
        <f t="shared" si="2"/>
        <v>5561</v>
      </c>
      <c r="J11" s="21">
        <f t="shared" si="2"/>
        <v>6454</v>
      </c>
      <c r="K11" s="21">
        <f t="shared" si="2"/>
        <v>7270</v>
      </c>
      <c r="L11" s="21">
        <f t="shared" si="2"/>
        <v>6525</v>
      </c>
      <c r="M11" s="21">
        <f t="shared" si="2"/>
        <v>7663</v>
      </c>
      <c r="N11" s="21">
        <f t="shared" si="2"/>
        <v>7452</v>
      </c>
      <c r="O11" s="21">
        <f t="shared" si="2"/>
        <v>7403</v>
      </c>
      <c r="P11" s="21">
        <f t="shared" ref="P11:P15" si="3">SUM(D11:O11)</f>
        <v>74072</v>
      </c>
      <c r="Q11" s="3"/>
    </row>
    <row r="12" spans="2:17" s="1" customFormat="1" ht="18.75" customHeight="1" x14ac:dyDescent="0.25">
      <c r="B12" s="16"/>
      <c r="C12" s="14" t="s">
        <v>45</v>
      </c>
      <c r="D12" s="15">
        <v>240</v>
      </c>
      <c r="E12" s="15">
        <v>174</v>
      </c>
      <c r="F12" s="15">
        <v>126</v>
      </c>
      <c r="G12" s="15">
        <v>178</v>
      </c>
      <c r="H12" s="15">
        <v>208</v>
      </c>
      <c r="I12" s="15">
        <v>190</v>
      </c>
      <c r="J12" s="15">
        <v>188</v>
      </c>
      <c r="K12" s="15">
        <v>197</v>
      </c>
      <c r="L12" s="15">
        <v>199</v>
      </c>
      <c r="M12" s="15">
        <v>226</v>
      </c>
      <c r="N12" s="15">
        <v>184</v>
      </c>
      <c r="O12" s="15">
        <v>138</v>
      </c>
      <c r="P12" s="15">
        <f t="shared" si="3"/>
        <v>2248</v>
      </c>
      <c r="Q12" s="3"/>
    </row>
    <row r="13" spans="2:17" s="1" customFormat="1" ht="18.75" customHeight="1" x14ac:dyDescent="0.25">
      <c r="B13" s="16"/>
      <c r="C13" s="14" t="s">
        <v>46</v>
      </c>
      <c r="D13" s="15">
        <v>944</v>
      </c>
      <c r="E13" s="15">
        <v>738</v>
      </c>
      <c r="F13" s="15">
        <v>1113</v>
      </c>
      <c r="G13" s="15">
        <v>951</v>
      </c>
      <c r="H13" s="15">
        <v>1035</v>
      </c>
      <c r="I13" s="15">
        <v>890</v>
      </c>
      <c r="J13" s="15">
        <v>976</v>
      </c>
      <c r="K13" s="15">
        <v>940</v>
      </c>
      <c r="L13" s="15">
        <v>925</v>
      </c>
      <c r="M13" s="15">
        <v>1120</v>
      </c>
      <c r="N13" s="15">
        <v>968</v>
      </c>
      <c r="O13" s="15">
        <v>948</v>
      </c>
      <c r="P13" s="15">
        <f t="shared" si="3"/>
        <v>11548</v>
      </c>
      <c r="Q13" s="3"/>
    </row>
    <row r="14" spans="2:17" s="1" customFormat="1" ht="18.75" customHeight="1" x14ac:dyDescent="0.25">
      <c r="B14" s="16"/>
      <c r="C14" s="14" t="s">
        <v>47</v>
      </c>
      <c r="D14" s="15">
        <v>359</v>
      </c>
      <c r="E14" s="15">
        <v>392</v>
      </c>
      <c r="F14" s="15">
        <v>552</v>
      </c>
      <c r="G14" s="15">
        <v>589</v>
      </c>
      <c r="H14" s="15">
        <v>469</v>
      </c>
      <c r="I14" s="15">
        <v>618</v>
      </c>
      <c r="J14" s="15">
        <v>730</v>
      </c>
      <c r="K14" s="15">
        <v>693</v>
      </c>
      <c r="L14" s="15">
        <v>814</v>
      </c>
      <c r="M14" s="15">
        <v>844</v>
      </c>
      <c r="N14" s="15">
        <v>863</v>
      </c>
      <c r="O14" s="15">
        <v>740</v>
      </c>
      <c r="P14" s="15">
        <f t="shared" si="3"/>
        <v>7663</v>
      </c>
      <c r="Q14" s="3"/>
    </row>
    <row r="15" spans="2:17" s="1" customFormat="1" ht="18.75" customHeight="1" x14ac:dyDescent="0.25">
      <c r="B15" s="16"/>
      <c r="C15" s="14" t="s">
        <v>48</v>
      </c>
      <c r="D15" s="15">
        <v>1154</v>
      </c>
      <c r="E15" s="15">
        <v>878</v>
      </c>
      <c r="F15" s="15">
        <v>1162</v>
      </c>
      <c r="G15" s="15">
        <v>1426</v>
      </c>
      <c r="H15" s="15">
        <v>1383</v>
      </c>
      <c r="I15" s="15">
        <v>1356</v>
      </c>
      <c r="J15" s="15">
        <v>1659</v>
      </c>
      <c r="K15" s="15">
        <v>1793</v>
      </c>
      <c r="L15" s="15">
        <v>1605</v>
      </c>
      <c r="M15" s="15">
        <v>1951</v>
      </c>
      <c r="N15" s="15">
        <v>1698</v>
      </c>
      <c r="O15" s="15">
        <v>1786</v>
      </c>
      <c r="P15" s="15">
        <f t="shared" si="3"/>
        <v>17851</v>
      </c>
      <c r="Q15" s="3"/>
    </row>
    <row r="16" spans="2:17" s="1" customFormat="1" ht="18.75" customHeight="1" x14ac:dyDescent="0.25">
      <c r="B16" s="16"/>
      <c r="C16" s="14" t="s">
        <v>49</v>
      </c>
      <c r="D16" s="15">
        <v>1750</v>
      </c>
      <c r="E16" s="15">
        <v>1770</v>
      </c>
      <c r="F16" s="15">
        <v>2877</v>
      </c>
      <c r="G16" s="15">
        <v>2896</v>
      </c>
      <c r="H16" s="15">
        <v>2380</v>
      </c>
      <c r="I16" s="15">
        <v>2507</v>
      </c>
      <c r="J16" s="15">
        <v>2901</v>
      </c>
      <c r="K16" s="15">
        <v>3647</v>
      </c>
      <c r="L16" s="15">
        <v>2982</v>
      </c>
      <c r="M16" s="15">
        <v>3522</v>
      </c>
      <c r="N16" s="15">
        <v>3739</v>
      </c>
      <c r="O16" s="15">
        <v>3791</v>
      </c>
      <c r="P16" s="15">
        <f>SUM(D16:O16)</f>
        <v>34762</v>
      </c>
      <c r="Q16" s="3"/>
    </row>
    <row r="17" spans="2:17" s="1" customFormat="1" ht="18.75" customHeight="1" x14ac:dyDescent="0.25">
      <c r="B17" s="10" t="s">
        <v>50</v>
      </c>
      <c r="C17" s="11"/>
      <c r="D17" s="22">
        <v>848</v>
      </c>
      <c r="E17" s="22">
        <v>871</v>
      </c>
      <c r="F17" s="22">
        <v>1039</v>
      </c>
      <c r="G17" s="22">
        <v>926</v>
      </c>
      <c r="H17" s="22">
        <v>980</v>
      </c>
      <c r="I17" s="22">
        <v>906</v>
      </c>
      <c r="J17" s="22">
        <v>1844</v>
      </c>
      <c r="K17" s="22">
        <v>1568</v>
      </c>
      <c r="L17" s="22">
        <v>1498</v>
      </c>
      <c r="M17" s="22">
        <v>1676</v>
      </c>
      <c r="N17" s="22">
        <v>1457</v>
      </c>
      <c r="O17" s="22">
        <v>1465</v>
      </c>
      <c r="P17" s="22">
        <f>SUM(D17:O17)</f>
        <v>15078</v>
      </c>
      <c r="Q17" s="3"/>
    </row>
    <row r="18" spans="2:17" s="1" customFormat="1" x14ac:dyDescent="0.25">
      <c r="B18" s="1" t="s">
        <v>51</v>
      </c>
    </row>
    <row r="19" spans="2:17" s="1" customFormat="1" x14ac:dyDescent="0.25"/>
    <row r="20" spans="2:17" s="1" customFormat="1" x14ac:dyDescent="0.25"/>
    <row r="21" spans="2:17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s="1" customFormat="1" x14ac:dyDescent="0.25"/>
    <row r="24" spans="2:17" s="1" customFormat="1" ht="21" x14ac:dyDescent="0.25">
      <c r="B24" s="6"/>
      <c r="C24" s="7" t="s">
        <v>38</v>
      </c>
      <c r="D24" s="131">
        <v>2018</v>
      </c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  <c r="Q24" s="61"/>
    </row>
    <row r="25" spans="2:17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39</v>
      </c>
      <c r="Q25" s="2"/>
    </row>
    <row r="26" spans="2:17" s="1" customFormat="1" ht="19.5" customHeight="1" x14ac:dyDescent="0.25">
      <c r="B26" s="9" t="s">
        <v>40</v>
      </c>
      <c r="C26" s="8"/>
      <c r="D26" s="20">
        <f>+D27+D30+D36</f>
        <v>20989</v>
      </c>
      <c r="E26" s="20">
        <f t="shared" ref="E26:O26" si="4">+E27+E30+E36</f>
        <v>18395</v>
      </c>
      <c r="F26" s="20">
        <f t="shared" si="4"/>
        <v>24430</v>
      </c>
      <c r="G26" s="20">
        <f t="shared" si="4"/>
        <v>26815</v>
      </c>
      <c r="H26" s="20">
        <f t="shared" si="4"/>
        <v>26263</v>
      </c>
      <c r="I26" s="20">
        <f t="shared" si="4"/>
        <v>26183</v>
      </c>
      <c r="J26" s="20">
        <f t="shared" si="4"/>
        <v>27357</v>
      </c>
      <c r="K26" s="20">
        <f t="shared" si="4"/>
        <v>30415</v>
      </c>
      <c r="L26" s="20">
        <f t="shared" si="4"/>
        <v>26340</v>
      </c>
      <c r="M26" s="20">
        <f t="shared" si="4"/>
        <v>29030</v>
      </c>
      <c r="N26" s="20">
        <f t="shared" si="4"/>
        <v>25839</v>
      </c>
      <c r="O26" s="20">
        <f t="shared" si="4"/>
        <v>28439</v>
      </c>
      <c r="P26" s="20">
        <f>SUM(D26:O26)</f>
        <v>310495</v>
      </c>
      <c r="Q26" s="3"/>
    </row>
    <row r="27" spans="2:17" s="1" customFormat="1" ht="19.5" customHeight="1" x14ac:dyDescent="0.25">
      <c r="B27" s="13" t="s">
        <v>41</v>
      </c>
      <c r="C27" s="14"/>
      <c r="D27" s="21">
        <f>+D28+D29</f>
        <v>20875</v>
      </c>
      <c r="E27" s="21">
        <f t="shared" ref="E27:O27" si="5">+E28+E29</f>
        <v>18307</v>
      </c>
      <c r="F27" s="21">
        <f t="shared" si="5"/>
        <v>24327</v>
      </c>
      <c r="G27" s="21">
        <f t="shared" si="5"/>
        <v>26689</v>
      </c>
      <c r="H27" s="21">
        <f t="shared" si="5"/>
        <v>26112</v>
      </c>
      <c r="I27" s="21">
        <f t="shared" si="5"/>
        <v>26037</v>
      </c>
      <c r="J27" s="21">
        <f t="shared" si="5"/>
        <v>27220</v>
      </c>
      <c r="K27" s="21">
        <f t="shared" si="5"/>
        <v>30228</v>
      </c>
      <c r="L27" s="21">
        <f t="shared" si="5"/>
        <v>26157</v>
      </c>
      <c r="M27" s="21">
        <f t="shared" si="5"/>
        <v>28796</v>
      </c>
      <c r="N27" s="21">
        <f t="shared" si="5"/>
        <v>25611</v>
      </c>
      <c r="O27" s="21">
        <f t="shared" si="5"/>
        <v>28200</v>
      </c>
      <c r="P27" s="21">
        <f>SUM(D27:O27)</f>
        <v>308559</v>
      </c>
      <c r="Q27" s="3"/>
    </row>
    <row r="28" spans="2:17" s="1" customFormat="1" ht="19.5" customHeight="1" x14ac:dyDescent="0.25">
      <c r="B28" s="16"/>
      <c r="C28" s="14" t="s">
        <v>42</v>
      </c>
      <c r="D28" s="15">
        <v>13918</v>
      </c>
      <c r="E28" s="15">
        <v>12382</v>
      </c>
      <c r="F28" s="15">
        <v>16632</v>
      </c>
      <c r="G28" s="15">
        <v>18783</v>
      </c>
      <c r="H28" s="15">
        <v>18383</v>
      </c>
      <c r="I28" s="15">
        <v>17900</v>
      </c>
      <c r="J28" s="15">
        <v>18446</v>
      </c>
      <c r="K28" s="15">
        <v>20799</v>
      </c>
      <c r="L28" s="15">
        <v>16156</v>
      </c>
      <c r="M28" s="15">
        <v>18755</v>
      </c>
      <c r="N28" s="15">
        <v>16542</v>
      </c>
      <c r="O28" s="15">
        <v>17086</v>
      </c>
      <c r="P28" s="21">
        <f t="shared" ref="P28:P36" si="6">SUM(D28:O28)</f>
        <v>205782</v>
      </c>
      <c r="Q28" s="3"/>
    </row>
    <row r="29" spans="2:17" s="1" customFormat="1" ht="19.5" customHeight="1" x14ac:dyDescent="0.25">
      <c r="B29" s="16"/>
      <c r="C29" s="14" t="s">
        <v>43</v>
      </c>
      <c r="D29" s="15">
        <v>6957</v>
      </c>
      <c r="E29" s="15">
        <v>5925</v>
      </c>
      <c r="F29" s="15">
        <v>7695</v>
      </c>
      <c r="G29" s="15">
        <v>7906</v>
      </c>
      <c r="H29" s="15">
        <v>7729</v>
      </c>
      <c r="I29" s="15">
        <v>8137</v>
      </c>
      <c r="J29" s="15">
        <v>8774</v>
      </c>
      <c r="K29" s="15">
        <v>9429</v>
      </c>
      <c r="L29" s="15">
        <v>10001</v>
      </c>
      <c r="M29" s="15">
        <v>10041</v>
      </c>
      <c r="N29" s="15">
        <v>9069</v>
      </c>
      <c r="O29" s="15">
        <v>11114</v>
      </c>
      <c r="P29" s="21">
        <f t="shared" si="6"/>
        <v>102777</v>
      </c>
      <c r="Q29" s="3"/>
    </row>
    <row r="30" spans="2:17" s="1" customFormat="1" ht="19.5" customHeight="1" x14ac:dyDescent="0.25">
      <c r="B30" s="13" t="s">
        <v>44</v>
      </c>
      <c r="C30" s="14"/>
      <c r="D30" s="21">
        <f>SUM(D31:D35)</f>
        <v>114</v>
      </c>
      <c r="E30" s="21">
        <f t="shared" ref="E30:O30" si="7">SUM(E31:E35)</f>
        <v>88</v>
      </c>
      <c r="F30" s="21">
        <f t="shared" si="7"/>
        <v>103</v>
      </c>
      <c r="G30" s="21">
        <f t="shared" si="7"/>
        <v>126</v>
      </c>
      <c r="H30" s="21">
        <f t="shared" si="7"/>
        <v>151</v>
      </c>
      <c r="I30" s="21">
        <f t="shared" si="7"/>
        <v>143</v>
      </c>
      <c r="J30" s="21">
        <f t="shared" si="7"/>
        <v>137</v>
      </c>
      <c r="K30" s="21">
        <f t="shared" si="7"/>
        <v>187</v>
      </c>
      <c r="L30" s="21">
        <f t="shared" si="7"/>
        <v>183</v>
      </c>
      <c r="M30" s="21">
        <f t="shared" si="7"/>
        <v>234</v>
      </c>
      <c r="N30" s="21">
        <f t="shared" si="7"/>
        <v>228</v>
      </c>
      <c r="O30" s="21">
        <f t="shared" si="7"/>
        <v>239</v>
      </c>
      <c r="P30" s="21">
        <f t="shared" si="6"/>
        <v>1933</v>
      </c>
      <c r="Q30" s="3"/>
    </row>
    <row r="31" spans="2:17" s="1" customFormat="1" ht="19.5" customHeight="1" x14ac:dyDescent="0.25">
      <c r="B31" s="16"/>
      <c r="C31" s="14" t="s">
        <v>45</v>
      </c>
      <c r="D31" s="15">
        <v>111</v>
      </c>
      <c r="E31" s="15">
        <v>78</v>
      </c>
      <c r="F31" s="15">
        <v>102</v>
      </c>
      <c r="G31" s="15">
        <v>122</v>
      </c>
      <c r="H31" s="15">
        <v>149</v>
      </c>
      <c r="I31" s="15">
        <v>137</v>
      </c>
      <c r="J31" s="15">
        <v>133</v>
      </c>
      <c r="K31" s="15">
        <v>183</v>
      </c>
      <c r="L31" s="15">
        <v>177</v>
      </c>
      <c r="M31" s="15">
        <v>228</v>
      </c>
      <c r="N31" s="15">
        <v>224</v>
      </c>
      <c r="O31" s="15">
        <v>229</v>
      </c>
      <c r="P31" s="21">
        <f t="shared" si="6"/>
        <v>1873</v>
      </c>
      <c r="Q31" s="3"/>
    </row>
    <row r="32" spans="2:17" s="1" customFormat="1" ht="19.5" customHeight="1" x14ac:dyDescent="0.25">
      <c r="B32" s="16"/>
      <c r="C32" s="14" t="s">
        <v>46</v>
      </c>
      <c r="D32" s="15"/>
      <c r="E32" s="15">
        <v>1</v>
      </c>
      <c r="F32" s="15"/>
      <c r="G32" s="15"/>
      <c r="H32" s="15"/>
      <c r="I32" s="15"/>
      <c r="J32" s="15"/>
      <c r="K32" s="15">
        <v>1</v>
      </c>
      <c r="L32" s="15">
        <v>1</v>
      </c>
      <c r="M32" s="15">
        <v>2</v>
      </c>
      <c r="N32" s="15">
        <v>1</v>
      </c>
      <c r="O32" s="15">
        <v>1</v>
      </c>
      <c r="P32" s="21">
        <f t="shared" si="6"/>
        <v>7</v>
      </c>
      <c r="Q32" s="3"/>
    </row>
    <row r="33" spans="2:17" s="1" customFormat="1" ht="19.5" customHeight="1" x14ac:dyDescent="0.25">
      <c r="B33" s="16"/>
      <c r="C33" s="14" t="s">
        <v>47</v>
      </c>
      <c r="D33" s="15">
        <v>1</v>
      </c>
      <c r="E33" s="15">
        <v>1</v>
      </c>
      <c r="F33" s="15">
        <v>1</v>
      </c>
      <c r="G33" s="15">
        <v>3</v>
      </c>
      <c r="H33" s="15">
        <v>1</v>
      </c>
      <c r="I33" s="15"/>
      <c r="J33" s="15"/>
      <c r="K33" s="15"/>
      <c r="L33" s="15">
        <v>1</v>
      </c>
      <c r="M33" s="15">
        <v>1</v>
      </c>
      <c r="N33" s="15"/>
      <c r="O33" s="15">
        <v>3</v>
      </c>
      <c r="P33" s="21">
        <f t="shared" si="6"/>
        <v>12</v>
      </c>
      <c r="Q33" s="3"/>
    </row>
    <row r="34" spans="2:17" s="1" customFormat="1" ht="19.5" customHeight="1" x14ac:dyDescent="0.25">
      <c r="B34" s="16"/>
      <c r="C34" s="14" t="s">
        <v>48</v>
      </c>
      <c r="D34" s="15">
        <v>2</v>
      </c>
      <c r="E34" s="15">
        <v>4</v>
      </c>
      <c r="F34" s="15"/>
      <c r="G34" s="15"/>
      <c r="H34" s="15"/>
      <c r="I34" s="15">
        <v>3</v>
      </c>
      <c r="J34" s="15">
        <v>1</v>
      </c>
      <c r="K34" s="15">
        <v>1</v>
      </c>
      <c r="L34" s="15"/>
      <c r="M34" s="15">
        <v>3</v>
      </c>
      <c r="N34" s="15">
        <v>2</v>
      </c>
      <c r="O34" s="15">
        <v>2</v>
      </c>
      <c r="P34" s="21">
        <f t="shared" si="6"/>
        <v>18</v>
      </c>
      <c r="Q34" s="3"/>
    </row>
    <row r="35" spans="2:17" s="1" customFormat="1" ht="19.5" customHeight="1" x14ac:dyDescent="0.25">
      <c r="B35" s="16"/>
      <c r="C35" s="14" t="s">
        <v>49</v>
      </c>
      <c r="D35" s="15"/>
      <c r="E35" s="15">
        <v>4</v>
      </c>
      <c r="F35" s="15"/>
      <c r="G35" s="15">
        <v>1</v>
      </c>
      <c r="H35" s="15">
        <v>1</v>
      </c>
      <c r="I35" s="15">
        <v>3</v>
      </c>
      <c r="J35" s="15">
        <v>3</v>
      </c>
      <c r="K35" s="15">
        <v>2</v>
      </c>
      <c r="L35" s="15">
        <v>4</v>
      </c>
      <c r="M35" s="15"/>
      <c r="N35" s="15">
        <v>1</v>
      </c>
      <c r="O35" s="15">
        <v>4</v>
      </c>
      <c r="P35" s="21">
        <f t="shared" si="6"/>
        <v>23</v>
      </c>
      <c r="Q35" s="3"/>
    </row>
    <row r="36" spans="2:17" s="1" customFormat="1" ht="19.5" customHeight="1" x14ac:dyDescent="0.25">
      <c r="B36" s="10" t="s">
        <v>50</v>
      </c>
      <c r="C36" s="11"/>
      <c r="D36" s="22"/>
      <c r="E36" s="22"/>
      <c r="F36" s="22"/>
      <c r="G36" s="22"/>
      <c r="H36" s="22"/>
      <c r="I36" s="22">
        <v>3</v>
      </c>
      <c r="J36" s="22"/>
      <c r="K36" s="22"/>
      <c r="L36" s="22"/>
      <c r="M36" s="22"/>
      <c r="N36" s="22"/>
      <c r="O36" s="22"/>
      <c r="P36" s="48">
        <f t="shared" si="6"/>
        <v>3</v>
      </c>
      <c r="Q36" s="3"/>
    </row>
    <row r="37" spans="2:17" s="1" customFormat="1" ht="19.5" customHeight="1" x14ac:dyDescent="0.25">
      <c r="B37" s="1" t="s">
        <v>51</v>
      </c>
    </row>
    <row r="38" spans="2:17" s="1" customFormat="1" ht="19.5" customHeight="1" x14ac:dyDescent="0.25"/>
    <row r="39" spans="2:17" s="1" customFormat="1" ht="19.5" customHeight="1" x14ac:dyDescent="0.25"/>
    <row r="40" spans="2:17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17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17" s="1" customFormat="1" ht="19.5" customHeight="1" x14ac:dyDescent="0.25"/>
    <row r="43" spans="2:17" s="1" customFormat="1" ht="19.5" customHeight="1" x14ac:dyDescent="0.25">
      <c r="B43" s="6"/>
      <c r="C43" s="7" t="s">
        <v>38</v>
      </c>
      <c r="D43" s="131">
        <v>2018</v>
      </c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3"/>
      <c r="Q43" s="65"/>
    </row>
    <row r="44" spans="2:17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39</v>
      </c>
      <c r="Q44" s="2"/>
    </row>
    <row r="45" spans="2:17" s="1" customFormat="1" ht="19.5" customHeight="1" x14ac:dyDescent="0.25">
      <c r="B45" s="9" t="s">
        <v>40</v>
      </c>
      <c r="C45" s="8"/>
      <c r="D45" s="20">
        <f>+D46+D49+D55</f>
        <v>181266</v>
      </c>
      <c r="E45" s="20">
        <f t="shared" ref="E45:O45" si="8">+E46+E49+E55</f>
        <v>156905</v>
      </c>
      <c r="F45" s="20">
        <f t="shared" si="8"/>
        <v>207365</v>
      </c>
      <c r="G45" s="20">
        <f t="shared" si="8"/>
        <v>217330</v>
      </c>
      <c r="H45" s="20">
        <f t="shared" si="8"/>
        <v>201897</v>
      </c>
      <c r="I45" s="20">
        <f t="shared" si="8"/>
        <v>201982</v>
      </c>
      <c r="J45" s="20">
        <f t="shared" si="8"/>
        <v>217509</v>
      </c>
      <c r="K45" s="20">
        <f t="shared" si="8"/>
        <v>248623</v>
      </c>
      <c r="L45" s="20">
        <f t="shared" si="8"/>
        <v>213339</v>
      </c>
      <c r="M45" s="20">
        <f t="shared" si="8"/>
        <v>254732</v>
      </c>
      <c r="N45" s="20">
        <f t="shared" si="8"/>
        <v>230945</v>
      </c>
      <c r="O45" s="20">
        <f t="shared" si="8"/>
        <v>234531</v>
      </c>
      <c r="P45" s="20">
        <f>SUM(D45:O45)</f>
        <v>2566424</v>
      </c>
      <c r="Q45" s="3"/>
    </row>
    <row r="46" spans="2:17" s="1" customFormat="1" ht="19.5" customHeight="1" x14ac:dyDescent="0.25">
      <c r="B46" s="13" t="s">
        <v>41</v>
      </c>
      <c r="C46" s="14"/>
      <c r="D46" s="21">
        <f>+D47+D48</f>
        <v>175857</v>
      </c>
      <c r="E46" s="21">
        <f t="shared" ref="E46:O46" si="9">+E47+E48</f>
        <v>151994</v>
      </c>
      <c r="F46" s="21">
        <f t="shared" si="9"/>
        <v>200393</v>
      </c>
      <c r="G46" s="21">
        <f t="shared" si="9"/>
        <v>210238</v>
      </c>
      <c r="H46" s="21">
        <f t="shared" si="9"/>
        <v>195291</v>
      </c>
      <c r="I46" s="21">
        <f t="shared" si="9"/>
        <v>195369</v>
      </c>
      <c r="J46" s="21">
        <f t="shared" si="9"/>
        <v>209074</v>
      </c>
      <c r="K46" s="21">
        <f t="shared" si="9"/>
        <v>239598</v>
      </c>
      <c r="L46" s="21">
        <f t="shared" si="9"/>
        <v>205133</v>
      </c>
      <c r="M46" s="21">
        <f t="shared" si="9"/>
        <v>245159</v>
      </c>
      <c r="N46" s="21">
        <f t="shared" si="9"/>
        <v>221808</v>
      </c>
      <c r="O46" s="21">
        <f t="shared" si="9"/>
        <v>225424</v>
      </c>
      <c r="P46" s="21">
        <f>SUM(D46:O46)</f>
        <v>2475338</v>
      </c>
      <c r="Q46" s="3"/>
    </row>
    <row r="47" spans="2:17" s="1" customFormat="1" ht="19.5" customHeight="1" x14ac:dyDescent="0.25">
      <c r="B47" s="16"/>
      <c r="C47" s="14" t="s">
        <v>42</v>
      </c>
      <c r="D47" s="15">
        <v>149061</v>
      </c>
      <c r="E47" s="15">
        <v>129813</v>
      </c>
      <c r="F47" s="15">
        <v>172877</v>
      </c>
      <c r="G47" s="15">
        <v>178841</v>
      </c>
      <c r="H47" s="15">
        <v>164445</v>
      </c>
      <c r="I47" s="15">
        <v>163528</v>
      </c>
      <c r="J47" s="15">
        <v>176085</v>
      </c>
      <c r="K47" s="15">
        <v>203906</v>
      </c>
      <c r="L47" s="15">
        <v>173193</v>
      </c>
      <c r="M47" s="15">
        <v>208835</v>
      </c>
      <c r="N47" s="15">
        <v>192142</v>
      </c>
      <c r="O47" s="15">
        <v>189388</v>
      </c>
      <c r="P47" s="15">
        <f>SUM(D47:O47)</f>
        <v>2102114</v>
      </c>
      <c r="Q47" s="3"/>
    </row>
    <row r="48" spans="2:17" s="1" customFormat="1" ht="19.5" customHeight="1" x14ac:dyDescent="0.25">
      <c r="B48" s="16"/>
      <c r="C48" s="14" t="s">
        <v>43</v>
      </c>
      <c r="D48" s="15">
        <v>26796</v>
      </c>
      <c r="E48" s="15">
        <v>22181</v>
      </c>
      <c r="F48" s="15">
        <v>27516</v>
      </c>
      <c r="G48" s="15">
        <v>31397</v>
      </c>
      <c r="H48" s="15">
        <v>30846</v>
      </c>
      <c r="I48" s="15">
        <v>31841</v>
      </c>
      <c r="J48" s="15">
        <v>32989</v>
      </c>
      <c r="K48" s="15">
        <v>35692</v>
      </c>
      <c r="L48" s="15">
        <v>31940</v>
      </c>
      <c r="M48" s="15">
        <v>36324</v>
      </c>
      <c r="N48" s="15">
        <v>29666</v>
      </c>
      <c r="O48" s="15">
        <v>36036</v>
      </c>
      <c r="P48" s="15">
        <f t="shared" ref="P48:P55" si="10">SUM(D48:O48)</f>
        <v>373224</v>
      </c>
      <c r="Q48" s="3"/>
    </row>
    <row r="49" spans="2:17" s="1" customFormat="1" ht="19.5" customHeight="1" x14ac:dyDescent="0.25">
      <c r="B49" s="13" t="s">
        <v>44</v>
      </c>
      <c r="C49" s="14"/>
      <c r="D49" s="21">
        <f>SUM(D50:D54)</f>
        <v>4561</v>
      </c>
      <c r="E49" s="21">
        <f t="shared" ref="E49:O49" si="11">SUM(E50:E54)</f>
        <v>4040</v>
      </c>
      <c r="F49" s="21">
        <f t="shared" si="11"/>
        <v>5933</v>
      </c>
      <c r="G49" s="21">
        <f t="shared" si="11"/>
        <v>6166</v>
      </c>
      <c r="H49" s="21">
        <f t="shared" si="11"/>
        <v>5626</v>
      </c>
      <c r="I49" s="21">
        <f t="shared" si="11"/>
        <v>5704</v>
      </c>
      <c r="J49" s="21">
        <f t="shared" si="11"/>
        <v>6591</v>
      </c>
      <c r="K49" s="21">
        <f t="shared" si="11"/>
        <v>7457</v>
      </c>
      <c r="L49" s="21">
        <f t="shared" si="11"/>
        <v>6708</v>
      </c>
      <c r="M49" s="21">
        <f t="shared" si="11"/>
        <v>7897</v>
      </c>
      <c r="N49" s="21">
        <f t="shared" si="11"/>
        <v>7680</v>
      </c>
      <c r="O49" s="21">
        <f t="shared" si="11"/>
        <v>7642</v>
      </c>
      <c r="P49" s="21">
        <f t="shared" si="10"/>
        <v>76005</v>
      </c>
      <c r="Q49" s="3"/>
    </row>
    <row r="50" spans="2:17" s="1" customFormat="1" ht="19.5" customHeight="1" x14ac:dyDescent="0.25">
      <c r="B50" s="16"/>
      <c r="C50" s="14" t="s">
        <v>45</v>
      </c>
      <c r="D50" s="15">
        <v>351</v>
      </c>
      <c r="E50" s="15">
        <v>252</v>
      </c>
      <c r="F50" s="15">
        <v>228</v>
      </c>
      <c r="G50" s="15">
        <v>300</v>
      </c>
      <c r="H50" s="15">
        <v>357</v>
      </c>
      <c r="I50" s="15">
        <v>327</v>
      </c>
      <c r="J50" s="15">
        <v>321</v>
      </c>
      <c r="K50" s="15">
        <v>380</v>
      </c>
      <c r="L50" s="15">
        <v>376</v>
      </c>
      <c r="M50" s="15">
        <v>454</v>
      </c>
      <c r="N50" s="15">
        <v>408</v>
      </c>
      <c r="O50" s="15">
        <v>367</v>
      </c>
      <c r="P50" s="15">
        <f t="shared" si="10"/>
        <v>4121</v>
      </c>
      <c r="Q50" s="3"/>
    </row>
    <row r="51" spans="2:17" s="1" customFormat="1" ht="19.5" customHeight="1" x14ac:dyDescent="0.25">
      <c r="B51" s="16"/>
      <c r="C51" s="14" t="s">
        <v>46</v>
      </c>
      <c r="D51" s="15">
        <v>944</v>
      </c>
      <c r="E51" s="15">
        <v>739</v>
      </c>
      <c r="F51" s="15">
        <v>1113</v>
      </c>
      <c r="G51" s="15">
        <v>951</v>
      </c>
      <c r="H51" s="15">
        <v>1035</v>
      </c>
      <c r="I51" s="15">
        <v>890</v>
      </c>
      <c r="J51" s="15">
        <v>976</v>
      </c>
      <c r="K51" s="15">
        <v>941</v>
      </c>
      <c r="L51" s="15">
        <v>926</v>
      </c>
      <c r="M51" s="15">
        <v>1122</v>
      </c>
      <c r="N51" s="15">
        <v>969</v>
      </c>
      <c r="O51" s="15">
        <v>949</v>
      </c>
      <c r="P51" s="15">
        <f t="shared" si="10"/>
        <v>11555</v>
      </c>
      <c r="Q51" s="3"/>
    </row>
    <row r="52" spans="2:17" s="1" customFormat="1" ht="19.5" customHeight="1" x14ac:dyDescent="0.25">
      <c r="B52" s="16"/>
      <c r="C52" s="14" t="s">
        <v>47</v>
      </c>
      <c r="D52" s="15">
        <v>360</v>
      </c>
      <c r="E52" s="15">
        <v>393</v>
      </c>
      <c r="F52" s="15">
        <v>553</v>
      </c>
      <c r="G52" s="15">
        <v>592</v>
      </c>
      <c r="H52" s="15">
        <v>470</v>
      </c>
      <c r="I52" s="15">
        <v>618</v>
      </c>
      <c r="J52" s="15">
        <v>730</v>
      </c>
      <c r="K52" s="15">
        <v>693</v>
      </c>
      <c r="L52" s="15">
        <v>815</v>
      </c>
      <c r="M52" s="15">
        <v>845</v>
      </c>
      <c r="N52" s="15">
        <v>863</v>
      </c>
      <c r="O52" s="15">
        <v>743</v>
      </c>
      <c r="P52" s="15">
        <f t="shared" si="10"/>
        <v>7675</v>
      </c>
      <c r="Q52" s="3"/>
    </row>
    <row r="53" spans="2:17" s="1" customFormat="1" ht="19.5" customHeight="1" x14ac:dyDescent="0.25">
      <c r="B53" s="16"/>
      <c r="C53" s="14" t="s">
        <v>48</v>
      </c>
      <c r="D53" s="15">
        <v>1156</v>
      </c>
      <c r="E53" s="15">
        <v>882</v>
      </c>
      <c r="F53" s="15">
        <v>1162</v>
      </c>
      <c r="G53" s="15">
        <v>1426</v>
      </c>
      <c r="H53" s="15">
        <v>1383</v>
      </c>
      <c r="I53" s="15">
        <v>1359</v>
      </c>
      <c r="J53" s="15">
        <v>1660</v>
      </c>
      <c r="K53" s="15">
        <v>1794</v>
      </c>
      <c r="L53" s="15">
        <v>1605</v>
      </c>
      <c r="M53" s="15">
        <v>1954</v>
      </c>
      <c r="N53" s="15">
        <v>1700</v>
      </c>
      <c r="O53" s="15">
        <v>1788</v>
      </c>
      <c r="P53" s="15">
        <f t="shared" si="10"/>
        <v>17869</v>
      </c>
      <c r="Q53" s="3"/>
    </row>
    <row r="54" spans="2:17" s="1" customFormat="1" ht="19.5" customHeight="1" x14ac:dyDescent="0.25">
      <c r="B54" s="16"/>
      <c r="C54" s="14" t="s">
        <v>49</v>
      </c>
      <c r="D54" s="15">
        <v>1750</v>
      </c>
      <c r="E54" s="15">
        <v>1774</v>
      </c>
      <c r="F54" s="15">
        <v>2877</v>
      </c>
      <c r="G54" s="15">
        <v>2897</v>
      </c>
      <c r="H54" s="15">
        <v>2381</v>
      </c>
      <c r="I54" s="15">
        <v>2510</v>
      </c>
      <c r="J54" s="15">
        <v>2904</v>
      </c>
      <c r="K54" s="15">
        <v>3649</v>
      </c>
      <c r="L54" s="15">
        <v>2986</v>
      </c>
      <c r="M54" s="15">
        <v>3522</v>
      </c>
      <c r="N54" s="15">
        <v>3740</v>
      </c>
      <c r="O54" s="15">
        <v>3795</v>
      </c>
      <c r="P54" s="15">
        <f t="shared" si="10"/>
        <v>34785</v>
      </c>
      <c r="Q54" s="3"/>
    </row>
    <row r="55" spans="2:17" s="1" customFormat="1" ht="19.5" customHeight="1" x14ac:dyDescent="0.25">
      <c r="B55" s="10" t="s">
        <v>50</v>
      </c>
      <c r="C55" s="11"/>
      <c r="D55" s="22">
        <v>848</v>
      </c>
      <c r="E55" s="22">
        <v>871</v>
      </c>
      <c r="F55" s="22">
        <v>1039</v>
      </c>
      <c r="G55" s="22">
        <v>926</v>
      </c>
      <c r="H55" s="22">
        <v>980</v>
      </c>
      <c r="I55" s="22">
        <v>909</v>
      </c>
      <c r="J55" s="22">
        <v>1844</v>
      </c>
      <c r="K55" s="22">
        <v>1568</v>
      </c>
      <c r="L55" s="22">
        <v>1498</v>
      </c>
      <c r="M55" s="22">
        <v>1676</v>
      </c>
      <c r="N55" s="22">
        <v>1457</v>
      </c>
      <c r="O55" s="22">
        <v>1465</v>
      </c>
      <c r="P55" s="48">
        <f t="shared" si="10"/>
        <v>15081</v>
      </c>
      <c r="Q55" s="3"/>
    </row>
    <row r="56" spans="2:17" s="1" customFormat="1" ht="19.5" customHeight="1" x14ac:dyDescent="0.25">
      <c r="B56" s="1" t="s">
        <v>51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39</v>
      </c>
      <c r="Q62" s="3"/>
    </row>
    <row r="63" spans="2:17" s="1" customFormat="1" ht="19.5" customHeight="1" x14ac:dyDescent="0.25">
      <c r="B63" s="24" t="s">
        <v>52</v>
      </c>
      <c r="C63" s="66"/>
      <c r="D63" s="67">
        <f>+D26/D45*100</f>
        <v>11.579115774607484</v>
      </c>
      <c r="E63" s="67">
        <f t="shared" ref="E63:P63" si="12">+E26/E45*100</f>
        <v>11.723654440585067</v>
      </c>
      <c r="F63" s="67">
        <f t="shared" si="12"/>
        <v>11.78115882622429</v>
      </c>
      <c r="G63" s="67">
        <f t="shared" si="12"/>
        <v>12.338379422997285</v>
      </c>
      <c r="H63" s="67">
        <f t="shared" si="12"/>
        <v>13.008118000762764</v>
      </c>
      <c r="I63" s="67">
        <f t="shared" si="12"/>
        <v>12.963036310166254</v>
      </c>
      <c r="J63" s="67">
        <f t="shared" si="12"/>
        <v>12.577410589906624</v>
      </c>
      <c r="K63" s="67">
        <f t="shared" si="12"/>
        <v>12.233381465109824</v>
      </c>
      <c r="L63" s="67">
        <f t="shared" si="12"/>
        <v>12.346547044844121</v>
      </c>
      <c r="M63" s="67">
        <f t="shared" si="12"/>
        <v>11.396291003878586</v>
      </c>
      <c r="N63" s="67">
        <f t="shared" si="12"/>
        <v>11.188378185282211</v>
      </c>
      <c r="O63" s="67">
        <f t="shared" si="12"/>
        <v>12.125902332740662</v>
      </c>
      <c r="P63" s="67">
        <f t="shared" si="12"/>
        <v>12.098351636362503</v>
      </c>
      <c r="Q63" s="3"/>
    </row>
    <row r="64" spans="2:17" s="1" customFormat="1" x14ac:dyDescent="0.25">
      <c r="B64" s="1" t="s">
        <v>51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S22"/>
  <sheetViews>
    <sheetView workbookViewId="0">
      <selection activeCell="O9" sqref="O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38</v>
      </c>
      <c r="D5" s="131">
        <v>2018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39</v>
      </c>
      <c r="Q6" s="2"/>
    </row>
    <row r="7" spans="2:19" s="1" customFormat="1" ht="20.100000000000001" customHeight="1" x14ac:dyDescent="0.25">
      <c r="B7" s="23" t="s">
        <v>40</v>
      </c>
      <c r="C7" s="8"/>
      <c r="D7" s="37">
        <f>D8+D9+D10</f>
        <v>149061</v>
      </c>
      <c r="E7" s="37">
        <f t="shared" ref="E7:O7" si="0">E8+E9+E10</f>
        <v>129813</v>
      </c>
      <c r="F7" s="37">
        <f t="shared" si="0"/>
        <v>172877</v>
      </c>
      <c r="G7" s="37">
        <f t="shared" si="0"/>
        <v>178841</v>
      </c>
      <c r="H7" s="37">
        <f t="shared" si="0"/>
        <v>164445</v>
      </c>
      <c r="I7" s="37">
        <f t="shared" si="0"/>
        <v>163528</v>
      </c>
      <c r="J7" s="37">
        <f t="shared" si="0"/>
        <v>176085</v>
      </c>
      <c r="K7" s="37">
        <f t="shared" si="0"/>
        <v>203906</v>
      </c>
      <c r="L7" s="37">
        <f t="shared" si="0"/>
        <v>173193</v>
      </c>
      <c r="M7" s="37">
        <f t="shared" si="0"/>
        <v>208835</v>
      </c>
      <c r="N7" s="37">
        <f t="shared" si="0"/>
        <v>192142</v>
      </c>
      <c r="O7" s="37">
        <f t="shared" si="0"/>
        <v>189388</v>
      </c>
      <c r="P7" s="38">
        <f>SUM(D7:O7)</f>
        <v>2102114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51774</v>
      </c>
      <c r="E8" s="35">
        <v>46142</v>
      </c>
      <c r="F8" s="35">
        <v>60151</v>
      </c>
      <c r="G8" s="35">
        <v>63608</v>
      </c>
      <c r="H8" s="35">
        <v>54825</v>
      </c>
      <c r="I8" s="35">
        <v>61478</v>
      </c>
      <c r="J8" s="35">
        <v>63346</v>
      </c>
      <c r="K8" s="35">
        <v>74835</v>
      </c>
      <c r="L8" s="35">
        <v>62284</v>
      </c>
      <c r="M8" s="35">
        <v>75697</v>
      </c>
      <c r="N8" s="35">
        <v>72618</v>
      </c>
      <c r="O8" s="35">
        <v>66440</v>
      </c>
      <c r="P8" s="35">
        <f>SUM(D8:O8)</f>
        <v>753198</v>
      </c>
      <c r="Q8" s="36"/>
      <c r="R8" s="68"/>
    </row>
    <row r="9" spans="2:19" s="1" customFormat="1" ht="20.100000000000001" customHeight="1" x14ac:dyDescent="0.25">
      <c r="B9" s="30" t="s">
        <v>53</v>
      </c>
      <c r="C9" s="14"/>
      <c r="D9" s="15">
        <v>94918</v>
      </c>
      <c r="E9" s="15">
        <v>81870</v>
      </c>
      <c r="F9" s="15">
        <v>110071</v>
      </c>
      <c r="G9" s="15">
        <v>112672</v>
      </c>
      <c r="H9" s="15">
        <v>106763</v>
      </c>
      <c r="I9" s="15">
        <v>99255</v>
      </c>
      <c r="J9" s="15">
        <v>110042</v>
      </c>
      <c r="K9" s="15">
        <v>126101</v>
      </c>
      <c r="L9" s="15">
        <v>108537</v>
      </c>
      <c r="M9" s="15">
        <v>130205</v>
      </c>
      <c r="N9" s="15">
        <v>117107</v>
      </c>
      <c r="O9" s="15">
        <v>120011</v>
      </c>
      <c r="P9" s="35">
        <f t="shared" ref="P9:P10" si="1">SUM(D9:O9)</f>
        <v>1317552</v>
      </c>
      <c r="Q9" s="3"/>
    </row>
    <row r="10" spans="2:19" s="1" customFormat="1" ht="20.100000000000001" customHeight="1" x14ac:dyDescent="0.25">
      <c r="B10" s="32" t="s">
        <v>54</v>
      </c>
      <c r="C10" s="33"/>
      <c r="D10" s="34">
        <v>2369</v>
      </c>
      <c r="E10" s="34">
        <v>1801</v>
      </c>
      <c r="F10" s="34">
        <v>2655</v>
      </c>
      <c r="G10" s="34">
        <v>2561</v>
      </c>
      <c r="H10" s="34">
        <v>2857</v>
      </c>
      <c r="I10" s="34">
        <v>2795</v>
      </c>
      <c r="J10" s="34">
        <v>2697</v>
      </c>
      <c r="K10" s="34">
        <v>2970</v>
      </c>
      <c r="L10" s="34">
        <v>2372</v>
      </c>
      <c r="M10" s="34">
        <v>2933</v>
      </c>
      <c r="N10" s="34">
        <v>2417</v>
      </c>
      <c r="O10" s="34">
        <v>2937</v>
      </c>
      <c r="P10" s="46">
        <f t="shared" si="1"/>
        <v>31364</v>
      </c>
      <c r="Q10" s="3"/>
    </row>
    <row r="11" spans="2:19" s="1" customFormat="1" x14ac:dyDescent="0.25">
      <c r="B11" s="1" t="s">
        <v>51</v>
      </c>
    </row>
    <row r="12" spans="2:19" s="1" customFormat="1" x14ac:dyDescent="0.25"/>
    <row r="13" spans="2:19" s="1" customFormat="1" x14ac:dyDescent="0.25"/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56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39</v>
      </c>
    </row>
    <row r="19" spans="2:16" s="1" customFormat="1" ht="20.100000000000001" customHeight="1" x14ac:dyDescent="0.25">
      <c r="B19" s="69"/>
      <c r="C19" s="39" t="s">
        <v>17</v>
      </c>
      <c r="D19" s="74">
        <f>+D8/D$7*100</f>
        <v>34.733431279811619</v>
      </c>
      <c r="E19" s="74">
        <f t="shared" ref="E19:P19" si="2">+E8/E$7*100</f>
        <v>35.544976235045795</v>
      </c>
      <c r="F19" s="74">
        <f t="shared" si="2"/>
        <v>34.794102165123178</v>
      </c>
      <c r="G19" s="74">
        <f t="shared" si="2"/>
        <v>35.566788376267191</v>
      </c>
      <c r="H19" s="74">
        <f t="shared" si="2"/>
        <v>33.339414393870292</v>
      </c>
      <c r="I19" s="74">
        <f t="shared" si="2"/>
        <v>37.594784990949563</v>
      </c>
      <c r="J19" s="74">
        <f t="shared" si="2"/>
        <v>35.974671323508531</v>
      </c>
      <c r="K19" s="74">
        <f t="shared" si="2"/>
        <v>36.700734652241721</v>
      </c>
      <c r="L19" s="74">
        <f t="shared" si="2"/>
        <v>35.962192467363003</v>
      </c>
      <c r="M19" s="74">
        <f t="shared" si="2"/>
        <v>36.24727655804822</v>
      </c>
      <c r="N19" s="74">
        <f t="shared" si="2"/>
        <v>37.793923244267255</v>
      </c>
      <c r="O19" s="74">
        <f t="shared" si="2"/>
        <v>35.081420153336005</v>
      </c>
      <c r="P19" s="74">
        <f t="shared" si="2"/>
        <v>35.830502056501217</v>
      </c>
    </row>
    <row r="20" spans="2:16" s="1" customFormat="1" ht="20.100000000000001" customHeight="1" x14ac:dyDescent="0.25">
      <c r="B20" s="70"/>
      <c r="C20" s="54" t="s">
        <v>57</v>
      </c>
      <c r="D20" s="29">
        <f t="shared" ref="D20:P21" si="3">+D9/D$7*100</f>
        <v>63.677286480031668</v>
      </c>
      <c r="E20" s="29">
        <f t="shared" si="3"/>
        <v>63.06764345635645</v>
      </c>
      <c r="F20" s="29">
        <f t="shared" si="3"/>
        <v>63.670123845277281</v>
      </c>
      <c r="G20" s="29">
        <f t="shared" si="3"/>
        <v>63.001213368299211</v>
      </c>
      <c r="H20" s="29">
        <f t="shared" si="3"/>
        <v>64.923226610720903</v>
      </c>
      <c r="I20" s="29">
        <f t="shared" si="3"/>
        <v>60.696027591605109</v>
      </c>
      <c r="J20" s="29">
        <f t="shared" si="3"/>
        <v>62.493682028565743</v>
      </c>
      <c r="K20" s="29">
        <f t="shared" si="3"/>
        <v>61.84271183780762</v>
      </c>
      <c r="L20" s="29">
        <f t="shared" si="3"/>
        <v>62.668237168938703</v>
      </c>
      <c r="M20" s="29">
        <f t="shared" si="3"/>
        <v>62.348265376972257</v>
      </c>
      <c r="N20" s="29">
        <f t="shared" si="3"/>
        <v>60.948152928563246</v>
      </c>
      <c r="O20" s="29">
        <f t="shared" si="3"/>
        <v>63.367795214057907</v>
      </c>
      <c r="P20" s="29">
        <f t="shared" si="3"/>
        <v>62.677476102628113</v>
      </c>
    </row>
    <row r="21" spans="2:16" s="1" customFormat="1" ht="20.100000000000001" customHeight="1" x14ac:dyDescent="0.25">
      <c r="B21" s="71"/>
      <c r="C21" s="55" t="s">
        <v>58</v>
      </c>
      <c r="D21" s="75">
        <f t="shared" si="3"/>
        <v>1.5892822401567146</v>
      </c>
      <c r="E21" s="75">
        <f t="shared" si="3"/>
        <v>1.3873803085977521</v>
      </c>
      <c r="F21" s="75">
        <f t="shared" si="3"/>
        <v>1.5357739895995419</v>
      </c>
      <c r="G21" s="75">
        <f t="shared" si="3"/>
        <v>1.4319982554335975</v>
      </c>
      <c r="H21" s="75">
        <f t="shared" si="3"/>
        <v>1.7373589954087993</v>
      </c>
      <c r="I21" s="75">
        <f t="shared" si="3"/>
        <v>1.7091874174453305</v>
      </c>
      <c r="J21" s="75">
        <f t="shared" si="3"/>
        <v>1.5316466479257176</v>
      </c>
      <c r="K21" s="75">
        <f t="shared" si="3"/>
        <v>1.4565535099506635</v>
      </c>
      <c r="L21" s="75">
        <f t="shared" si="3"/>
        <v>1.3695703636983019</v>
      </c>
      <c r="M21" s="75">
        <f t="shared" si="3"/>
        <v>1.4044580649795293</v>
      </c>
      <c r="N21" s="75">
        <f t="shared" si="3"/>
        <v>1.2579238271694893</v>
      </c>
      <c r="O21" s="75">
        <f t="shared" si="3"/>
        <v>1.5507846326060786</v>
      </c>
      <c r="P21" s="75">
        <f t="shared" si="3"/>
        <v>1.4920218408706665</v>
      </c>
    </row>
    <row r="22" spans="2:16" x14ac:dyDescent="0.25">
      <c r="B22" s="1" t="s">
        <v>51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24"/>
  <sheetViews>
    <sheetView workbookViewId="0">
      <selection activeCell="A8" sqref="A8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38</v>
      </c>
      <c r="D5" s="134">
        <v>2018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6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39</v>
      </c>
    </row>
    <row r="7" spans="2:16" s="1" customFormat="1" ht="19.5" customHeight="1" x14ac:dyDescent="0.25">
      <c r="B7" s="73"/>
      <c r="C7" s="42" t="s">
        <v>59</v>
      </c>
      <c r="D7" s="123">
        <v>5937</v>
      </c>
      <c r="E7" s="123">
        <v>5346</v>
      </c>
      <c r="F7" s="123">
        <v>6947</v>
      </c>
      <c r="G7" s="123">
        <v>7138</v>
      </c>
      <c r="H7" s="123">
        <v>7377</v>
      </c>
      <c r="I7" s="123">
        <v>7471</v>
      </c>
      <c r="J7" s="123">
        <v>7045</v>
      </c>
      <c r="K7" s="123">
        <v>7640</v>
      </c>
      <c r="L7" s="123">
        <v>5907</v>
      </c>
      <c r="M7" s="123">
        <v>7356</v>
      </c>
      <c r="N7" s="123">
        <v>6738</v>
      </c>
      <c r="O7" s="123">
        <v>7033</v>
      </c>
      <c r="P7" s="125">
        <f>SUM(D7:O7)</f>
        <v>81935</v>
      </c>
    </row>
    <row r="8" spans="2:16" s="1" customFormat="1" ht="19.5" customHeight="1" x14ac:dyDescent="0.25">
      <c r="B8" s="69"/>
      <c r="C8" s="39" t="s">
        <v>60</v>
      </c>
      <c r="D8" s="43">
        <v>272</v>
      </c>
      <c r="E8" s="43">
        <v>254</v>
      </c>
      <c r="F8" s="43">
        <v>367</v>
      </c>
      <c r="G8" s="43">
        <v>367</v>
      </c>
      <c r="H8" s="43">
        <v>302</v>
      </c>
      <c r="I8" s="43">
        <v>382</v>
      </c>
      <c r="J8" s="43">
        <v>262</v>
      </c>
      <c r="K8" s="43">
        <v>262</v>
      </c>
      <c r="L8" s="43">
        <v>286</v>
      </c>
      <c r="M8" s="43">
        <v>405</v>
      </c>
      <c r="N8" s="43">
        <v>374</v>
      </c>
      <c r="O8" s="43">
        <v>437</v>
      </c>
      <c r="P8" s="126">
        <f t="shared" ref="P8:P10" si="0">SUM(D8:O8)</f>
        <v>3970</v>
      </c>
    </row>
    <row r="9" spans="2:16" s="1" customFormat="1" ht="19.5" customHeight="1" x14ac:dyDescent="0.25">
      <c r="B9" s="70"/>
      <c r="C9" s="40" t="s">
        <v>19</v>
      </c>
      <c r="D9" s="15">
        <v>154303</v>
      </c>
      <c r="E9" s="15">
        <v>133063</v>
      </c>
      <c r="F9" s="15">
        <v>176363</v>
      </c>
      <c r="G9" s="15">
        <v>184670</v>
      </c>
      <c r="H9" s="15">
        <v>169787</v>
      </c>
      <c r="I9" s="15">
        <v>168803</v>
      </c>
      <c r="J9" s="15">
        <v>181446</v>
      </c>
      <c r="K9" s="15">
        <v>211318</v>
      </c>
      <c r="L9" s="15">
        <v>179813</v>
      </c>
      <c r="M9" s="15">
        <v>216671</v>
      </c>
      <c r="N9" s="15">
        <v>196776</v>
      </c>
      <c r="O9" s="15">
        <v>195160</v>
      </c>
      <c r="P9" s="126">
        <f t="shared" si="0"/>
        <v>2168173</v>
      </c>
    </row>
    <row r="10" spans="2:16" s="1" customFormat="1" ht="19.5" customHeight="1" x14ac:dyDescent="0.25">
      <c r="B10" s="71"/>
      <c r="C10" s="41" t="s">
        <v>20</v>
      </c>
      <c r="D10" s="44">
        <v>15345</v>
      </c>
      <c r="E10" s="44">
        <v>13331</v>
      </c>
      <c r="F10" s="44">
        <v>16716</v>
      </c>
      <c r="G10" s="44">
        <v>18063</v>
      </c>
      <c r="H10" s="44">
        <v>17825</v>
      </c>
      <c r="I10" s="44">
        <v>18713</v>
      </c>
      <c r="J10" s="44">
        <v>20321</v>
      </c>
      <c r="K10" s="44">
        <v>20378</v>
      </c>
      <c r="L10" s="44">
        <v>19127</v>
      </c>
      <c r="M10" s="44">
        <v>20727</v>
      </c>
      <c r="N10" s="44">
        <v>17920</v>
      </c>
      <c r="O10" s="44">
        <v>22794</v>
      </c>
      <c r="P10" s="34">
        <f t="shared" si="0"/>
        <v>221260</v>
      </c>
    </row>
    <row r="11" spans="2:16" x14ac:dyDescent="0.25">
      <c r="B11" s="1" t="s">
        <v>61</v>
      </c>
    </row>
    <row r="12" spans="2:16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5" spans="2:16" ht="23.25" x14ac:dyDescent="0.25">
      <c r="B15" s="107" t="s">
        <v>18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 ht="18.75" x14ac:dyDescent="0.25">
      <c r="B16" s="19" t="s">
        <v>55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ht="21" x14ac:dyDescent="0.25">
      <c r="B18" s="6"/>
      <c r="C18" s="7" t="s">
        <v>62</v>
      </c>
      <c r="D18" s="134">
        <v>2018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6"/>
    </row>
    <row r="19" spans="2:16" x14ac:dyDescent="0.25">
      <c r="B19" s="12"/>
      <c r="C19" s="11"/>
      <c r="D19" s="25" t="s">
        <v>1</v>
      </c>
      <c r="E19" s="28" t="s">
        <v>2</v>
      </c>
      <c r="F19" s="28" t="s">
        <v>3</v>
      </c>
      <c r="G19" s="28" t="s">
        <v>4</v>
      </c>
      <c r="H19" s="28" t="s">
        <v>5</v>
      </c>
      <c r="I19" s="28" t="s">
        <v>6</v>
      </c>
      <c r="J19" s="28" t="s">
        <v>7</v>
      </c>
      <c r="K19" s="28" t="s">
        <v>8</v>
      </c>
      <c r="L19" s="28" t="s">
        <v>9</v>
      </c>
      <c r="M19" s="28" t="s">
        <v>10</v>
      </c>
      <c r="N19" s="28" t="s">
        <v>11</v>
      </c>
      <c r="O19" s="28" t="s">
        <v>12</v>
      </c>
      <c r="P19" s="26" t="s">
        <v>39</v>
      </c>
    </row>
    <row r="20" spans="2:16" s="1" customFormat="1" ht="19.5" customHeight="1" x14ac:dyDescent="0.25">
      <c r="B20" s="73"/>
      <c r="C20" s="42" t="s">
        <v>59</v>
      </c>
      <c r="D20" s="74">
        <f>+D7/SUM(D$7:D$10)*100</f>
        <v>3.3760384858151795</v>
      </c>
      <c r="E20" s="74">
        <f t="shared" ref="E20:P20" si="1">+E7/SUM(E$7:E$10)*100</f>
        <v>3.5172441017408582</v>
      </c>
      <c r="F20" s="74">
        <f t="shared" si="1"/>
        <v>3.4666879581622108</v>
      </c>
      <c r="G20" s="74">
        <f t="shared" si="1"/>
        <v>3.3951997260247913</v>
      </c>
      <c r="H20" s="74">
        <f t="shared" si="1"/>
        <v>3.7774398205754491</v>
      </c>
      <c r="I20" s="74">
        <f t="shared" si="1"/>
        <v>3.8240457800367507</v>
      </c>
      <c r="J20" s="74">
        <f t="shared" si="1"/>
        <v>3.3696203258176531</v>
      </c>
      <c r="K20" s="74">
        <f t="shared" si="1"/>
        <v>3.188674362891176</v>
      </c>
      <c r="L20" s="74">
        <f t="shared" si="1"/>
        <v>2.8795951894624463</v>
      </c>
      <c r="M20" s="74">
        <f t="shared" si="1"/>
        <v>3.0005017152133924</v>
      </c>
      <c r="N20" s="74">
        <f t="shared" si="1"/>
        <v>3.0377623890932699</v>
      </c>
      <c r="O20" s="74">
        <f t="shared" si="1"/>
        <v>3.1198985023777417</v>
      </c>
      <c r="P20" s="74">
        <f t="shared" si="1"/>
        <v>3.3100530109423438</v>
      </c>
    </row>
    <row r="21" spans="2:16" s="1" customFormat="1" ht="19.5" customHeight="1" x14ac:dyDescent="0.25">
      <c r="B21" s="69"/>
      <c r="C21" s="39" t="s">
        <v>60</v>
      </c>
      <c r="D21" s="29">
        <f t="shared" ref="D21:P23" si="2">+D8/SUM(D$7:D$10)*100</f>
        <v>0.15467112483438247</v>
      </c>
      <c r="E21" s="29">
        <f t="shared" si="2"/>
        <v>0.16711185967867151</v>
      </c>
      <c r="F21" s="29">
        <f t="shared" si="2"/>
        <v>0.18314012964524709</v>
      </c>
      <c r="G21" s="29">
        <f t="shared" si="2"/>
        <v>0.17456406548768538</v>
      </c>
      <c r="H21" s="29">
        <f t="shared" si="2"/>
        <v>0.15464102288379905</v>
      </c>
      <c r="I21" s="29">
        <f t="shared" si="2"/>
        <v>0.19552743782278661</v>
      </c>
      <c r="J21" s="29">
        <f t="shared" si="2"/>
        <v>0.12531448195375799</v>
      </c>
      <c r="K21" s="29">
        <f t="shared" si="2"/>
        <v>0.10934982762794347</v>
      </c>
      <c r="L21" s="29">
        <f t="shared" si="2"/>
        <v>0.13942174101680371</v>
      </c>
      <c r="M21" s="29">
        <f t="shared" si="2"/>
        <v>0.16519891172667533</v>
      </c>
      <c r="N21" s="29">
        <f t="shared" si="2"/>
        <v>0.16861429704970063</v>
      </c>
      <c r="O21" s="29">
        <f t="shared" si="2"/>
        <v>0.193856909645823</v>
      </c>
      <c r="P21" s="29">
        <f t="shared" si="2"/>
        <v>0.16038213771210236</v>
      </c>
    </row>
    <row r="22" spans="2:16" s="1" customFormat="1" ht="19.5" customHeight="1" x14ac:dyDescent="0.25">
      <c r="B22" s="70"/>
      <c r="C22" s="40" t="s">
        <v>19</v>
      </c>
      <c r="D22" s="29">
        <f t="shared" si="2"/>
        <v>87.743450644557797</v>
      </c>
      <c r="E22" s="29">
        <f t="shared" si="2"/>
        <v>87.544903088279796</v>
      </c>
      <c r="F22" s="29">
        <f t="shared" si="2"/>
        <v>88.008563173364337</v>
      </c>
      <c r="G22" s="29">
        <f t="shared" si="2"/>
        <v>87.838544887223051</v>
      </c>
      <c r="H22" s="29">
        <f t="shared" si="2"/>
        <v>86.940514411826456</v>
      </c>
      <c r="I22" s="29">
        <f t="shared" si="2"/>
        <v>86.402141588481285</v>
      </c>
      <c r="J22" s="29">
        <f t="shared" si="2"/>
        <v>86.785540048021275</v>
      </c>
      <c r="K22" s="29">
        <f t="shared" si="2"/>
        <v>88.196896468250984</v>
      </c>
      <c r="L22" s="29">
        <f t="shared" si="2"/>
        <v>87.656788522568291</v>
      </c>
      <c r="M22" s="29">
        <f t="shared" si="2"/>
        <v>88.379786179581416</v>
      </c>
      <c r="N22" s="29">
        <f t="shared" si="2"/>
        <v>88.714563947197576</v>
      </c>
      <c r="O22" s="29">
        <f t="shared" si="2"/>
        <v>86.574632692171193</v>
      </c>
      <c r="P22" s="29">
        <f t="shared" si="2"/>
        <v>87.590987574222197</v>
      </c>
    </row>
    <row r="23" spans="2:16" s="1" customFormat="1" ht="19.5" customHeight="1" x14ac:dyDescent="0.25">
      <c r="B23" s="71"/>
      <c r="C23" s="41" t="s">
        <v>20</v>
      </c>
      <c r="D23" s="75">
        <f t="shared" si="2"/>
        <v>8.7258397447926441</v>
      </c>
      <c r="E23" s="75">
        <f t="shared" si="2"/>
        <v>8.7707409503006684</v>
      </c>
      <c r="F23" s="75">
        <f t="shared" si="2"/>
        <v>8.341608738828203</v>
      </c>
      <c r="G23" s="75">
        <f t="shared" si="2"/>
        <v>8.5916913212644719</v>
      </c>
      <c r="H23" s="75">
        <f t="shared" si="2"/>
        <v>9.1274047447142994</v>
      </c>
      <c r="I23" s="75">
        <f t="shared" si="2"/>
        <v>9.5782851936591786</v>
      </c>
      <c r="J23" s="75">
        <f t="shared" si="2"/>
        <v>9.7195251442073136</v>
      </c>
      <c r="K23" s="75">
        <f t="shared" si="2"/>
        <v>8.5050793412298926</v>
      </c>
      <c r="L23" s="75">
        <f t="shared" si="2"/>
        <v>9.3241945469524641</v>
      </c>
      <c r="M23" s="75">
        <f t="shared" si="2"/>
        <v>8.4545131934785172</v>
      </c>
      <c r="N23" s="75">
        <f t="shared" si="2"/>
        <v>8.0790593666594539</v>
      </c>
      <c r="O23" s="75">
        <f t="shared" si="2"/>
        <v>10.111611895805238</v>
      </c>
      <c r="P23" s="75">
        <f t="shared" si="2"/>
        <v>8.9385772771233665</v>
      </c>
    </row>
    <row r="24" spans="2:16" x14ac:dyDescent="0.25">
      <c r="B24" s="1" t="s">
        <v>51</v>
      </c>
    </row>
  </sheetData>
  <mergeCells count="2">
    <mergeCell ref="D5:P5"/>
    <mergeCell ref="D18:P18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S151"/>
  <sheetViews>
    <sheetView topLeftCell="B1" workbookViewId="0">
      <selection activeCell="E13" sqref="E13"/>
    </sheetView>
  </sheetViews>
  <sheetFormatPr defaultRowHeight="15" x14ac:dyDescent="0.25"/>
  <cols>
    <col min="2" max="2" width="5.42578125" style="1" customWidth="1"/>
    <col min="3" max="3" width="5" style="1" customWidth="1"/>
    <col min="4" max="4" width="33.28515625" style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63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5" spans="2:17" s="1" customFormat="1" ht="21" x14ac:dyDescent="0.25">
      <c r="B5" s="6"/>
      <c r="C5" s="77" t="s">
        <v>38</v>
      </c>
      <c r="D5" s="7"/>
      <c r="E5" s="62">
        <v>2018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39</v>
      </c>
    </row>
    <row r="7" spans="2:17" s="1" customFormat="1" ht="19.5" customHeight="1" x14ac:dyDescent="0.25">
      <c r="B7" s="72" t="s">
        <v>40</v>
      </c>
      <c r="C7" s="76"/>
      <c r="D7" s="79"/>
      <c r="E7" s="80">
        <f t="shared" ref="E7:P7" si="0">E8+E47+E72+E143</f>
        <v>181266</v>
      </c>
      <c r="F7" s="80">
        <f t="shared" si="0"/>
        <v>156905</v>
      </c>
      <c r="G7" s="80">
        <f t="shared" si="0"/>
        <v>207365</v>
      </c>
      <c r="H7" s="80">
        <f t="shared" si="0"/>
        <v>217330</v>
      </c>
      <c r="I7" s="80">
        <f t="shared" si="0"/>
        <v>201897</v>
      </c>
      <c r="J7" s="80">
        <f t="shared" si="0"/>
        <v>201982</v>
      </c>
      <c r="K7" s="80">
        <f t="shared" si="0"/>
        <v>217509</v>
      </c>
      <c r="L7" s="80">
        <f t="shared" si="0"/>
        <v>248623</v>
      </c>
      <c r="M7" s="80">
        <f t="shared" si="0"/>
        <v>213339</v>
      </c>
      <c r="N7" s="80">
        <f t="shared" si="0"/>
        <v>254732</v>
      </c>
      <c r="O7" s="80">
        <f t="shared" si="0"/>
        <v>230945</v>
      </c>
      <c r="P7" s="80">
        <f t="shared" si="0"/>
        <v>234531</v>
      </c>
      <c r="Q7" s="81">
        <f>SUM(E7:P7)</f>
        <v>2566424</v>
      </c>
    </row>
    <row r="8" spans="2:17" s="1" customFormat="1" ht="19.5" customHeight="1" x14ac:dyDescent="0.25">
      <c r="B8" s="82" t="s">
        <v>42</v>
      </c>
      <c r="C8" s="83"/>
      <c r="D8" s="108"/>
      <c r="E8" s="115">
        <f>+E9+E46</f>
        <v>149061</v>
      </c>
      <c r="F8" s="115">
        <f t="shared" ref="F8:P8" si="1">+F9+F46</f>
        <v>129813</v>
      </c>
      <c r="G8" s="115">
        <f t="shared" si="1"/>
        <v>172877</v>
      </c>
      <c r="H8" s="115">
        <f t="shared" si="1"/>
        <v>178841</v>
      </c>
      <c r="I8" s="115">
        <f t="shared" si="1"/>
        <v>164445</v>
      </c>
      <c r="J8" s="115">
        <f t="shared" si="1"/>
        <v>163528</v>
      </c>
      <c r="K8" s="115">
        <f t="shared" si="1"/>
        <v>176085</v>
      </c>
      <c r="L8" s="115">
        <f t="shared" si="1"/>
        <v>203906</v>
      </c>
      <c r="M8" s="115">
        <f t="shared" si="1"/>
        <v>173193</v>
      </c>
      <c r="N8" s="115">
        <f t="shared" si="1"/>
        <v>208835</v>
      </c>
      <c r="O8" s="115">
        <f t="shared" si="1"/>
        <v>192142</v>
      </c>
      <c r="P8" s="115">
        <f t="shared" si="1"/>
        <v>189388</v>
      </c>
      <c r="Q8" s="115">
        <f>SUM(E8:P8)</f>
        <v>2102114</v>
      </c>
    </row>
    <row r="9" spans="2:17" s="1" customFormat="1" ht="19.5" customHeight="1" x14ac:dyDescent="0.25">
      <c r="B9" s="16"/>
      <c r="C9" s="84" t="s">
        <v>64</v>
      </c>
      <c r="D9" s="110"/>
      <c r="E9" s="124">
        <f>+E10+E11+E14+E18+E23+E24+E25+E26+E29+E30+E33+E34+E37+E38+E41+E42+E45</f>
        <v>147367</v>
      </c>
      <c r="F9" s="124">
        <f t="shared" ref="F9:P9" si="2">+F10+F11+F14+F18+F23+F24+F25+F26+F29+F30+F33+F34+F37+F38+F41+F42+F45</f>
        <v>127940</v>
      </c>
      <c r="G9" s="124">
        <f t="shared" si="2"/>
        <v>170225</v>
      </c>
      <c r="H9" s="124">
        <f t="shared" si="2"/>
        <v>176486</v>
      </c>
      <c r="I9" s="124">
        <f t="shared" si="2"/>
        <v>162105</v>
      </c>
      <c r="J9" s="124">
        <f t="shared" si="2"/>
        <v>161453</v>
      </c>
      <c r="K9" s="124">
        <f t="shared" si="2"/>
        <v>174082</v>
      </c>
      <c r="L9" s="124">
        <f t="shared" si="2"/>
        <v>201462</v>
      </c>
      <c r="M9" s="124">
        <f t="shared" si="2"/>
        <v>171452</v>
      </c>
      <c r="N9" s="124">
        <f t="shared" si="2"/>
        <v>206475</v>
      </c>
      <c r="O9" s="124">
        <f t="shared" si="2"/>
        <v>190238</v>
      </c>
      <c r="P9" s="124">
        <f t="shared" si="2"/>
        <v>187144</v>
      </c>
      <c r="Q9" s="124">
        <f>SUM(E9:P9)</f>
        <v>2076429</v>
      </c>
    </row>
    <row r="10" spans="2:17" s="1" customFormat="1" ht="19.5" customHeight="1" x14ac:dyDescent="0.25">
      <c r="B10" s="85"/>
      <c r="C10" s="86"/>
      <c r="D10" s="110" t="s">
        <v>81</v>
      </c>
      <c r="E10" s="35">
        <v>677</v>
      </c>
      <c r="F10" s="35">
        <v>480</v>
      </c>
      <c r="G10" s="35">
        <v>853</v>
      </c>
      <c r="H10" s="35">
        <v>666</v>
      </c>
      <c r="I10" s="35">
        <v>715</v>
      </c>
      <c r="J10" s="35">
        <v>768</v>
      </c>
      <c r="K10" s="35">
        <v>974</v>
      </c>
      <c r="L10" s="35">
        <v>643</v>
      </c>
      <c r="M10" s="35">
        <v>586</v>
      </c>
      <c r="N10" s="35">
        <v>759</v>
      </c>
      <c r="O10" s="35">
        <v>660</v>
      </c>
      <c r="P10" s="35">
        <v>896</v>
      </c>
      <c r="Q10" s="15">
        <f>SUM(E10:P10)</f>
        <v>8677</v>
      </c>
    </row>
    <row r="11" spans="2:17" s="1" customFormat="1" ht="19.5" customHeight="1" x14ac:dyDescent="0.25">
      <c r="B11" s="85"/>
      <c r="C11" s="86"/>
      <c r="D11" s="110" t="s">
        <v>78</v>
      </c>
      <c r="E11" s="35">
        <v>900</v>
      </c>
      <c r="F11" s="35">
        <v>715</v>
      </c>
      <c r="G11" s="35">
        <v>966</v>
      </c>
      <c r="H11" s="35">
        <v>1107</v>
      </c>
      <c r="I11" s="35">
        <v>1255</v>
      </c>
      <c r="J11" s="35">
        <v>1135</v>
      </c>
      <c r="K11" s="35">
        <v>1017</v>
      </c>
      <c r="L11" s="35">
        <v>1320</v>
      </c>
      <c r="M11" s="35">
        <v>1089</v>
      </c>
      <c r="N11" s="35">
        <v>1234</v>
      </c>
      <c r="O11" s="35">
        <v>1044</v>
      </c>
      <c r="P11" s="35">
        <v>1319</v>
      </c>
      <c r="Q11" s="15">
        <f t="shared" ref="Q11:Q27" si="3">SUM(E11:P11)</f>
        <v>13101</v>
      </c>
    </row>
    <row r="12" spans="2:17" s="1" customFormat="1" ht="19.5" customHeight="1" x14ac:dyDescent="0.25">
      <c r="B12" s="85"/>
      <c r="C12" s="86"/>
      <c r="D12" s="110" t="s">
        <v>79</v>
      </c>
      <c r="E12" s="35">
        <v>757</v>
      </c>
      <c r="F12" s="35">
        <v>588</v>
      </c>
      <c r="G12" s="35">
        <v>825</v>
      </c>
      <c r="H12" s="35">
        <v>1000</v>
      </c>
      <c r="I12" s="35">
        <v>1152</v>
      </c>
      <c r="J12" s="35">
        <v>1028</v>
      </c>
      <c r="K12" s="35">
        <v>884</v>
      </c>
      <c r="L12" s="35">
        <v>1129</v>
      </c>
      <c r="M12" s="35">
        <v>941</v>
      </c>
      <c r="N12" s="35">
        <v>1063</v>
      </c>
      <c r="O12" s="35">
        <v>883</v>
      </c>
      <c r="P12" s="35">
        <v>1125</v>
      </c>
      <c r="Q12" s="15">
        <f t="shared" si="3"/>
        <v>11375</v>
      </c>
    </row>
    <row r="13" spans="2:17" s="1" customFormat="1" ht="19.5" customHeight="1" x14ac:dyDescent="0.25">
      <c r="B13" s="85"/>
      <c r="C13" s="86"/>
      <c r="D13" s="110" t="s">
        <v>82</v>
      </c>
      <c r="E13" s="35">
        <v>143</v>
      </c>
      <c r="F13" s="35">
        <v>127</v>
      </c>
      <c r="G13" s="35">
        <v>141</v>
      </c>
      <c r="H13" s="35">
        <v>107</v>
      </c>
      <c r="I13" s="35">
        <v>103</v>
      </c>
      <c r="J13" s="35">
        <v>107</v>
      </c>
      <c r="K13" s="35">
        <v>133</v>
      </c>
      <c r="L13" s="35">
        <v>191</v>
      </c>
      <c r="M13" s="35">
        <v>148</v>
      </c>
      <c r="N13" s="35">
        <v>171</v>
      </c>
      <c r="O13" s="35">
        <v>161</v>
      </c>
      <c r="P13" s="35">
        <v>194</v>
      </c>
      <c r="Q13" s="15">
        <f t="shared" si="3"/>
        <v>1726</v>
      </c>
    </row>
    <row r="14" spans="2:17" s="1" customFormat="1" ht="19.5" customHeight="1" x14ac:dyDescent="0.25">
      <c r="B14" s="85"/>
      <c r="C14" s="86"/>
      <c r="D14" s="110" t="s">
        <v>83</v>
      </c>
      <c r="E14" s="35">
        <f>+E15+E16+E17</f>
        <v>1841</v>
      </c>
      <c r="F14" s="35">
        <f t="shared" ref="F14:P14" si="4">+F15+F16+F17</f>
        <v>1377</v>
      </c>
      <c r="G14" s="35">
        <f t="shared" si="4"/>
        <v>2024</v>
      </c>
      <c r="H14" s="35">
        <f t="shared" si="4"/>
        <v>2070</v>
      </c>
      <c r="I14" s="35">
        <f t="shared" si="4"/>
        <v>1926</v>
      </c>
      <c r="J14" s="35">
        <f t="shared" si="4"/>
        <v>1749</v>
      </c>
      <c r="K14" s="35">
        <f t="shared" si="4"/>
        <v>2162</v>
      </c>
      <c r="L14" s="35">
        <f t="shared" si="4"/>
        <v>2368</v>
      </c>
      <c r="M14" s="35">
        <f t="shared" si="4"/>
        <v>2116</v>
      </c>
      <c r="N14" s="35">
        <f t="shared" si="4"/>
        <v>2595</v>
      </c>
      <c r="O14" s="35">
        <f t="shared" si="4"/>
        <v>2415</v>
      </c>
      <c r="P14" s="35">
        <f t="shared" si="4"/>
        <v>2538</v>
      </c>
      <c r="Q14" s="15">
        <f>SUM(E14:P14)</f>
        <v>25181</v>
      </c>
    </row>
    <row r="15" spans="2:17" s="1" customFormat="1" ht="19.5" customHeight="1" x14ac:dyDescent="0.25">
      <c r="B15" s="85"/>
      <c r="C15" s="86"/>
      <c r="D15" s="110" t="s">
        <v>125</v>
      </c>
      <c r="E15" s="35">
        <v>397</v>
      </c>
      <c r="F15" s="35">
        <v>302</v>
      </c>
      <c r="G15" s="35">
        <v>307</v>
      </c>
      <c r="H15" s="35">
        <v>342</v>
      </c>
      <c r="I15" s="35">
        <v>428</v>
      </c>
      <c r="J15" s="35">
        <v>490</v>
      </c>
      <c r="K15" s="35">
        <v>727</v>
      </c>
      <c r="L15" s="35">
        <v>1053</v>
      </c>
      <c r="M15" s="35">
        <v>1006</v>
      </c>
      <c r="N15" s="35">
        <v>1330</v>
      </c>
      <c r="O15" s="35">
        <v>1110</v>
      </c>
      <c r="P15" s="35">
        <v>1147</v>
      </c>
      <c r="Q15" s="15">
        <f t="shared" si="3"/>
        <v>8639</v>
      </c>
    </row>
    <row r="16" spans="2:17" s="1" customFormat="1" ht="19.5" customHeight="1" x14ac:dyDescent="0.25">
      <c r="B16" s="85"/>
      <c r="C16" s="86"/>
      <c r="D16" s="110" t="s">
        <v>84</v>
      </c>
      <c r="E16" s="35">
        <v>1381</v>
      </c>
      <c r="F16" s="35">
        <v>1024</v>
      </c>
      <c r="G16" s="35">
        <v>1654</v>
      </c>
      <c r="H16" s="35">
        <v>1665</v>
      </c>
      <c r="I16" s="35">
        <v>1417</v>
      </c>
      <c r="J16" s="35">
        <v>1153</v>
      </c>
      <c r="K16" s="35">
        <v>1350</v>
      </c>
      <c r="L16" s="35">
        <v>1256</v>
      </c>
      <c r="M16" s="35">
        <v>1063</v>
      </c>
      <c r="N16" s="35">
        <v>1218</v>
      </c>
      <c r="O16" s="35">
        <v>1234</v>
      </c>
      <c r="P16" s="35">
        <v>1306</v>
      </c>
      <c r="Q16" s="15">
        <f t="shared" si="3"/>
        <v>15721</v>
      </c>
    </row>
    <row r="17" spans="2:17" s="1" customFormat="1" ht="19.5" customHeight="1" x14ac:dyDescent="0.25">
      <c r="B17" s="85"/>
      <c r="C17" s="86"/>
      <c r="D17" s="110" t="s">
        <v>85</v>
      </c>
      <c r="E17" s="35">
        <v>63</v>
      </c>
      <c r="F17" s="35">
        <v>51</v>
      </c>
      <c r="G17" s="35">
        <v>63</v>
      </c>
      <c r="H17" s="35">
        <v>63</v>
      </c>
      <c r="I17" s="35">
        <v>81</v>
      </c>
      <c r="J17" s="35">
        <v>106</v>
      </c>
      <c r="K17" s="35">
        <v>85</v>
      </c>
      <c r="L17" s="35">
        <v>59</v>
      </c>
      <c r="M17" s="35">
        <v>47</v>
      </c>
      <c r="N17" s="35">
        <v>47</v>
      </c>
      <c r="O17" s="35">
        <v>71</v>
      </c>
      <c r="P17" s="35">
        <v>85</v>
      </c>
      <c r="Q17" s="15">
        <f t="shared" si="3"/>
        <v>821</v>
      </c>
    </row>
    <row r="18" spans="2:17" s="1" customFormat="1" ht="19.5" customHeight="1" x14ac:dyDescent="0.25">
      <c r="B18" s="85"/>
      <c r="C18" s="86"/>
      <c r="D18" s="110" t="s">
        <v>80</v>
      </c>
      <c r="E18" s="35">
        <v>20455</v>
      </c>
      <c r="F18" s="35">
        <v>15573</v>
      </c>
      <c r="G18" s="35">
        <v>22301</v>
      </c>
      <c r="H18" s="35">
        <v>24394</v>
      </c>
      <c r="I18" s="35">
        <v>24901</v>
      </c>
      <c r="J18" s="35">
        <v>23861</v>
      </c>
      <c r="K18" s="35">
        <v>24620</v>
      </c>
      <c r="L18" s="35">
        <v>30651</v>
      </c>
      <c r="M18" s="35">
        <v>25255</v>
      </c>
      <c r="N18" s="35">
        <v>29344</v>
      </c>
      <c r="O18" s="35">
        <v>25296</v>
      </c>
      <c r="P18" s="35">
        <v>24060</v>
      </c>
      <c r="Q18" s="15">
        <f t="shared" si="3"/>
        <v>290711</v>
      </c>
    </row>
    <row r="19" spans="2:17" s="1" customFormat="1" ht="19.5" customHeight="1" x14ac:dyDescent="0.25">
      <c r="B19" s="85"/>
      <c r="C19" s="86"/>
      <c r="D19" s="110" t="s">
        <v>86</v>
      </c>
      <c r="E19" s="35">
        <v>0</v>
      </c>
      <c r="F19" s="35">
        <v>0</v>
      </c>
      <c r="G19" s="35">
        <v>3</v>
      </c>
      <c r="H19" s="35">
        <v>0</v>
      </c>
      <c r="I19" s="35">
        <v>0</v>
      </c>
      <c r="J19" s="35">
        <v>7</v>
      </c>
      <c r="K19" s="35">
        <v>2</v>
      </c>
      <c r="L19" s="35">
        <v>1</v>
      </c>
      <c r="M19" s="35">
        <v>7</v>
      </c>
      <c r="N19" s="35">
        <v>4</v>
      </c>
      <c r="O19" s="35">
        <v>6</v>
      </c>
      <c r="P19" s="35">
        <v>4</v>
      </c>
      <c r="Q19" s="15">
        <f t="shared" si="3"/>
        <v>34</v>
      </c>
    </row>
    <row r="20" spans="2:17" s="1" customFormat="1" ht="19.5" customHeight="1" x14ac:dyDescent="0.25">
      <c r="B20" s="85"/>
      <c r="C20" s="86"/>
      <c r="D20" s="110" t="s">
        <v>87</v>
      </c>
      <c r="E20" s="35">
        <v>29</v>
      </c>
      <c r="F20" s="35">
        <v>35</v>
      </c>
      <c r="G20" s="35">
        <v>22</v>
      </c>
      <c r="H20" s="35">
        <v>47</v>
      </c>
      <c r="I20" s="35">
        <v>31</v>
      </c>
      <c r="J20" s="35">
        <v>41</v>
      </c>
      <c r="K20" s="35">
        <v>30</v>
      </c>
      <c r="L20" s="35">
        <v>23</v>
      </c>
      <c r="M20" s="35">
        <v>27</v>
      </c>
      <c r="N20" s="35">
        <v>33</v>
      </c>
      <c r="O20" s="35">
        <v>15</v>
      </c>
      <c r="P20" s="35">
        <v>23</v>
      </c>
      <c r="Q20" s="15">
        <f t="shared" si="3"/>
        <v>356</v>
      </c>
    </row>
    <row r="21" spans="2:17" s="1" customFormat="1" ht="19.5" customHeight="1" x14ac:dyDescent="0.25">
      <c r="B21" s="85"/>
      <c r="C21" s="86"/>
      <c r="D21" s="110" t="s">
        <v>88</v>
      </c>
      <c r="E21" s="35">
        <v>13361</v>
      </c>
      <c r="F21" s="35">
        <v>9551</v>
      </c>
      <c r="G21" s="35">
        <v>13372</v>
      </c>
      <c r="H21" s="35">
        <v>15268</v>
      </c>
      <c r="I21" s="35">
        <v>14869</v>
      </c>
      <c r="J21" s="35">
        <v>15074</v>
      </c>
      <c r="K21" s="35">
        <v>15154</v>
      </c>
      <c r="L21" s="35">
        <v>20329</v>
      </c>
      <c r="M21" s="35">
        <v>16806</v>
      </c>
      <c r="N21" s="35">
        <v>19421</v>
      </c>
      <c r="O21" s="35">
        <v>16405</v>
      </c>
      <c r="P21" s="35">
        <v>13759</v>
      </c>
      <c r="Q21" s="15">
        <f t="shared" si="3"/>
        <v>183369</v>
      </c>
    </row>
    <row r="22" spans="2:17" s="1" customFormat="1" ht="19.5" customHeight="1" x14ac:dyDescent="0.25">
      <c r="B22" s="85"/>
      <c r="C22" s="86"/>
      <c r="D22" s="110" t="s">
        <v>89</v>
      </c>
      <c r="E22" s="35">
        <v>7065</v>
      </c>
      <c r="F22" s="35">
        <v>5987</v>
      </c>
      <c r="G22" s="35">
        <v>8904</v>
      </c>
      <c r="H22" s="35">
        <v>9079</v>
      </c>
      <c r="I22" s="35">
        <v>10001</v>
      </c>
      <c r="J22" s="35">
        <v>8739</v>
      </c>
      <c r="K22" s="35">
        <v>9434</v>
      </c>
      <c r="L22" s="35">
        <v>10298</v>
      </c>
      <c r="M22" s="35">
        <v>8415</v>
      </c>
      <c r="N22" s="35">
        <v>9886</v>
      </c>
      <c r="O22" s="35">
        <v>8870</v>
      </c>
      <c r="P22" s="35">
        <v>10274</v>
      </c>
      <c r="Q22" s="15">
        <f t="shared" si="3"/>
        <v>106952</v>
      </c>
    </row>
    <row r="23" spans="2:17" s="1" customFormat="1" ht="19.5" customHeight="1" x14ac:dyDescent="0.25">
      <c r="B23" s="85"/>
      <c r="C23" s="86"/>
      <c r="D23" s="110" t="s">
        <v>90</v>
      </c>
      <c r="E23" s="35">
        <v>14972</v>
      </c>
      <c r="F23" s="35">
        <v>12867</v>
      </c>
      <c r="G23" s="35">
        <v>18296</v>
      </c>
      <c r="H23" s="35">
        <v>18415</v>
      </c>
      <c r="I23" s="35">
        <v>16863</v>
      </c>
      <c r="J23" s="35">
        <v>16841</v>
      </c>
      <c r="K23" s="35">
        <v>18604</v>
      </c>
      <c r="L23" s="35">
        <v>18813</v>
      </c>
      <c r="M23" s="35">
        <v>16612</v>
      </c>
      <c r="N23" s="35">
        <v>19674</v>
      </c>
      <c r="O23" s="35">
        <v>17089</v>
      </c>
      <c r="P23" s="35">
        <v>16880</v>
      </c>
      <c r="Q23" s="15">
        <f t="shared" si="3"/>
        <v>205926</v>
      </c>
    </row>
    <row r="24" spans="2:17" s="1" customFormat="1" ht="19.5" customHeight="1" x14ac:dyDescent="0.25">
      <c r="B24" s="85"/>
      <c r="C24" s="86"/>
      <c r="D24" s="110" t="s">
        <v>91</v>
      </c>
      <c r="E24" s="35">
        <v>30246</v>
      </c>
      <c r="F24" s="35">
        <v>24403</v>
      </c>
      <c r="G24" s="35">
        <v>27509</v>
      </c>
      <c r="H24" s="35">
        <v>31011</v>
      </c>
      <c r="I24" s="35">
        <v>28305</v>
      </c>
      <c r="J24" s="35">
        <v>28241</v>
      </c>
      <c r="K24" s="35">
        <v>31041</v>
      </c>
      <c r="L24" s="35">
        <v>37543</v>
      </c>
      <c r="M24" s="35">
        <v>32649</v>
      </c>
      <c r="N24" s="35">
        <v>40033</v>
      </c>
      <c r="O24" s="35">
        <v>41349</v>
      </c>
      <c r="P24" s="35">
        <v>37193</v>
      </c>
      <c r="Q24" s="15">
        <f t="shared" si="3"/>
        <v>389523</v>
      </c>
    </row>
    <row r="25" spans="2:17" s="1" customFormat="1" ht="19.5" customHeight="1" x14ac:dyDescent="0.25">
      <c r="B25" s="87"/>
      <c r="C25" s="88"/>
      <c r="D25" s="110" t="s">
        <v>92</v>
      </c>
      <c r="E25" s="35">
        <v>10072</v>
      </c>
      <c r="F25" s="35">
        <v>9807</v>
      </c>
      <c r="G25" s="35">
        <v>13525</v>
      </c>
      <c r="H25" s="35">
        <v>11290</v>
      </c>
      <c r="I25" s="35">
        <v>10595</v>
      </c>
      <c r="J25" s="35">
        <v>9420</v>
      </c>
      <c r="K25" s="35">
        <v>9853</v>
      </c>
      <c r="L25" s="35">
        <v>12106</v>
      </c>
      <c r="M25" s="35">
        <v>9581</v>
      </c>
      <c r="N25" s="35">
        <v>13312</v>
      </c>
      <c r="O25" s="35">
        <v>11199</v>
      </c>
      <c r="P25" s="35">
        <v>10841</v>
      </c>
      <c r="Q25" s="15">
        <f t="shared" si="3"/>
        <v>131601</v>
      </c>
    </row>
    <row r="26" spans="2:17" s="1" customFormat="1" ht="19.5" customHeight="1" x14ac:dyDescent="0.25">
      <c r="B26" s="87"/>
      <c r="C26" s="88"/>
      <c r="D26" s="110" t="s">
        <v>93</v>
      </c>
      <c r="E26" s="35">
        <v>1265</v>
      </c>
      <c r="F26" s="35">
        <v>1137</v>
      </c>
      <c r="G26" s="35">
        <v>1740</v>
      </c>
      <c r="H26" s="35">
        <v>1376</v>
      </c>
      <c r="I26" s="35">
        <v>1277</v>
      </c>
      <c r="J26" s="35">
        <v>1236</v>
      </c>
      <c r="K26" s="35">
        <v>1222</v>
      </c>
      <c r="L26" s="35">
        <v>1463</v>
      </c>
      <c r="M26" s="35">
        <v>1205</v>
      </c>
      <c r="N26" s="35">
        <v>1308</v>
      </c>
      <c r="O26" s="35">
        <v>1407</v>
      </c>
      <c r="P26" s="35">
        <v>1388</v>
      </c>
      <c r="Q26" s="15">
        <f t="shared" si="3"/>
        <v>16024</v>
      </c>
    </row>
    <row r="27" spans="2:17" s="1" customFormat="1" ht="19.5" customHeight="1" x14ac:dyDescent="0.25">
      <c r="B27" s="87"/>
      <c r="C27" s="88"/>
      <c r="D27" s="110" t="s">
        <v>94</v>
      </c>
      <c r="E27" s="35">
        <v>864</v>
      </c>
      <c r="F27" s="35">
        <v>794</v>
      </c>
      <c r="G27" s="35">
        <v>1320</v>
      </c>
      <c r="H27" s="35">
        <v>1004</v>
      </c>
      <c r="I27" s="35">
        <v>899</v>
      </c>
      <c r="J27" s="35">
        <v>873</v>
      </c>
      <c r="K27" s="35">
        <v>776</v>
      </c>
      <c r="L27" s="35">
        <v>989</v>
      </c>
      <c r="M27" s="35">
        <v>796</v>
      </c>
      <c r="N27" s="35">
        <v>944</v>
      </c>
      <c r="O27" s="35">
        <v>1036</v>
      </c>
      <c r="P27" s="35">
        <v>1072</v>
      </c>
      <c r="Q27" s="15">
        <f t="shared" si="3"/>
        <v>11367</v>
      </c>
    </row>
    <row r="28" spans="2:17" s="1" customFormat="1" ht="19.5" customHeight="1" x14ac:dyDescent="0.25">
      <c r="B28" s="87"/>
      <c r="C28" s="88"/>
      <c r="D28" s="110" t="s">
        <v>95</v>
      </c>
      <c r="E28" s="35">
        <v>401</v>
      </c>
      <c r="F28" s="35">
        <v>343</v>
      </c>
      <c r="G28" s="35">
        <v>420</v>
      </c>
      <c r="H28" s="35">
        <v>372</v>
      </c>
      <c r="I28" s="35">
        <v>378</v>
      </c>
      <c r="J28" s="35">
        <v>363</v>
      </c>
      <c r="K28" s="35">
        <v>446</v>
      </c>
      <c r="L28" s="35">
        <v>474</v>
      </c>
      <c r="M28" s="35">
        <v>409</v>
      </c>
      <c r="N28" s="35">
        <v>364</v>
      </c>
      <c r="O28" s="35">
        <v>371</v>
      </c>
      <c r="P28" s="35">
        <v>316</v>
      </c>
      <c r="Q28" s="15">
        <f t="shared" ref="Q28:Q46" si="5">SUM(E28:P28)</f>
        <v>4657</v>
      </c>
    </row>
    <row r="29" spans="2:17" s="1" customFormat="1" ht="19.5" customHeight="1" x14ac:dyDescent="0.25">
      <c r="B29" s="87"/>
      <c r="C29" s="88"/>
      <c r="D29" s="110" t="s">
        <v>96</v>
      </c>
      <c r="E29" s="35">
        <v>12962</v>
      </c>
      <c r="F29" s="35">
        <v>12887</v>
      </c>
      <c r="G29" s="35">
        <v>15397</v>
      </c>
      <c r="H29" s="35">
        <v>16041</v>
      </c>
      <c r="I29" s="35">
        <v>14866</v>
      </c>
      <c r="J29" s="35">
        <v>13874</v>
      </c>
      <c r="K29" s="35">
        <v>16243</v>
      </c>
      <c r="L29" s="35">
        <v>19054</v>
      </c>
      <c r="M29" s="35">
        <v>15272</v>
      </c>
      <c r="N29" s="35">
        <v>17319</v>
      </c>
      <c r="O29" s="35">
        <v>16109</v>
      </c>
      <c r="P29" s="35">
        <v>16631</v>
      </c>
      <c r="Q29" s="15">
        <f t="shared" si="5"/>
        <v>186655</v>
      </c>
    </row>
    <row r="30" spans="2:17" s="1" customFormat="1" ht="19.5" customHeight="1" x14ac:dyDescent="0.25">
      <c r="B30" s="87"/>
      <c r="C30" s="88"/>
      <c r="D30" s="110" t="s">
        <v>97</v>
      </c>
      <c r="E30" s="35">
        <v>610</v>
      </c>
      <c r="F30" s="35">
        <v>564</v>
      </c>
      <c r="G30" s="35">
        <v>796</v>
      </c>
      <c r="H30" s="35">
        <v>865</v>
      </c>
      <c r="I30" s="35">
        <v>750</v>
      </c>
      <c r="J30" s="35">
        <v>775</v>
      </c>
      <c r="K30" s="35">
        <v>740</v>
      </c>
      <c r="L30" s="35">
        <v>807</v>
      </c>
      <c r="M30" s="35">
        <v>658</v>
      </c>
      <c r="N30" s="35">
        <v>614</v>
      </c>
      <c r="O30" s="35">
        <v>625</v>
      </c>
      <c r="P30" s="35">
        <v>769</v>
      </c>
      <c r="Q30" s="15">
        <f t="shared" si="5"/>
        <v>8573</v>
      </c>
    </row>
    <row r="31" spans="2:17" s="1" customFormat="1" ht="19.5" customHeight="1" x14ac:dyDescent="0.25">
      <c r="B31" s="87"/>
      <c r="C31" s="88"/>
      <c r="D31" s="110" t="s">
        <v>98</v>
      </c>
      <c r="E31" s="35">
        <v>102</v>
      </c>
      <c r="F31" s="35">
        <v>84</v>
      </c>
      <c r="G31" s="35">
        <v>91</v>
      </c>
      <c r="H31" s="35">
        <v>92</v>
      </c>
      <c r="I31" s="35">
        <v>65</v>
      </c>
      <c r="J31" s="35">
        <v>155</v>
      </c>
      <c r="K31" s="35">
        <v>234</v>
      </c>
      <c r="L31" s="35">
        <v>265</v>
      </c>
      <c r="M31" s="35">
        <v>211</v>
      </c>
      <c r="N31" s="35">
        <v>187</v>
      </c>
      <c r="O31" s="35">
        <v>162</v>
      </c>
      <c r="P31" s="35">
        <v>171</v>
      </c>
      <c r="Q31" s="15">
        <f t="shared" si="5"/>
        <v>1819</v>
      </c>
    </row>
    <row r="32" spans="2:17" s="1" customFormat="1" ht="19.5" customHeight="1" x14ac:dyDescent="0.25">
      <c r="B32" s="87"/>
      <c r="C32" s="88"/>
      <c r="D32" s="110" t="s">
        <v>99</v>
      </c>
      <c r="E32" s="35">
        <v>508</v>
      </c>
      <c r="F32" s="35">
        <v>480</v>
      </c>
      <c r="G32" s="35">
        <v>705</v>
      </c>
      <c r="H32" s="35">
        <v>773</v>
      </c>
      <c r="I32" s="35">
        <v>685</v>
      </c>
      <c r="J32" s="35">
        <v>620</v>
      </c>
      <c r="K32" s="35">
        <v>506</v>
      </c>
      <c r="L32" s="35">
        <v>542</v>
      </c>
      <c r="M32" s="35">
        <v>447</v>
      </c>
      <c r="N32" s="35">
        <v>427</v>
      </c>
      <c r="O32" s="35">
        <v>463</v>
      </c>
      <c r="P32" s="35">
        <v>598</v>
      </c>
      <c r="Q32" s="15">
        <f t="shared" si="5"/>
        <v>6754</v>
      </c>
    </row>
    <row r="33" spans="2:17" s="1" customFormat="1" ht="19.5" customHeight="1" x14ac:dyDescent="0.25">
      <c r="B33" s="87"/>
      <c r="C33" s="88"/>
      <c r="D33" s="110" t="s">
        <v>100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3</v>
      </c>
      <c r="O33" s="35">
        <v>0</v>
      </c>
      <c r="P33" s="35">
        <v>0</v>
      </c>
      <c r="Q33" s="15">
        <f t="shared" si="5"/>
        <v>3</v>
      </c>
    </row>
    <row r="34" spans="2:17" s="1" customFormat="1" ht="19.5" customHeight="1" x14ac:dyDescent="0.25">
      <c r="B34" s="87"/>
      <c r="C34" s="88"/>
      <c r="D34" s="110" t="s">
        <v>101</v>
      </c>
      <c r="E34" s="35">
        <v>827</v>
      </c>
      <c r="F34" s="35">
        <v>756</v>
      </c>
      <c r="G34" s="35">
        <v>968</v>
      </c>
      <c r="H34" s="35">
        <v>1029</v>
      </c>
      <c r="I34" s="35">
        <v>1187</v>
      </c>
      <c r="J34" s="35">
        <v>1266</v>
      </c>
      <c r="K34" s="35">
        <v>1003</v>
      </c>
      <c r="L34" s="35">
        <v>1044</v>
      </c>
      <c r="M34" s="35">
        <v>811</v>
      </c>
      <c r="N34" s="35">
        <v>1227</v>
      </c>
      <c r="O34" s="35">
        <v>1081</v>
      </c>
      <c r="P34" s="35">
        <v>932</v>
      </c>
      <c r="Q34" s="15">
        <f t="shared" ref="Q34" si="6">SUM(E34:P34)</f>
        <v>12131</v>
      </c>
    </row>
    <row r="35" spans="2:17" s="1" customFormat="1" ht="19.5" customHeight="1" x14ac:dyDescent="0.25">
      <c r="B35" s="87"/>
      <c r="C35" s="88"/>
      <c r="D35" s="110" t="s">
        <v>102</v>
      </c>
      <c r="E35" s="35">
        <v>827</v>
      </c>
      <c r="F35" s="35">
        <v>756</v>
      </c>
      <c r="G35" s="35">
        <v>968</v>
      </c>
      <c r="H35" s="35">
        <v>1029</v>
      </c>
      <c r="I35" s="35">
        <v>1187</v>
      </c>
      <c r="J35" s="35">
        <v>1266</v>
      </c>
      <c r="K35" s="35">
        <v>1003</v>
      </c>
      <c r="L35" s="35">
        <v>1044</v>
      </c>
      <c r="M35" s="35">
        <v>811</v>
      </c>
      <c r="N35" s="35">
        <v>1227</v>
      </c>
      <c r="O35" s="35">
        <v>1081</v>
      </c>
      <c r="P35" s="35">
        <v>932</v>
      </c>
      <c r="Q35" s="15">
        <f t="shared" si="5"/>
        <v>12131</v>
      </c>
    </row>
    <row r="36" spans="2:17" s="1" customFormat="1" ht="19.5" customHeight="1" x14ac:dyDescent="0.25">
      <c r="B36" s="87"/>
      <c r="C36" s="88"/>
      <c r="D36" s="110" t="s">
        <v>103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15">
        <f t="shared" si="5"/>
        <v>0</v>
      </c>
    </row>
    <row r="37" spans="2:17" s="1" customFormat="1" ht="19.5" customHeight="1" x14ac:dyDescent="0.25">
      <c r="B37" s="87"/>
      <c r="C37" s="88"/>
      <c r="D37" s="110" t="s">
        <v>104</v>
      </c>
      <c r="E37" s="35">
        <v>6413</v>
      </c>
      <c r="F37" s="35">
        <v>5934</v>
      </c>
      <c r="G37" s="35">
        <v>10071</v>
      </c>
      <c r="H37" s="35">
        <v>7247</v>
      </c>
      <c r="I37" s="35">
        <v>6840</v>
      </c>
      <c r="J37" s="35">
        <v>6634</v>
      </c>
      <c r="K37" s="35">
        <v>7336</v>
      </c>
      <c r="L37" s="35">
        <v>9038</v>
      </c>
      <c r="M37" s="35">
        <v>7602</v>
      </c>
      <c r="N37" s="35">
        <v>8221</v>
      </c>
      <c r="O37" s="35">
        <v>7614</v>
      </c>
      <c r="P37" s="35">
        <v>8239</v>
      </c>
      <c r="Q37" s="15">
        <f t="shared" si="5"/>
        <v>91189</v>
      </c>
    </row>
    <row r="38" spans="2:17" s="1" customFormat="1" ht="19.5" customHeight="1" x14ac:dyDescent="0.25">
      <c r="B38" s="87"/>
      <c r="C38" s="88"/>
      <c r="D38" s="110" t="s">
        <v>105</v>
      </c>
      <c r="E38" s="35">
        <v>3340</v>
      </c>
      <c r="F38" s="35">
        <v>2686</v>
      </c>
      <c r="G38" s="35">
        <v>3569</v>
      </c>
      <c r="H38" s="35">
        <v>3551</v>
      </c>
      <c r="I38" s="35">
        <v>3467</v>
      </c>
      <c r="J38" s="35">
        <v>2978</v>
      </c>
      <c r="K38" s="35">
        <v>3446</v>
      </c>
      <c r="L38" s="35">
        <v>3672</v>
      </c>
      <c r="M38" s="35">
        <v>2865</v>
      </c>
      <c r="N38" s="35">
        <v>3672</v>
      </c>
      <c r="O38" s="35">
        <v>3433</v>
      </c>
      <c r="P38" s="35">
        <v>3658</v>
      </c>
      <c r="Q38" s="15">
        <f t="shared" si="5"/>
        <v>40337</v>
      </c>
    </row>
    <row r="39" spans="2:17" s="1" customFormat="1" ht="19.5" customHeight="1" x14ac:dyDescent="0.25">
      <c r="B39" s="87"/>
      <c r="C39" s="88"/>
      <c r="D39" s="110" t="s">
        <v>106</v>
      </c>
      <c r="E39" s="35">
        <v>1751</v>
      </c>
      <c r="F39" s="35">
        <v>1465</v>
      </c>
      <c r="G39" s="35">
        <v>1961</v>
      </c>
      <c r="H39" s="35">
        <v>2000</v>
      </c>
      <c r="I39" s="35">
        <v>1996</v>
      </c>
      <c r="J39" s="35">
        <v>1646</v>
      </c>
      <c r="K39" s="35">
        <v>1823</v>
      </c>
      <c r="L39" s="35">
        <v>2274</v>
      </c>
      <c r="M39" s="35">
        <v>1665</v>
      </c>
      <c r="N39" s="35">
        <v>1855</v>
      </c>
      <c r="O39" s="35">
        <v>1501</v>
      </c>
      <c r="P39" s="35">
        <v>1561</v>
      </c>
      <c r="Q39" s="15">
        <f t="shared" si="5"/>
        <v>21498</v>
      </c>
    </row>
    <row r="40" spans="2:17" s="1" customFormat="1" ht="19.5" customHeight="1" x14ac:dyDescent="0.25">
      <c r="B40" s="87"/>
      <c r="C40" s="88"/>
      <c r="D40" s="110" t="s">
        <v>107</v>
      </c>
      <c r="E40" s="35">
        <v>1589</v>
      </c>
      <c r="F40" s="35">
        <v>1221</v>
      </c>
      <c r="G40" s="35">
        <v>1608</v>
      </c>
      <c r="H40" s="35">
        <v>1551</v>
      </c>
      <c r="I40" s="35">
        <v>1471</v>
      </c>
      <c r="J40" s="35">
        <v>1332</v>
      </c>
      <c r="K40" s="35">
        <v>1623</v>
      </c>
      <c r="L40" s="35">
        <v>1398</v>
      </c>
      <c r="M40" s="35">
        <v>1200</v>
      </c>
      <c r="N40" s="35">
        <v>1817</v>
      </c>
      <c r="O40" s="35">
        <v>1932</v>
      </c>
      <c r="P40" s="35">
        <v>2097</v>
      </c>
      <c r="Q40" s="15">
        <f t="shared" si="5"/>
        <v>18839</v>
      </c>
    </row>
    <row r="41" spans="2:17" s="1" customFormat="1" ht="19.5" customHeight="1" x14ac:dyDescent="0.25">
      <c r="B41" s="87"/>
      <c r="C41" s="88"/>
      <c r="D41" s="110" t="s">
        <v>108</v>
      </c>
      <c r="E41" s="35">
        <v>9361</v>
      </c>
      <c r="F41" s="35">
        <v>10575</v>
      </c>
      <c r="G41" s="35">
        <v>14791</v>
      </c>
      <c r="H41" s="35">
        <v>18344</v>
      </c>
      <c r="I41" s="35">
        <v>12531</v>
      </c>
      <c r="J41" s="35">
        <v>17689</v>
      </c>
      <c r="K41" s="35">
        <v>16633</v>
      </c>
      <c r="L41" s="35">
        <v>18684</v>
      </c>
      <c r="M41" s="35">
        <v>17114</v>
      </c>
      <c r="N41" s="35">
        <v>19866</v>
      </c>
      <c r="O41" s="35">
        <v>18749</v>
      </c>
      <c r="P41" s="35">
        <v>18660</v>
      </c>
      <c r="Q41" s="15">
        <f t="shared" si="5"/>
        <v>192997</v>
      </c>
    </row>
    <row r="42" spans="2:17" s="1" customFormat="1" ht="19.5" customHeight="1" x14ac:dyDescent="0.25">
      <c r="B42" s="87"/>
      <c r="C42" s="88"/>
      <c r="D42" s="110" t="s">
        <v>109</v>
      </c>
      <c r="E42" s="35">
        <v>11349</v>
      </c>
      <c r="F42" s="35">
        <v>10149</v>
      </c>
      <c r="G42" s="35">
        <v>13283</v>
      </c>
      <c r="H42" s="35">
        <v>14783</v>
      </c>
      <c r="I42" s="35">
        <v>12683</v>
      </c>
      <c r="J42" s="35">
        <v>11291</v>
      </c>
      <c r="K42" s="35">
        <v>13025</v>
      </c>
      <c r="L42" s="35">
        <v>16222</v>
      </c>
      <c r="M42" s="35">
        <v>13404</v>
      </c>
      <c r="N42" s="35">
        <v>15761</v>
      </c>
      <c r="O42" s="35">
        <v>14155</v>
      </c>
      <c r="P42" s="35">
        <v>15491</v>
      </c>
      <c r="Q42" s="15">
        <f t="shared" si="5"/>
        <v>161596</v>
      </c>
    </row>
    <row r="43" spans="2:17" s="1" customFormat="1" ht="19.5" customHeight="1" x14ac:dyDescent="0.25">
      <c r="B43" s="87"/>
      <c r="C43" s="88"/>
      <c r="D43" s="110" t="s">
        <v>110</v>
      </c>
      <c r="E43" s="35">
        <v>11278</v>
      </c>
      <c r="F43" s="35">
        <v>10090</v>
      </c>
      <c r="G43" s="35">
        <v>13229</v>
      </c>
      <c r="H43" s="35">
        <v>14698</v>
      </c>
      <c r="I43" s="35">
        <v>12621</v>
      </c>
      <c r="J43" s="35">
        <v>11228</v>
      </c>
      <c r="K43" s="35">
        <v>12993</v>
      </c>
      <c r="L43" s="35">
        <v>16177</v>
      </c>
      <c r="M43" s="35">
        <v>13335</v>
      </c>
      <c r="N43" s="35">
        <v>15666</v>
      </c>
      <c r="O43" s="35">
        <v>14092</v>
      </c>
      <c r="P43" s="35">
        <v>15405</v>
      </c>
      <c r="Q43" s="15">
        <f t="shared" si="5"/>
        <v>160812</v>
      </c>
    </row>
    <row r="44" spans="2:17" s="1" customFormat="1" ht="19.5" customHeight="1" x14ac:dyDescent="0.25">
      <c r="B44" s="87"/>
      <c r="C44" s="88"/>
      <c r="D44" s="110" t="s">
        <v>111</v>
      </c>
      <c r="E44" s="35">
        <v>71</v>
      </c>
      <c r="F44" s="35">
        <v>59</v>
      </c>
      <c r="G44" s="35">
        <v>54</v>
      </c>
      <c r="H44" s="35">
        <v>85</v>
      </c>
      <c r="I44" s="35">
        <v>62</v>
      </c>
      <c r="J44" s="35">
        <v>63</v>
      </c>
      <c r="K44" s="35">
        <v>32</v>
      </c>
      <c r="L44" s="35">
        <v>45</v>
      </c>
      <c r="M44" s="35">
        <v>69</v>
      </c>
      <c r="N44" s="35">
        <v>95</v>
      </c>
      <c r="O44" s="35">
        <v>63</v>
      </c>
      <c r="P44" s="35">
        <v>86</v>
      </c>
      <c r="Q44" s="15">
        <f t="shared" si="5"/>
        <v>784</v>
      </c>
    </row>
    <row r="45" spans="2:17" s="1" customFormat="1" ht="19.5" customHeight="1" x14ac:dyDescent="0.25">
      <c r="B45" s="87"/>
      <c r="C45" s="88"/>
      <c r="D45" s="110" t="s">
        <v>112</v>
      </c>
      <c r="E45" s="35">
        <v>22077</v>
      </c>
      <c r="F45" s="35">
        <v>18030</v>
      </c>
      <c r="G45" s="35">
        <v>24136</v>
      </c>
      <c r="H45" s="35">
        <v>24297</v>
      </c>
      <c r="I45" s="35">
        <v>23944</v>
      </c>
      <c r="J45" s="35">
        <v>23695</v>
      </c>
      <c r="K45" s="35">
        <v>26163</v>
      </c>
      <c r="L45" s="35">
        <v>28034</v>
      </c>
      <c r="M45" s="35">
        <v>24633</v>
      </c>
      <c r="N45" s="35">
        <v>31533</v>
      </c>
      <c r="O45" s="35">
        <v>28013</v>
      </c>
      <c r="P45" s="35">
        <v>27649</v>
      </c>
      <c r="Q45" s="15">
        <f t="shared" si="5"/>
        <v>302204</v>
      </c>
    </row>
    <row r="46" spans="2:17" s="1" customFormat="1" ht="19.5" customHeight="1" x14ac:dyDescent="0.25">
      <c r="B46" s="89"/>
      <c r="C46" s="90" t="s">
        <v>65</v>
      </c>
      <c r="D46" s="112"/>
      <c r="E46" s="48">
        <v>1694</v>
      </c>
      <c r="F46" s="48">
        <v>1873</v>
      </c>
      <c r="G46" s="48">
        <v>2652</v>
      </c>
      <c r="H46" s="48">
        <v>2355</v>
      </c>
      <c r="I46" s="48">
        <v>2340</v>
      </c>
      <c r="J46" s="48">
        <v>2075</v>
      </c>
      <c r="K46" s="48">
        <v>2003</v>
      </c>
      <c r="L46" s="48">
        <v>2444</v>
      </c>
      <c r="M46" s="48">
        <v>1741</v>
      </c>
      <c r="N46" s="48">
        <v>2360</v>
      </c>
      <c r="O46" s="48">
        <v>1904</v>
      </c>
      <c r="P46" s="48">
        <v>2244</v>
      </c>
      <c r="Q46" s="48">
        <f t="shared" si="5"/>
        <v>25685</v>
      </c>
    </row>
    <row r="47" spans="2:17" s="1" customFormat="1" ht="19.5" customHeight="1" x14ac:dyDescent="0.25">
      <c r="B47" s="82" t="s">
        <v>43</v>
      </c>
      <c r="C47" s="83"/>
      <c r="D47" s="108"/>
      <c r="E47" s="109">
        <f>+E48+E71</f>
        <v>26796</v>
      </c>
      <c r="F47" s="109">
        <f t="shared" ref="F47:P47" si="7">+F48+F71</f>
        <v>22181</v>
      </c>
      <c r="G47" s="109">
        <f t="shared" si="7"/>
        <v>27516</v>
      </c>
      <c r="H47" s="109">
        <f t="shared" si="7"/>
        <v>31397</v>
      </c>
      <c r="I47" s="109">
        <f t="shared" si="7"/>
        <v>30846</v>
      </c>
      <c r="J47" s="109">
        <f t="shared" si="7"/>
        <v>31841</v>
      </c>
      <c r="K47" s="109">
        <f t="shared" si="7"/>
        <v>32989</v>
      </c>
      <c r="L47" s="109">
        <f t="shared" si="7"/>
        <v>35692</v>
      </c>
      <c r="M47" s="109">
        <f t="shared" si="7"/>
        <v>31940</v>
      </c>
      <c r="N47" s="109">
        <f t="shared" si="7"/>
        <v>36324</v>
      </c>
      <c r="O47" s="109">
        <f t="shared" si="7"/>
        <v>29666</v>
      </c>
      <c r="P47" s="109">
        <f t="shared" si="7"/>
        <v>36036</v>
      </c>
      <c r="Q47" s="109">
        <f>SUM(E47:P47)</f>
        <v>373224</v>
      </c>
    </row>
    <row r="48" spans="2:17" s="1" customFormat="1" ht="19.5" customHeight="1" x14ac:dyDescent="0.25">
      <c r="B48" s="16"/>
      <c r="C48" s="84" t="s">
        <v>64</v>
      </c>
      <c r="D48" s="14"/>
      <c r="E48" s="21">
        <f>+E49+E50+E51+E54+E57+E58+E59+E60+E61+E62+E63+E64+E65+E68+E69+E70</f>
        <v>26625</v>
      </c>
      <c r="F48" s="21">
        <f t="shared" ref="F48:P48" si="8">+F49+F50+F51+F54+F57+F58+F59+F60+F61+F62+F63+F64+F65+F68+F69+F70</f>
        <v>21971</v>
      </c>
      <c r="G48" s="21">
        <f t="shared" si="8"/>
        <v>27311</v>
      </c>
      <c r="H48" s="21">
        <f t="shared" si="8"/>
        <v>31190</v>
      </c>
      <c r="I48" s="21">
        <f t="shared" si="8"/>
        <v>30604</v>
      </c>
      <c r="J48" s="21">
        <f t="shared" si="8"/>
        <v>31631</v>
      </c>
      <c r="K48" s="21">
        <f t="shared" si="8"/>
        <v>32734</v>
      </c>
      <c r="L48" s="21">
        <f t="shared" si="8"/>
        <v>35370</v>
      </c>
      <c r="M48" s="21">
        <f t="shared" si="8"/>
        <v>31554</v>
      </c>
      <c r="N48" s="21">
        <f t="shared" si="8"/>
        <v>35969</v>
      </c>
      <c r="O48" s="21">
        <f t="shared" si="8"/>
        <v>29346</v>
      </c>
      <c r="P48" s="21">
        <f t="shared" si="8"/>
        <v>35810</v>
      </c>
      <c r="Q48" s="21">
        <f t="shared" ref="Q48:Q71" si="9">SUM(E48:P48)</f>
        <v>370115</v>
      </c>
    </row>
    <row r="49" spans="2:17" s="1" customFormat="1" ht="19.5" customHeight="1" x14ac:dyDescent="0.25">
      <c r="B49" s="87"/>
      <c r="C49" s="88"/>
      <c r="D49" s="110" t="s">
        <v>113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15">
        <f t="shared" si="9"/>
        <v>0</v>
      </c>
    </row>
    <row r="50" spans="2:17" s="1" customFormat="1" ht="19.5" customHeight="1" x14ac:dyDescent="0.25">
      <c r="B50" s="87"/>
      <c r="C50" s="88"/>
      <c r="D50" s="110" t="s">
        <v>81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15">
        <f t="shared" ref="Q50" si="10">SUM(E50:P50)</f>
        <v>0</v>
      </c>
    </row>
    <row r="51" spans="2:17" s="1" customFormat="1" ht="19.5" customHeight="1" x14ac:dyDescent="0.25">
      <c r="B51" s="87"/>
      <c r="C51" s="88"/>
      <c r="D51" s="110" t="s">
        <v>114</v>
      </c>
      <c r="E51" s="35">
        <v>360</v>
      </c>
      <c r="F51" s="35">
        <v>375</v>
      </c>
      <c r="G51" s="35">
        <v>413</v>
      </c>
      <c r="H51" s="35">
        <v>467</v>
      </c>
      <c r="I51" s="35">
        <v>471</v>
      </c>
      <c r="J51" s="35">
        <v>509</v>
      </c>
      <c r="K51" s="35">
        <v>522</v>
      </c>
      <c r="L51" s="35">
        <v>390</v>
      </c>
      <c r="M51" s="35">
        <v>353</v>
      </c>
      <c r="N51" s="35">
        <v>333</v>
      </c>
      <c r="O51" s="35">
        <v>89</v>
      </c>
      <c r="P51" s="35">
        <v>30</v>
      </c>
      <c r="Q51" s="15">
        <f t="shared" si="9"/>
        <v>4312</v>
      </c>
    </row>
    <row r="52" spans="2:17" s="1" customFormat="1" ht="19.5" customHeight="1" x14ac:dyDescent="0.25">
      <c r="B52" s="87"/>
      <c r="C52" s="88"/>
      <c r="D52" s="110" t="s">
        <v>84</v>
      </c>
      <c r="E52" s="35">
        <v>360</v>
      </c>
      <c r="F52" s="35">
        <v>375</v>
      </c>
      <c r="G52" s="35">
        <v>413</v>
      </c>
      <c r="H52" s="35">
        <v>467</v>
      </c>
      <c r="I52" s="35">
        <v>471</v>
      </c>
      <c r="J52" s="35">
        <v>509</v>
      </c>
      <c r="K52" s="35">
        <v>522</v>
      </c>
      <c r="L52" s="35">
        <v>390</v>
      </c>
      <c r="M52" s="35">
        <v>353</v>
      </c>
      <c r="N52" s="35">
        <v>333</v>
      </c>
      <c r="O52" s="35">
        <v>89</v>
      </c>
      <c r="P52" s="35">
        <v>30</v>
      </c>
      <c r="Q52" s="15">
        <f t="shared" si="9"/>
        <v>4312</v>
      </c>
    </row>
    <row r="53" spans="2:17" s="1" customFormat="1" ht="19.5" customHeight="1" x14ac:dyDescent="0.25">
      <c r="B53" s="87"/>
      <c r="C53" s="88"/>
      <c r="D53" s="110" t="s">
        <v>85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15">
        <f t="shared" si="9"/>
        <v>0</v>
      </c>
    </row>
    <row r="54" spans="2:17" s="1" customFormat="1" ht="19.5" customHeight="1" x14ac:dyDescent="0.25">
      <c r="B54" s="87"/>
      <c r="C54" s="88"/>
      <c r="D54" s="110" t="s">
        <v>80</v>
      </c>
      <c r="E54" s="35">
        <v>10050</v>
      </c>
      <c r="F54" s="35">
        <v>7765</v>
      </c>
      <c r="G54" s="35">
        <v>9949</v>
      </c>
      <c r="H54" s="35">
        <v>12929</v>
      </c>
      <c r="I54" s="35">
        <v>11832</v>
      </c>
      <c r="J54" s="35">
        <v>12358</v>
      </c>
      <c r="K54" s="35">
        <v>13086</v>
      </c>
      <c r="L54" s="35">
        <v>14096</v>
      </c>
      <c r="M54" s="35">
        <v>10889</v>
      </c>
      <c r="N54" s="35">
        <v>14939</v>
      </c>
      <c r="O54" s="35">
        <v>10459</v>
      </c>
      <c r="P54" s="35">
        <v>14047</v>
      </c>
      <c r="Q54" s="15">
        <f t="shared" si="9"/>
        <v>142399</v>
      </c>
    </row>
    <row r="55" spans="2:17" s="1" customFormat="1" ht="19.5" customHeight="1" x14ac:dyDescent="0.25">
      <c r="B55" s="87"/>
      <c r="C55" s="88"/>
      <c r="D55" s="110" t="s">
        <v>87</v>
      </c>
      <c r="E55" s="35">
        <v>1</v>
      </c>
      <c r="F55" s="35"/>
      <c r="G55" s="35">
        <v>1</v>
      </c>
      <c r="H55" s="35"/>
      <c r="I55" s="35">
        <v>1</v>
      </c>
      <c r="J55" s="35">
        <v>2</v>
      </c>
      <c r="K55" s="35"/>
      <c r="L55" s="35">
        <v>1</v>
      </c>
      <c r="M55" s="35"/>
      <c r="N55" s="35">
        <v>3</v>
      </c>
      <c r="O55" s="35"/>
      <c r="P55" s="35">
        <v>4</v>
      </c>
      <c r="Q55" s="15">
        <f t="shared" si="9"/>
        <v>13</v>
      </c>
    </row>
    <row r="56" spans="2:17" s="1" customFormat="1" ht="19.5" customHeight="1" x14ac:dyDescent="0.25">
      <c r="B56" s="87"/>
      <c r="C56" s="88"/>
      <c r="D56" s="110" t="s">
        <v>88</v>
      </c>
      <c r="E56" s="35">
        <v>10049</v>
      </c>
      <c r="F56" s="35">
        <v>7765</v>
      </c>
      <c r="G56" s="35">
        <v>9948</v>
      </c>
      <c r="H56" s="35">
        <v>12929</v>
      </c>
      <c r="I56" s="35">
        <v>11831</v>
      </c>
      <c r="J56" s="35">
        <v>12356</v>
      </c>
      <c r="K56" s="35">
        <v>13086</v>
      </c>
      <c r="L56" s="35">
        <v>14095</v>
      </c>
      <c r="M56" s="35">
        <v>10889</v>
      </c>
      <c r="N56" s="35">
        <v>14936</v>
      </c>
      <c r="O56" s="35">
        <v>10459</v>
      </c>
      <c r="P56" s="35">
        <v>14043</v>
      </c>
      <c r="Q56" s="15">
        <f t="shared" si="9"/>
        <v>142386</v>
      </c>
    </row>
    <row r="57" spans="2:17" s="1" customFormat="1" ht="19.5" customHeight="1" x14ac:dyDescent="0.25">
      <c r="B57" s="87"/>
      <c r="C57" s="88"/>
      <c r="D57" s="110" t="s">
        <v>90</v>
      </c>
      <c r="E57" s="35">
        <v>1411</v>
      </c>
      <c r="F57" s="35">
        <v>928</v>
      </c>
      <c r="G57" s="35">
        <v>1270</v>
      </c>
      <c r="H57" s="35">
        <v>1572</v>
      </c>
      <c r="I57" s="35">
        <v>1455</v>
      </c>
      <c r="J57" s="35">
        <v>1909</v>
      </c>
      <c r="K57" s="35">
        <v>1902</v>
      </c>
      <c r="L57" s="35">
        <v>2182</v>
      </c>
      <c r="M57" s="35">
        <v>2153</v>
      </c>
      <c r="N57" s="35">
        <v>2099</v>
      </c>
      <c r="O57" s="35">
        <v>1579</v>
      </c>
      <c r="P57" s="35">
        <v>2144</v>
      </c>
      <c r="Q57" s="15">
        <f t="shared" si="9"/>
        <v>20604</v>
      </c>
    </row>
    <row r="58" spans="2:17" s="1" customFormat="1" ht="19.5" customHeight="1" x14ac:dyDescent="0.25">
      <c r="B58" s="87"/>
      <c r="C58" s="88"/>
      <c r="D58" s="110" t="s">
        <v>91</v>
      </c>
      <c r="E58" s="35">
        <v>3658</v>
      </c>
      <c r="F58" s="35">
        <v>2991</v>
      </c>
      <c r="G58" s="35">
        <v>3063</v>
      </c>
      <c r="H58" s="35">
        <v>2820</v>
      </c>
      <c r="I58" s="35">
        <v>3984</v>
      </c>
      <c r="J58" s="35">
        <v>4181</v>
      </c>
      <c r="K58" s="35">
        <v>4052</v>
      </c>
      <c r="L58" s="35">
        <v>4048</v>
      </c>
      <c r="M58" s="35">
        <v>3744</v>
      </c>
      <c r="N58" s="35">
        <v>4055</v>
      </c>
      <c r="O58" s="35">
        <v>3921</v>
      </c>
      <c r="P58" s="35">
        <v>4382</v>
      </c>
      <c r="Q58" s="15">
        <f t="shared" si="9"/>
        <v>44899</v>
      </c>
    </row>
    <row r="59" spans="2:17" s="1" customFormat="1" ht="19.5" customHeight="1" x14ac:dyDescent="0.25">
      <c r="B59" s="87"/>
      <c r="C59" s="88"/>
      <c r="D59" s="110" t="s">
        <v>115</v>
      </c>
      <c r="E59" s="35">
        <v>774</v>
      </c>
      <c r="F59" s="35">
        <v>747</v>
      </c>
      <c r="G59" s="35">
        <v>965</v>
      </c>
      <c r="H59" s="35">
        <v>930</v>
      </c>
      <c r="I59" s="35">
        <v>988</v>
      </c>
      <c r="J59" s="35">
        <v>873</v>
      </c>
      <c r="K59" s="35">
        <v>997</v>
      </c>
      <c r="L59" s="35">
        <v>1046</v>
      </c>
      <c r="M59" s="35">
        <v>840</v>
      </c>
      <c r="N59" s="35">
        <v>906</v>
      </c>
      <c r="O59" s="35">
        <v>805</v>
      </c>
      <c r="P59" s="35">
        <v>896</v>
      </c>
      <c r="Q59" s="15">
        <f t="shared" si="9"/>
        <v>10767</v>
      </c>
    </row>
    <row r="60" spans="2:17" s="1" customFormat="1" ht="19.5" customHeight="1" x14ac:dyDescent="0.25">
      <c r="B60" s="87"/>
      <c r="C60" s="88"/>
      <c r="D60" s="110" t="s">
        <v>116</v>
      </c>
      <c r="E60" s="35">
        <v>194</v>
      </c>
      <c r="F60" s="35">
        <v>178</v>
      </c>
      <c r="G60" s="35">
        <v>197</v>
      </c>
      <c r="H60" s="35">
        <v>215</v>
      </c>
      <c r="I60" s="35">
        <v>198</v>
      </c>
      <c r="J60" s="35">
        <v>174</v>
      </c>
      <c r="K60" s="35">
        <v>214</v>
      </c>
      <c r="L60" s="35">
        <v>258</v>
      </c>
      <c r="M60" s="35">
        <v>230</v>
      </c>
      <c r="N60" s="35">
        <v>286</v>
      </c>
      <c r="O60" s="35">
        <v>395</v>
      </c>
      <c r="P60" s="35">
        <v>260</v>
      </c>
      <c r="Q60" s="15">
        <f t="shared" si="9"/>
        <v>2799</v>
      </c>
    </row>
    <row r="61" spans="2:17" s="1" customFormat="1" ht="19.5" customHeight="1" x14ac:dyDescent="0.25">
      <c r="B61" s="87"/>
      <c r="C61" s="88"/>
      <c r="D61" s="110" t="s">
        <v>117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1</v>
      </c>
      <c r="L61" s="35">
        <v>0</v>
      </c>
      <c r="M61" s="35">
        <v>0</v>
      </c>
      <c r="N61" s="35">
        <v>1</v>
      </c>
      <c r="O61" s="35">
        <v>0</v>
      </c>
      <c r="P61" s="35">
        <v>0</v>
      </c>
      <c r="Q61" s="15">
        <f t="shared" si="9"/>
        <v>2</v>
      </c>
    </row>
    <row r="62" spans="2:17" s="1" customFormat="1" ht="19.5" customHeight="1" x14ac:dyDescent="0.25">
      <c r="B62" s="87"/>
      <c r="C62" s="88"/>
      <c r="D62" s="110" t="s">
        <v>120</v>
      </c>
      <c r="E62" s="35">
        <v>0</v>
      </c>
      <c r="F62" s="35">
        <v>0</v>
      </c>
      <c r="G62" s="35">
        <v>7</v>
      </c>
      <c r="H62" s="35">
        <v>0</v>
      </c>
      <c r="I62" s="35">
        <v>3</v>
      </c>
      <c r="J62" s="35">
        <v>46</v>
      </c>
      <c r="K62" s="35">
        <v>88</v>
      </c>
      <c r="L62" s="35">
        <v>289</v>
      </c>
      <c r="M62" s="35">
        <v>196</v>
      </c>
      <c r="N62" s="35">
        <v>241</v>
      </c>
      <c r="O62" s="35">
        <v>234</v>
      </c>
      <c r="P62" s="35">
        <v>208</v>
      </c>
      <c r="Q62" s="15">
        <f t="shared" si="9"/>
        <v>1312</v>
      </c>
    </row>
    <row r="63" spans="2:17" s="1" customFormat="1" ht="19.5" customHeight="1" x14ac:dyDescent="0.25">
      <c r="B63" s="87"/>
      <c r="C63" s="88"/>
      <c r="D63" s="110" t="s">
        <v>101</v>
      </c>
      <c r="E63" s="35">
        <v>502</v>
      </c>
      <c r="F63" s="35">
        <v>456</v>
      </c>
      <c r="G63" s="35">
        <v>479</v>
      </c>
      <c r="H63" s="35">
        <v>428</v>
      </c>
      <c r="I63" s="35">
        <v>497</v>
      </c>
      <c r="J63" s="35">
        <v>500</v>
      </c>
      <c r="K63" s="35">
        <v>701</v>
      </c>
      <c r="L63" s="35">
        <v>615</v>
      </c>
      <c r="M63" s="35">
        <v>675</v>
      </c>
      <c r="N63" s="35">
        <v>726</v>
      </c>
      <c r="O63" s="35">
        <v>780</v>
      </c>
      <c r="P63" s="35">
        <v>816</v>
      </c>
      <c r="Q63" s="15">
        <f t="shared" si="9"/>
        <v>7175</v>
      </c>
    </row>
    <row r="64" spans="2:17" s="1" customFormat="1" ht="19.5" customHeight="1" x14ac:dyDescent="0.25">
      <c r="B64" s="87"/>
      <c r="C64" s="88"/>
      <c r="D64" s="110" t="s">
        <v>104</v>
      </c>
      <c r="E64" s="35">
        <v>351</v>
      </c>
      <c r="F64" s="35">
        <v>585</v>
      </c>
      <c r="G64" s="35">
        <v>952</v>
      </c>
      <c r="H64" s="35">
        <v>528</v>
      </c>
      <c r="I64" s="35">
        <v>522</v>
      </c>
      <c r="J64" s="35">
        <v>506</v>
      </c>
      <c r="K64" s="35">
        <v>444</v>
      </c>
      <c r="L64" s="35">
        <v>366</v>
      </c>
      <c r="M64" s="35">
        <v>361</v>
      </c>
      <c r="N64" s="35">
        <v>460</v>
      </c>
      <c r="O64" s="35">
        <v>738</v>
      </c>
      <c r="P64" s="35">
        <v>513</v>
      </c>
      <c r="Q64" s="15">
        <f t="shared" si="9"/>
        <v>6326</v>
      </c>
    </row>
    <row r="65" spans="2:19" s="1" customFormat="1" ht="19.5" customHeight="1" x14ac:dyDescent="0.25">
      <c r="B65" s="87"/>
      <c r="C65" s="88"/>
      <c r="D65" s="110" t="s">
        <v>105</v>
      </c>
      <c r="E65" s="35">
        <f>+E66+E67</f>
        <v>346</v>
      </c>
      <c r="F65" s="35">
        <f t="shared" ref="F65:P65" si="11">+F66+F67</f>
        <v>250</v>
      </c>
      <c r="G65" s="35">
        <f t="shared" si="11"/>
        <v>262</v>
      </c>
      <c r="H65" s="35">
        <f t="shared" si="11"/>
        <v>224</v>
      </c>
      <c r="I65" s="35">
        <f t="shared" si="11"/>
        <v>299</v>
      </c>
      <c r="J65" s="35">
        <f t="shared" si="11"/>
        <v>249</v>
      </c>
      <c r="K65" s="35">
        <f t="shared" si="11"/>
        <v>435</v>
      </c>
      <c r="L65" s="35">
        <f t="shared" si="11"/>
        <v>323</v>
      </c>
      <c r="M65" s="35">
        <f t="shared" si="11"/>
        <v>229</v>
      </c>
      <c r="N65" s="35">
        <f t="shared" si="11"/>
        <v>374</v>
      </c>
      <c r="O65" s="35">
        <f t="shared" si="11"/>
        <v>361</v>
      </c>
      <c r="P65" s="35">
        <f t="shared" si="11"/>
        <v>319</v>
      </c>
      <c r="Q65" s="15">
        <f t="shared" si="9"/>
        <v>3671</v>
      </c>
    </row>
    <row r="66" spans="2:19" s="1" customFormat="1" ht="19.5" customHeight="1" x14ac:dyDescent="0.25">
      <c r="B66" s="87"/>
      <c r="C66" s="88"/>
      <c r="D66" s="110" t="s">
        <v>106</v>
      </c>
      <c r="E66" s="35">
        <v>251</v>
      </c>
      <c r="F66" s="35">
        <v>155</v>
      </c>
      <c r="G66" s="35">
        <v>119</v>
      </c>
      <c r="H66" s="35">
        <v>138</v>
      </c>
      <c r="I66" s="35">
        <v>189</v>
      </c>
      <c r="J66" s="35">
        <v>164</v>
      </c>
      <c r="K66" s="35">
        <v>267</v>
      </c>
      <c r="L66" s="35">
        <v>169</v>
      </c>
      <c r="M66" s="35">
        <v>133</v>
      </c>
      <c r="N66" s="35">
        <v>185</v>
      </c>
      <c r="O66" s="35">
        <v>212</v>
      </c>
      <c r="P66" s="35">
        <v>191</v>
      </c>
      <c r="Q66" s="15">
        <f t="shared" si="9"/>
        <v>2173</v>
      </c>
    </row>
    <row r="67" spans="2:19" s="1" customFormat="1" ht="19.5" customHeight="1" x14ac:dyDescent="0.25">
      <c r="B67" s="87"/>
      <c r="C67" s="88"/>
      <c r="D67" s="110" t="s">
        <v>107</v>
      </c>
      <c r="E67" s="35">
        <v>95</v>
      </c>
      <c r="F67" s="35">
        <v>95</v>
      </c>
      <c r="G67" s="35">
        <v>143</v>
      </c>
      <c r="H67" s="35">
        <v>86</v>
      </c>
      <c r="I67" s="35">
        <v>110</v>
      </c>
      <c r="J67" s="35">
        <v>85</v>
      </c>
      <c r="K67" s="35">
        <v>168</v>
      </c>
      <c r="L67" s="35">
        <v>154</v>
      </c>
      <c r="M67" s="35">
        <v>96</v>
      </c>
      <c r="N67" s="35">
        <v>189</v>
      </c>
      <c r="O67" s="35">
        <v>149</v>
      </c>
      <c r="P67" s="35">
        <v>128</v>
      </c>
      <c r="Q67" s="15">
        <f t="shared" si="9"/>
        <v>1498</v>
      </c>
    </row>
    <row r="68" spans="2:19" s="1" customFormat="1" ht="19.5" customHeight="1" x14ac:dyDescent="0.25">
      <c r="B68" s="87"/>
      <c r="C68" s="88"/>
      <c r="D68" s="110" t="s">
        <v>108</v>
      </c>
      <c r="E68" s="35">
        <v>1778</v>
      </c>
      <c r="F68" s="35">
        <v>1312</v>
      </c>
      <c r="G68" s="35">
        <v>1791</v>
      </c>
      <c r="H68" s="35">
        <v>1844</v>
      </c>
      <c r="I68" s="35">
        <v>1713</v>
      </c>
      <c r="J68" s="35">
        <v>2121</v>
      </c>
      <c r="K68" s="35">
        <v>1947</v>
      </c>
      <c r="L68" s="35">
        <v>2254</v>
      </c>
      <c r="M68" s="35">
        <v>1755</v>
      </c>
      <c r="N68" s="35">
        <v>1824</v>
      </c>
      <c r="O68" s="35">
        <v>1543</v>
      </c>
      <c r="P68" s="35">
        <v>1935</v>
      </c>
      <c r="Q68" s="15">
        <f t="shared" si="9"/>
        <v>21817</v>
      </c>
    </row>
    <row r="69" spans="2:19" s="1" customFormat="1" ht="19.5" customHeight="1" x14ac:dyDescent="0.25">
      <c r="B69" s="85"/>
      <c r="C69" s="86"/>
      <c r="D69" s="110" t="s">
        <v>109</v>
      </c>
      <c r="E69" s="35">
        <v>2935</v>
      </c>
      <c r="F69" s="35">
        <v>2153</v>
      </c>
      <c r="G69" s="35">
        <v>3228</v>
      </c>
      <c r="H69" s="35">
        <v>3202</v>
      </c>
      <c r="I69" s="35">
        <v>2967</v>
      </c>
      <c r="J69" s="35">
        <v>2980</v>
      </c>
      <c r="K69" s="35">
        <v>3080</v>
      </c>
      <c r="L69" s="35">
        <v>3545</v>
      </c>
      <c r="M69" s="35">
        <v>3287</v>
      </c>
      <c r="N69" s="35">
        <v>4030</v>
      </c>
      <c r="O69" s="35">
        <v>3385</v>
      </c>
      <c r="P69" s="35">
        <v>4532</v>
      </c>
      <c r="Q69" s="15">
        <f t="shared" si="9"/>
        <v>39324</v>
      </c>
    </row>
    <row r="70" spans="2:19" s="1" customFormat="1" ht="19.5" customHeight="1" x14ac:dyDescent="0.25">
      <c r="B70" s="85"/>
      <c r="C70" s="86"/>
      <c r="D70" s="110" t="s">
        <v>112</v>
      </c>
      <c r="E70" s="35">
        <v>4266</v>
      </c>
      <c r="F70" s="35">
        <v>4231</v>
      </c>
      <c r="G70" s="35">
        <v>4735</v>
      </c>
      <c r="H70" s="35">
        <v>6031</v>
      </c>
      <c r="I70" s="35">
        <v>5675</v>
      </c>
      <c r="J70" s="35">
        <v>5225</v>
      </c>
      <c r="K70" s="35">
        <v>5265</v>
      </c>
      <c r="L70" s="35">
        <v>5958</v>
      </c>
      <c r="M70" s="35">
        <v>6842</v>
      </c>
      <c r="N70" s="35">
        <v>5695</v>
      </c>
      <c r="O70" s="35">
        <v>5057</v>
      </c>
      <c r="P70" s="35">
        <v>5728</v>
      </c>
      <c r="Q70" s="15">
        <f t="shared" si="9"/>
        <v>64708</v>
      </c>
    </row>
    <row r="71" spans="2:19" s="1" customFormat="1" ht="19.5" customHeight="1" x14ac:dyDescent="0.25">
      <c r="B71" s="89"/>
      <c r="C71" s="90" t="s">
        <v>65</v>
      </c>
      <c r="D71" s="113"/>
      <c r="E71" s="48">
        <v>171</v>
      </c>
      <c r="F71" s="48">
        <v>210</v>
      </c>
      <c r="G71" s="48">
        <v>205</v>
      </c>
      <c r="H71" s="48">
        <v>207</v>
      </c>
      <c r="I71" s="48">
        <v>242</v>
      </c>
      <c r="J71" s="48">
        <v>210</v>
      </c>
      <c r="K71" s="48">
        <v>255</v>
      </c>
      <c r="L71" s="48">
        <v>322</v>
      </c>
      <c r="M71" s="48">
        <v>386</v>
      </c>
      <c r="N71" s="48">
        <v>355</v>
      </c>
      <c r="O71" s="48">
        <v>320</v>
      </c>
      <c r="P71" s="48">
        <v>226</v>
      </c>
      <c r="Q71" s="46">
        <f t="shared" si="9"/>
        <v>3109</v>
      </c>
      <c r="S71" s="3"/>
    </row>
    <row r="72" spans="2:19" s="1" customFormat="1" ht="19.5" customHeight="1" x14ac:dyDescent="0.25">
      <c r="B72" s="91" t="s">
        <v>44</v>
      </c>
      <c r="C72" s="92"/>
      <c r="D72" s="114"/>
      <c r="E72" s="115">
        <f t="shared" ref="E72:P72" si="12">E73+E85+E94+E102+E113</f>
        <v>4561</v>
      </c>
      <c r="F72" s="115">
        <f t="shared" si="12"/>
        <v>4040</v>
      </c>
      <c r="G72" s="115">
        <f t="shared" si="12"/>
        <v>5933</v>
      </c>
      <c r="H72" s="115">
        <f t="shared" si="12"/>
        <v>6166</v>
      </c>
      <c r="I72" s="115">
        <f t="shared" si="12"/>
        <v>5626</v>
      </c>
      <c r="J72" s="115">
        <f t="shared" si="12"/>
        <v>5704</v>
      </c>
      <c r="K72" s="115">
        <f t="shared" si="12"/>
        <v>6591</v>
      </c>
      <c r="L72" s="115">
        <f t="shared" si="12"/>
        <v>7457</v>
      </c>
      <c r="M72" s="115">
        <f t="shared" si="12"/>
        <v>6708</v>
      </c>
      <c r="N72" s="115">
        <f t="shared" si="12"/>
        <v>7897</v>
      </c>
      <c r="O72" s="115">
        <f t="shared" si="12"/>
        <v>7680</v>
      </c>
      <c r="P72" s="115">
        <f t="shared" si="12"/>
        <v>7642</v>
      </c>
      <c r="Q72" s="115">
        <f>SUM(E72:P72)</f>
        <v>76005</v>
      </c>
    </row>
    <row r="73" spans="2:19" s="1" customFormat="1" ht="19.5" customHeight="1" x14ac:dyDescent="0.25">
      <c r="B73" s="93"/>
      <c r="C73" s="94" t="s">
        <v>45</v>
      </c>
      <c r="D73" s="116"/>
      <c r="E73" s="117">
        <f>+E74+E84</f>
        <v>351</v>
      </c>
      <c r="F73" s="117">
        <f t="shared" ref="F73:P73" si="13">+F74+F84</f>
        <v>252</v>
      </c>
      <c r="G73" s="117">
        <f t="shared" si="13"/>
        <v>228</v>
      </c>
      <c r="H73" s="117">
        <f t="shared" si="13"/>
        <v>300</v>
      </c>
      <c r="I73" s="117">
        <f t="shared" si="13"/>
        <v>357</v>
      </c>
      <c r="J73" s="117">
        <f t="shared" si="13"/>
        <v>327</v>
      </c>
      <c r="K73" s="117">
        <f t="shared" si="13"/>
        <v>321</v>
      </c>
      <c r="L73" s="117">
        <f t="shared" si="13"/>
        <v>380</v>
      </c>
      <c r="M73" s="117">
        <f t="shared" si="13"/>
        <v>376</v>
      </c>
      <c r="N73" s="117">
        <f t="shared" si="13"/>
        <v>454</v>
      </c>
      <c r="O73" s="117">
        <f t="shared" si="13"/>
        <v>408</v>
      </c>
      <c r="P73" s="117">
        <f t="shared" si="13"/>
        <v>367</v>
      </c>
      <c r="Q73" s="111">
        <f>SUM(E73:P73)</f>
        <v>4121</v>
      </c>
    </row>
    <row r="74" spans="2:19" s="1" customFormat="1" ht="19.5" customHeight="1" x14ac:dyDescent="0.25">
      <c r="B74" s="16"/>
      <c r="C74" s="84" t="s">
        <v>64</v>
      </c>
      <c r="D74" s="14"/>
      <c r="E74" s="21">
        <f>+E75+E76+E77+E78+E79+E80+E81</f>
        <v>351</v>
      </c>
      <c r="F74" s="21">
        <f t="shared" ref="F74:P74" si="14">+F75+F76+F77+F78+F79+F80+F81</f>
        <v>251</v>
      </c>
      <c r="G74" s="21">
        <f t="shared" si="14"/>
        <v>227</v>
      </c>
      <c r="H74" s="21">
        <f t="shared" si="14"/>
        <v>300</v>
      </c>
      <c r="I74" s="21">
        <f t="shared" si="14"/>
        <v>356</v>
      </c>
      <c r="J74" s="21">
        <f t="shared" si="14"/>
        <v>327</v>
      </c>
      <c r="K74" s="21">
        <f t="shared" si="14"/>
        <v>320</v>
      </c>
      <c r="L74" s="21">
        <f t="shared" si="14"/>
        <v>380</v>
      </c>
      <c r="M74" s="21">
        <f t="shared" si="14"/>
        <v>376</v>
      </c>
      <c r="N74" s="21">
        <f t="shared" si="14"/>
        <v>451</v>
      </c>
      <c r="O74" s="21">
        <f t="shared" si="14"/>
        <v>405</v>
      </c>
      <c r="P74" s="21">
        <f t="shared" si="14"/>
        <v>366</v>
      </c>
      <c r="Q74" s="57">
        <f t="shared" ref="Q74:Q146" si="15">SUM(E74:P74)</f>
        <v>4110</v>
      </c>
    </row>
    <row r="75" spans="2:19" s="1" customFormat="1" ht="19.5" customHeight="1" x14ac:dyDescent="0.25">
      <c r="B75" s="16"/>
      <c r="C75" s="84"/>
      <c r="D75" s="14" t="s">
        <v>113</v>
      </c>
      <c r="E75" s="21">
        <v>1</v>
      </c>
      <c r="F75" s="21">
        <v>0</v>
      </c>
      <c r="G75" s="21">
        <v>1</v>
      </c>
      <c r="H75" s="21">
        <v>0</v>
      </c>
      <c r="I75" s="21">
        <v>0</v>
      </c>
      <c r="J75" s="21">
        <v>0</v>
      </c>
      <c r="K75" s="21">
        <v>0</v>
      </c>
      <c r="L75" s="21">
        <v>2</v>
      </c>
      <c r="M75" s="21">
        <v>0</v>
      </c>
      <c r="N75" s="21">
        <v>0</v>
      </c>
      <c r="O75" s="21">
        <v>0</v>
      </c>
      <c r="P75" s="21">
        <v>3</v>
      </c>
      <c r="Q75" s="53">
        <f t="shared" si="15"/>
        <v>7</v>
      </c>
    </row>
    <row r="76" spans="2:19" s="1" customFormat="1" ht="19.5" customHeight="1" x14ac:dyDescent="0.25">
      <c r="B76" s="16"/>
      <c r="C76" s="84"/>
      <c r="D76" s="14" t="s">
        <v>118</v>
      </c>
      <c r="E76" s="21">
        <v>25</v>
      </c>
      <c r="F76" s="21">
        <v>21</v>
      </c>
      <c r="G76" s="21">
        <v>17</v>
      </c>
      <c r="H76" s="21">
        <v>40</v>
      </c>
      <c r="I76" s="21">
        <v>70</v>
      </c>
      <c r="J76" s="21">
        <v>79</v>
      </c>
      <c r="K76" s="21">
        <v>48</v>
      </c>
      <c r="L76" s="21">
        <v>86</v>
      </c>
      <c r="M76" s="21">
        <v>79</v>
      </c>
      <c r="N76" s="21">
        <v>67</v>
      </c>
      <c r="O76" s="21">
        <v>60</v>
      </c>
      <c r="P76" s="21">
        <v>85</v>
      </c>
      <c r="Q76" s="53">
        <f t="shared" ref="Q76" si="16">SUM(E76:P76)</f>
        <v>677</v>
      </c>
    </row>
    <row r="77" spans="2:19" s="1" customFormat="1" ht="19.5" customHeight="1" x14ac:dyDescent="0.25">
      <c r="B77" s="85"/>
      <c r="C77" s="86"/>
      <c r="D77" s="110" t="s">
        <v>90</v>
      </c>
      <c r="E77" s="21">
        <v>78</v>
      </c>
      <c r="F77" s="21">
        <v>52</v>
      </c>
      <c r="G77" s="21">
        <v>81</v>
      </c>
      <c r="H77" s="21">
        <v>94</v>
      </c>
      <c r="I77" s="21">
        <v>124</v>
      </c>
      <c r="J77" s="21">
        <v>92</v>
      </c>
      <c r="K77" s="21">
        <v>92</v>
      </c>
      <c r="L77" s="21">
        <v>93</v>
      </c>
      <c r="M77" s="21">
        <v>99</v>
      </c>
      <c r="N77" s="21">
        <v>104</v>
      </c>
      <c r="O77" s="21">
        <v>65</v>
      </c>
      <c r="P77" s="21">
        <v>71</v>
      </c>
      <c r="Q77" s="53">
        <f t="shared" si="15"/>
        <v>1045</v>
      </c>
    </row>
    <row r="78" spans="2:19" s="1" customFormat="1" ht="19.5" customHeight="1" x14ac:dyDescent="0.25">
      <c r="B78" s="87"/>
      <c r="C78" s="88"/>
      <c r="D78" s="110" t="s">
        <v>116</v>
      </c>
      <c r="E78" s="21">
        <v>116</v>
      </c>
      <c r="F78" s="21">
        <v>20</v>
      </c>
      <c r="G78" s="21">
        <v>12</v>
      </c>
      <c r="H78" s="21">
        <v>32</v>
      </c>
      <c r="I78" s="21">
        <v>24</v>
      </c>
      <c r="J78" s="21">
        <v>24</v>
      </c>
      <c r="K78" s="21">
        <v>23</v>
      </c>
      <c r="L78" s="21">
        <v>27</v>
      </c>
      <c r="M78" s="21">
        <v>19</v>
      </c>
      <c r="N78" s="21">
        <v>19</v>
      </c>
      <c r="O78" s="21">
        <v>26</v>
      </c>
      <c r="P78" s="21">
        <v>14</v>
      </c>
      <c r="Q78" s="53">
        <f t="shared" si="15"/>
        <v>356</v>
      </c>
    </row>
    <row r="79" spans="2:19" s="1" customFormat="1" ht="19.5" customHeight="1" x14ac:dyDescent="0.25">
      <c r="B79" s="87"/>
      <c r="C79" s="88"/>
      <c r="D79" s="110" t="s">
        <v>119</v>
      </c>
      <c r="E79" s="35">
        <v>45</v>
      </c>
      <c r="F79" s="35">
        <v>102</v>
      </c>
      <c r="G79" s="35">
        <v>32</v>
      </c>
      <c r="H79" s="35">
        <v>53</v>
      </c>
      <c r="I79" s="35">
        <v>61</v>
      </c>
      <c r="J79" s="35">
        <v>74</v>
      </c>
      <c r="K79" s="35">
        <v>73</v>
      </c>
      <c r="L79" s="35">
        <v>75</v>
      </c>
      <c r="M79" s="35">
        <v>81</v>
      </c>
      <c r="N79" s="35">
        <v>103</v>
      </c>
      <c r="O79" s="35">
        <v>93</v>
      </c>
      <c r="P79" s="35">
        <v>50</v>
      </c>
      <c r="Q79" s="53">
        <f>SUM(E79:P79)</f>
        <v>842</v>
      </c>
    </row>
    <row r="80" spans="2:19" s="1" customFormat="1" ht="19.5" customHeight="1" x14ac:dyDescent="0.25">
      <c r="B80" s="87"/>
      <c r="C80" s="88"/>
      <c r="D80" s="110" t="s">
        <v>101</v>
      </c>
      <c r="E80" s="35">
        <v>86</v>
      </c>
      <c r="F80" s="35">
        <v>56</v>
      </c>
      <c r="G80" s="35">
        <v>84</v>
      </c>
      <c r="H80" s="35">
        <v>81</v>
      </c>
      <c r="I80" s="35">
        <v>77</v>
      </c>
      <c r="J80" s="35">
        <v>58</v>
      </c>
      <c r="K80" s="35">
        <v>84</v>
      </c>
      <c r="L80" s="35">
        <v>97</v>
      </c>
      <c r="M80" s="35">
        <v>98</v>
      </c>
      <c r="N80" s="35">
        <v>158</v>
      </c>
      <c r="O80" s="35">
        <v>161</v>
      </c>
      <c r="P80" s="35">
        <v>136</v>
      </c>
      <c r="Q80" s="53">
        <f>SUM(E80:P80)</f>
        <v>1176</v>
      </c>
    </row>
    <row r="81" spans="2:17" s="1" customFormat="1" ht="19.5" customHeight="1" x14ac:dyDescent="0.25">
      <c r="B81" s="87"/>
      <c r="C81" s="88"/>
      <c r="D81" s="110" t="s">
        <v>105</v>
      </c>
      <c r="E81" s="35">
        <f>+E82+E83</f>
        <v>0</v>
      </c>
      <c r="F81" s="35">
        <f t="shared" ref="F81" si="17">+F82+F83</f>
        <v>0</v>
      </c>
      <c r="G81" s="35">
        <f t="shared" ref="G81" si="18">+G82+G83</f>
        <v>0</v>
      </c>
      <c r="H81" s="35">
        <f t="shared" ref="H81" si="19">+H82+H83</f>
        <v>0</v>
      </c>
      <c r="I81" s="35">
        <f t="shared" ref="I81" si="20">+I82+I83</f>
        <v>0</v>
      </c>
      <c r="J81" s="35">
        <f t="shared" ref="J81" si="21">+J82+J83</f>
        <v>0</v>
      </c>
      <c r="K81" s="35">
        <f t="shared" ref="K81" si="22">+K82+K83</f>
        <v>0</v>
      </c>
      <c r="L81" s="35">
        <f t="shared" ref="L81" si="23">+L82+L83</f>
        <v>0</v>
      </c>
      <c r="M81" s="35">
        <f t="shared" ref="M81" si="24">+M82+M83</f>
        <v>0</v>
      </c>
      <c r="N81" s="35">
        <f t="shared" ref="N81" si="25">+N82+N83</f>
        <v>0</v>
      </c>
      <c r="O81" s="35">
        <f t="shared" ref="O81" si="26">+O82+O83</f>
        <v>0</v>
      </c>
      <c r="P81" s="35">
        <f t="shared" ref="P81" si="27">+P82+P83</f>
        <v>7</v>
      </c>
      <c r="Q81" s="15">
        <f t="shared" ref="Q81:Q83" si="28">SUM(E81:P81)</f>
        <v>7</v>
      </c>
    </row>
    <row r="82" spans="2:17" s="1" customFormat="1" ht="19.5" customHeight="1" x14ac:dyDescent="0.25">
      <c r="B82" s="87"/>
      <c r="C82" s="88"/>
      <c r="D82" s="110" t="s">
        <v>106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>
        <v>7</v>
      </c>
      <c r="Q82" s="15">
        <f t="shared" si="28"/>
        <v>7</v>
      </c>
    </row>
    <row r="83" spans="2:17" s="1" customFormat="1" ht="19.5" customHeight="1" x14ac:dyDescent="0.25">
      <c r="B83" s="87"/>
      <c r="C83" s="88"/>
      <c r="D83" s="110" t="s">
        <v>107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15">
        <f t="shared" si="28"/>
        <v>0</v>
      </c>
    </row>
    <row r="84" spans="2:17" s="1" customFormat="1" ht="19.5" customHeight="1" x14ac:dyDescent="0.25">
      <c r="B84" s="95"/>
      <c r="C84" s="90" t="s">
        <v>65</v>
      </c>
      <c r="D84" s="112"/>
      <c r="E84" s="48">
        <v>0</v>
      </c>
      <c r="F84" s="48">
        <v>1</v>
      </c>
      <c r="G84" s="48">
        <v>1</v>
      </c>
      <c r="H84" s="48">
        <v>0</v>
      </c>
      <c r="I84" s="48">
        <v>1</v>
      </c>
      <c r="J84" s="48">
        <v>0</v>
      </c>
      <c r="K84" s="48">
        <v>1</v>
      </c>
      <c r="L84" s="48">
        <v>0</v>
      </c>
      <c r="M84" s="48">
        <v>0</v>
      </c>
      <c r="N84" s="48">
        <v>3</v>
      </c>
      <c r="O84" s="48">
        <v>3</v>
      </c>
      <c r="P84" s="48">
        <v>1</v>
      </c>
      <c r="Q84" s="118">
        <f t="shared" si="15"/>
        <v>11</v>
      </c>
    </row>
    <row r="85" spans="2:17" s="1" customFormat="1" ht="19.5" customHeight="1" x14ac:dyDescent="0.25">
      <c r="B85" s="96"/>
      <c r="C85" s="94" t="s">
        <v>46</v>
      </c>
      <c r="D85" s="119"/>
      <c r="E85" s="117">
        <f>+E86+E93</f>
        <v>944</v>
      </c>
      <c r="F85" s="117">
        <f t="shared" ref="F85:P85" si="29">+F86+F93</f>
        <v>739</v>
      </c>
      <c r="G85" s="117">
        <f t="shared" si="29"/>
        <v>1113</v>
      </c>
      <c r="H85" s="117">
        <f t="shared" si="29"/>
        <v>951</v>
      </c>
      <c r="I85" s="117">
        <f t="shared" si="29"/>
        <v>1035</v>
      </c>
      <c r="J85" s="117">
        <f t="shared" si="29"/>
        <v>890</v>
      </c>
      <c r="K85" s="117">
        <f t="shared" si="29"/>
        <v>976</v>
      </c>
      <c r="L85" s="117">
        <f t="shared" si="29"/>
        <v>941</v>
      </c>
      <c r="M85" s="117">
        <f t="shared" si="29"/>
        <v>926</v>
      </c>
      <c r="N85" s="117">
        <f t="shared" si="29"/>
        <v>1122</v>
      </c>
      <c r="O85" s="117">
        <f t="shared" si="29"/>
        <v>969</v>
      </c>
      <c r="P85" s="117">
        <f t="shared" si="29"/>
        <v>949</v>
      </c>
      <c r="Q85" s="111">
        <f t="shared" si="15"/>
        <v>11555</v>
      </c>
    </row>
    <row r="86" spans="2:17" s="1" customFormat="1" ht="19.5" customHeight="1" x14ac:dyDescent="0.25">
      <c r="B86" s="85"/>
      <c r="C86" s="84" t="s">
        <v>64</v>
      </c>
      <c r="D86" s="110"/>
      <c r="E86" s="21">
        <f>+E87+E88+E89+E90+E91+E92</f>
        <v>942</v>
      </c>
      <c r="F86" s="21">
        <f t="shared" ref="F86:P86" si="30">+F87+F88+F89+F90+F91+F92</f>
        <v>739</v>
      </c>
      <c r="G86" s="21">
        <f t="shared" si="30"/>
        <v>1111</v>
      </c>
      <c r="H86" s="21">
        <f t="shared" si="30"/>
        <v>946</v>
      </c>
      <c r="I86" s="21">
        <f t="shared" si="30"/>
        <v>1035</v>
      </c>
      <c r="J86" s="21">
        <f t="shared" si="30"/>
        <v>888</v>
      </c>
      <c r="K86" s="21">
        <f t="shared" si="30"/>
        <v>974</v>
      </c>
      <c r="L86" s="21">
        <f t="shared" si="30"/>
        <v>939</v>
      </c>
      <c r="M86" s="21">
        <f t="shared" si="30"/>
        <v>924</v>
      </c>
      <c r="N86" s="21">
        <f t="shared" si="30"/>
        <v>1118</v>
      </c>
      <c r="O86" s="21">
        <f t="shared" si="30"/>
        <v>967</v>
      </c>
      <c r="P86" s="21">
        <f t="shared" si="30"/>
        <v>947</v>
      </c>
      <c r="Q86" s="57">
        <f t="shared" si="15"/>
        <v>11530</v>
      </c>
    </row>
    <row r="87" spans="2:17" s="1" customFormat="1" ht="19.5" customHeight="1" x14ac:dyDescent="0.25">
      <c r="B87" s="87"/>
      <c r="C87" s="88"/>
      <c r="D87" s="110" t="s">
        <v>113</v>
      </c>
      <c r="E87" s="35">
        <v>3</v>
      </c>
      <c r="F87" s="35">
        <v>2</v>
      </c>
      <c r="G87" s="35">
        <v>3</v>
      </c>
      <c r="H87" s="35">
        <v>4</v>
      </c>
      <c r="I87" s="35">
        <v>3</v>
      </c>
      <c r="J87" s="35">
        <v>4</v>
      </c>
      <c r="K87" s="35">
        <v>1</v>
      </c>
      <c r="L87" s="35">
        <v>0</v>
      </c>
      <c r="M87" s="35">
        <v>9</v>
      </c>
      <c r="N87" s="35">
        <v>2</v>
      </c>
      <c r="O87" s="35">
        <v>3</v>
      </c>
      <c r="P87" s="35">
        <v>1</v>
      </c>
      <c r="Q87" s="53">
        <f t="shared" si="15"/>
        <v>35</v>
      </c>
    </row>
    <row r="88" spans="2:17" s="1" customFormat="1" ht="19.5" customHeight="1" x14ac:dyDescent="0.25">
      <c r="B88" s="87"/>
      <c r="C88" s="88"/>
      <c r="D88" s="110" t="s">
        <v>83</v>
      </c>
      <c r="E88" s="35">
        <v>1</v>
      </c>
      <c r="F88" s="35">
        <v>0</v>
      </c>
      <c r="G88" s="35">
        <v>0</v>
      </c>
      <c r="H88" s="35">
        <v>2</v>
      </c>
      <c r="I88" s="35">
        <v>9</v>
      </c>
      <c r="J88" s="35">
        <v>2</v>
      </c>
      <c r="K88" s="35">
        <v>3</v>
      </c>
      <c r="L88" s="35">
        <v>2</v>
      </c>
      <c r="M88" s="35">
        <v>14</v>
      </c>
      <c r="N88" s="35">
        <v>12</v>
      </c>
      <c r="O88" s="35">
        <v>9</v>
      </c>
      <c r="P88" s="35">
        <v>16</v>
      </c>
      <c r="Q88" s="53">
        <f t="shared" si="15"/>
        <v>70</v>
      </c>
    </row>
    <row r="89" spans="2:17" s="1" customFormat="1" ht="19.5" customHeight="1" x14ac:dyDescent="0.25">
      <c r="B89" s="87"/>
      <c r="C89" s="88"/>
      <c r="D89" s="110" t="s">
        <v>90</v>
      </c>
      <c r="E89" s="35">
        <v>230</v>
      </c>
      <c r="F89" s="35">
        <v>126</v>
      </c>
      <c r="G89" s="35">
        <v>225</v>
      </c>
      <c r="H89" s="35">
        <v>246</v>
      </c>
      <c r="I89" s="35">
        <v>279</v>
      </c>
      <c r="J89" s="35">
        <v>255</v>
      </c>
      <c r="K89" s="35">
        <v>316</v>
      </c>
      <c r="L89" s="35">
        <v>276</v>
      </c>
      <c r="M89" s="35">
        <v>267</v>
      </c>
      <c r="N89" s="35">
        <v>247</v>
      </c>
      <c r="O89" s="35">
        <v>264</v>
      </c>
      <c r="P89" s="35">
        <v>320</v>
      </c>
      <c r="Q89" s="53">
        <f t="shared" si="15"/>
        <v>3051</v>
      </c>
    </row>
    <row r="90" spans="2:17" s="1" customFormat="1" ht="19.5" customHeight="1" x14ac:dyDescent="0.25">
      <c r="B90" s="87"/>
      <c r="C90" s="88"/>
      <c r="D90" s="110" t="s">
        <v>116</v>
      </c>
      <c r="E90" s="35">
        <v>16</v>
      </c>
      <c r="F90" s="35">
        <v>10</v>
      </c>
      <c r="G90" s="35">
        <v>17</v>
      </c>
      <c r="H90" s="35">
        <v>9</v>
      </c>
      <c r="I90" s="35">
        <v>21</v>
      </c>
      <c r="J90" s="35">
        <v>15</v>
      </c>
      <c r="K90" s="35">
        <v>21</v>
      </c>
      <c r="L90" s="35">
        <v>27</v>
      </c>
      <c r="M90" s="35">
        <v>22</v>
      </c>
      <c r="N90" s="35">
        <v>31</v>
      </c>
      <c r="O90" s="35">
        <v>16</v>
      </c>
      <c r="P90" s="35">
        <v>22</v>
      </c>
      <c r="Q90" s="53">
        <f t="shared" si="15"/>
        <v>227</v>
      </c>
    </row>
    <row r="91" spans="2:17" s="1" customFormat="1" ht="19.5" customHeight="1" x14ac:dyDescent="0.25">
      <c r="B91" s="87"/>
      <c r="C91" s="88"/>
      <c r="D91" s="110" t="s">
        <v>119</v>
      </c>
      <c r="E91" s="35">
        <v>420</v>
      </c>
      <c r="F91" s="35">
        <v>341</v>
      </c>
      <c r="G91" s="35">
        <v>554</v>
      </c>
      <c r="H91" s="35">
        <v>405</v>
      </c>
      <c r="I91" s="35">
        <v>408</v>
      </c>
      <c r="J91" s="35">
        <v>350</v>
      </c>
      <c r="K91" s="35">
        <v>286</v>
      </c>
      <c r="L91" s="35">
        <v>267</v>
      </c>
      <c r="M91" s="35">
        <v>309</v>
      </c>
      <c r="N91" s="35">
        <v>308</v>
      </c>
      <c r="O91" s="35">
        <v>253</v>
      </c>
      <c r="P91" s="35">
        <v>247</v>
      </c>
      <c r="Q91" s="53">
        <f>SUM(E91:P91)</f>
        <v>4148</v>
      </c>
    </row>
    <row r="92" spans="2:17" s="1" customFormat="1" ht="19.5" customHeight="1" x14ac:dyDescent="0.25">
      <c r="B92" s="85"/>
      <c r="C92" s="86"/>
      <c r="D92" s="110" t="s">
        <v>101</v>
      </c>
      <c r="E92" s="35">
        <v>272</v>
      </c>
      <c r="F92" s="35">
        <v>260</v>
      </c>
      <c r="G92" s="35">
        <v>312</v>
      </c>
      <c r="H92" s="35">
        <v>280</v>
      </c>
      <c r="I92" s="35">
        <v>315</v>
      </c>
      <c r="J92" s="35">
        <v>262</v>
      </c>
      <c r="K92" s="35">
        <v>347</v>
      </c>
      <c r="L92" s="35">
        <v>367</v>
      </c>
      <c r="M92" s="35">
        <v>303</v>
      </c>
      <c r="N92" s="35">
        <v>518</v>
      </c>
      <c r="O92" s="35">
        <v>422</v>
      </c>
      <c r="P92" s="35">
        <v>341</v>
      </c>
      <c r="Q92" s="53">
        <f>SUM(E92:P92)</f>
        <v>3999</v>
      </c>
    </row>
    <row r="93" spans="2:17" s="1" customFormat="1" ht="19.5" customHeight="1" x14ac:dyDescent="0.25">
      <c r="B93" s="97"/>
      <c r="C93" s="90" t="s">
        <v>65</v>
      </c>
      <c r="D93" s="113"/>
      <c r="E93" s="48">
        <v>2</v>
      </c>
      <c r="F93" s="48"/>
      <c r="G93" s="48">
        <v>2</v>
      </c>
      <c r="H93" s="48">
        <v>5</v>
      </c>
      <c r="I93" s="48"/>
      <c r="J93" s="48">
        <v>2</v>
      </c>
      <c r="K93" s="48">
        <v>2</v>
      </c>
      <c r="L93" s="48">
        <v>2</v>
      </c>
      <c r="M93" s="48">
        <v>2</v>
      </c>
      <c r="N93" s="48">
        <v>4</v>
      </c>
      <c r="O93" s="48">
        <v>2</v>
      </c>
      <c r="P93" s="48">
        <v>2</v>
      </c>
      <c r="Q93" s="118">
        <f t="shared" si="15"/>
        <v>25</v>
      </c>
    </row>
    <row r="94" spans="2:17" s="1" customFormat="1" ht="19.5" customHeight="1" x14ac:dyDescent="0.25">
      <c r="B94" s="98"/>
      <c r="C94" s="94" t="s">
        <v>47</v>
      </c>
      <c r="D94" s="120"/>
      <c r="E94" s="117">
        <f>+E95+E101</f>
        <v>360</v>
      </c>
      <c r="F94" s="117">
        <f t="shared" ref="F94:P94" si="31">+F95+F101</f>
        <v>393</v>
      </c>
      <c r="G94" s="117">
        <f t="shared" si="31"/>
        <v>553</v>
      </c>
      <c r="H94" s="117">
        <f t="shared" si="31"/>
        <v>592</v>
      </c>
      <c r="I94" s="117">
        <f t="shared" si="31"/>
        <v>470</v>
      </c>
      <c r="J94" s="117">
        <f t="shared" si="31"/>
        <v>618</v>
      </c>
      <c r="K94" s="117">
        <f t="shared" si="31"/>
        <v>730</v>
      </c>
      <c r="L94" s="117">
        <f t="shared" si="31"/>
        <v>693</v>
      </c>
      <c r="M94" s="117">
        <f t="shared" si="31"/>
        <v>815</v>
      </c>
      <c r="N94" s="117">
        <f t="shared" si="31"/>
        <v>845</v>
      </c>
      <c r="O94" s="117">
        <f t="shared" si="31"/>
        <v>863</v>
      </c>
      <c r="P94" s="117">
        <f t="shared" si="31"/>
        <v>743</v>
      </c>
      <c r="Q94" s="111">
        <f t="shared" si="15"/>
        <v>7675</v>
      </c>
    </row>
    <row r="95" spans="2:17" s="1" customFormat="1" ht="19.5" customHeight="1" x14ac:dyDescent="0.25">
      <c r="B95" s="87"/>
      <c r="C95" s="84" t="s">
        <v>66</v>
      </c>
      <c r="D95" s="121"/>
      <c r="E95" s="21">
        <f>+E96+E97+E98+E99+E100</f>
        <v>359</v>
      </c>
      <c r="F95" s="21">
        <f t="shared" ref="F95:P95" si="32">+F96+F97+F98+F99+F100</f>
        <v>392</v>
      </c>
      <c r="G95" s="21">
        <f t="shared" si="32"/>
        <v>552</v>
      </c>
      <c r="H95" s="21">
        <f t="shared" si="32"/>
        <v>590</v>
      </c>
      <c r="I95" s="21">
        <f t="shared" si="32"/>
        <v>469</v>
      </c>
      <c r="J95" s="21">
        <f t="shared" si="32"/>
        <v>618</v>
      </c>
      <c r="K95" s="21">
        <f t="shared" si="32"/>
        <v>730</v>
      </c>
      <c r="L95" s="21">
        <f t="shared" si="32"/>
        <v>692</v>
      </c>
      <c r="M95" s="21">
        <f t="shared" si="32"/>
        <v>814</v>
      </c>
      <c r="N95" s="21">
        <f t="shared" si="32"/>
        <v>844</v>
      </c>
      <c r="O95" s="21">
        <f t="shared" si="32"/>
        <v>863</v>
      </c>
      <c r="P95" s="21">
        <f t="shared" si="32"/>
        <v>741</v>
      </c>
      <c r="Q95" s="57">
        <f t="shared" si="15"/>
        <v>7664</v>
      </c>
    </row>
    <row r="96" spans="2:17" s="1" customFormat="1" ht="19.5" customHeight="1" x14ac:dyDescent="0.25">
      <c r="B96" s="87"/>
      <c r="C96" s="88"/>
      <c r="D96" s="110" t="s">
        <v>113</v>
      </c>
      <c r="E96" s="35">
        <v>1</v>
      </c>
      <c r="F96" s="35">
        <v>2</v>
      </c>
      <c r="G96" s="35">
        <v>0</v>
      </c>
      <c r="H96" s="35">
        <v>0</v>
      </c>
      <c r="I96" s="35">
        <v>3</v>
      </c>
      <c r="J96" s="35">
        <v>1</v>
      </c>
      <c r="K96" s="35">
        <v>0</v>
      </c>
      <c r="L96" s="35">
        <v>2</v>
      </c>
      <c r="M96" s="35">
        <v>1</v>
      </c>
      <c r="N96" s="35">
        <v>1</v>
      </c>
      <c r="O96" s="35">
        <v>0</v>
      </c>
      <c r="P96" s="35">
        <v>1</v>
      </c>
      <c r="Q96" s="53">
        <f t="shared" si="15"/>
        <v>12</v>
      </c>
    </row>
    <row r="97" spans="2:17" s="1" customFormat="1" ht="19.5" customHeight="1" x14ac:dyDescent="0.25">
      <c r="B97" s="87"/>
      <c r="C97" s="88"/>
      <c r="D97" s="110" t="s">
        <v>90</v>
      </c>
      <c r="E97" s="35">
        <v>128</v>
      </c>
      <c r="F97" s="35">
        <v>100</v>
      </c>
      <c r="G97" s="35">
        <v>153</v>
      </c>
      <c r="H97" s="35">
        <v>158</v>
      </c>
      <c r="I97" s="35">
        <v>136</v>
      </c>
      <c r="J97" s="35">
        <v>148</v>
      </c>
      <c r="K97" s="35">
        <v>162</v>
      </c>
      <c r="L97" s="35">
        <v>155</v>
      </c>
      <c r="M97" s="35">
        <v>162</v>
      </c>
      <c r="N97" s="35">
        <v>189</v>
      </c>
      <c r="O97" s="35">
        <v>178</v>
      </c>
      <c r="P97" s="35">
        <v>194</v>
      </c>
      <c r="Q97" s="53">
        <f t="shared" si="15"/>
        <v>1863</v>
      </c>
    </row>
    <row r="98" spans="2:17" s="1" customFormat="1" ht="19.5" customHeight="1" x14ac:dyDescent="0.25">
      <c r="B98" s="87"/>
      <c r="C98" s="88"/>
      <c r="D98" s="110" t="s">
        <v>116</v>
      </c>
      <c r="E98" s="35">
        <v>0</v>
      </c>
      <c r="F98" s="35">
        <v>0</v>
      </c>
      <c r="G98" s="35">
        <v>0</v>
      </c>
      <c r="H98" s="35">
        <v>1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1</v>
      </c>
      <c r="O98" s="35">
        <v>0</v>
      </c>
      <c r="P98" s="35">
        <v>0</v>
      </c>
      <c r="Q98" s="53">
        <f t="shared" si="15"/>
        <v>2</v>
      </c>
    </row>
    <row r="99" spans="2:17" s="1" customFormat="1" ht="19.5" customHeight="1" x14ac:dyDescent="0.25">
      <c r="B99" s="87"/>
      <c r="C99" s="88"/>
      <c r="D99" s="110" t="s">
        <v>119</v>
      </c>
      <c r="E99" s="35">
        <v>176</v>
      </c>
      <c r="F99" s="35">
        <v>227</v>
      </c>
      <c r="G99" s="35">
        <v>316</v>
      </c>
      <c r="H99" s="35">
        <v>338</v>
      </c>
      <c r="I99" s="35">
        <v>257</v>
      </c>
      <c r="J99" s="35">
        <v>389</v>
      </c>
      <c r="K99" s="35">
        <v>478</v>
      </c>
      <c r="L99" s="35">
        <v>440</v>
      </c>
      <c r="M99" s="35">
        <v>542</v>
      </c>
      <c r="N99" s="35">
        <v>504</v>
      </c>
      <c r="O99" s="35">
        <v>567</v>
      </c>
      <c r="P99" s="35">
        <v>444</v>
      </c>
      <c r="Q99" s="53">
        <f>SUM(E99:P99)</f>
        <v>4678</v>
      </c>
    </row>
    <row r="100" spans="2:17" s="1" customFormat="1" ht="19.5" customHeight="1" x14ac:dyDescent="0.25">
      <c r="B100" s="87"/>
      <c r="C100" s="88"/>
      <c r="D100" s="110" t="s">
        <v>101</v>
      </c>
      <c r="E100" s="35">
        <v>54</v>
      </c>
      <c r="F100" s="35">
        <v>63</v>
      </c>
      <c r="G100" s="35">
        <v>83</v>
      </c>
      <c r="H100" s="35">
        <v>93</v>
      </c>
      <c r="I100" s="35">
        <v>73</v>
      </c>
      <c r="J100" s="35">
        <v>80</v>
      </c>
      <c r="K100" s="35">
        <v>90</v>
      </c>
      <c r="L100" s="35">
        <v>95</v>
      </c>
      <c r="M100" s="35">
        <v>109</v>
      </c>
      <c r="N100" s="35">
        <v>149</v>
      </c>
      <c r="O100" s="35">
        <v>118</v>
      </c>
      <c r="P100" s="35">
        <v>102</v>
      </c>
      <c r="Q100" s="53">
        <f>SUM(E100:P100)</f>
        <v>1109</v>
      </c>
    </row>
    <row r="101" spans="2:17" s="1" customFormat="1" ht="19.5" customHeight="1" x14ac:dyDescent="0.25">
      <c r="B101" s="97"/>
      <c r="C101" s="90" t="s">
        <v>65</v>
      </c>
      <c r="D101" s="112"/>
      <c r="E101" s="48">
        <v>1</v>
      </c>
      <c r="F101" s="48">
        <v>1</v>
      </c>
      <c r="G101" s="48">
        <v>1</v>
      </c>
      <c r="H101" s="48">
        <v>2</v>
      </c>
      <c r="I101" s="48">
        <v>1</v>
      </c>
      <c r="J101" s="48">
        <v>0</v>
      </c>
      <c r="K101" s="48">
        <v>0</v>
      </c>
      <c r="L101" s="48">
        <v>1</v>
      </c>
      <c r="M101" s="48">
        <v>1</v>
      </c>
      <c r="N101" s="48">
        <v>1</v>
      </c>
      <c r="O101" s="48">
        <v>0</v>
      </c>
      <c r="P101" s="48">
        <v>2</v>
      </c>
      <c r="Q101" s="118">
        <f t="shared" si="15"/>
        <v>11</v>
      </c>
    </row>
    <row r="102" spans="2:17" s="1" customFormat="1" ht="19.5" customHeight="1" x14ac:dyDescent="0.25">
      <c r="B102" s="98"/>
      <c r="C102" s="94" t="s">
        <v>48</v>
      </c>
      <c r="D102" s="120"/>
      <c r="E102" s="117">
        <f t="shared" ref="E102:P102" si="33">+E103+E112</f>
        <v>1156</v>
      </c>
      <c r="F102" s="117">
        <f t="shared" si="33"/>
        <v>882</v>
      </c>
      <c r="G102" s="117">
        <f t="shared" si="33"/>
        <v>1162</v>
      </c>
      <c r="H102" s="117">
        <f t="shared" si="33"/>
        <v>1426</v>
      </c>
      <c r="I102" s="117">
        <f t="shared" si="33"/>
        <v>1383</v>
      </c>
      <c r="J102" s="117">
        <f t="shared" si="33"/>
        <v>1359</v>
      </c>
      <c r="K102" s="117">
        <f t="shared" si="33"/>
        <v>1660</v>
      </c>
      <c r="L102" s="117">
        <f t="shared" si="33"/>
        <v>1794</v>
      </c>
      <c r="M102" s="117">
        <f t="shared" si="33"/>
        <v>1605</v>
      </c>
      <c r="N102" s="117">
        <f t="shared" si="33"/>
        <v>1954</v>
      </c>
      <c r="O102" s="117">
        <f t="shared" si="33"/>
        <v>1700</v>
      </c>
      <c r="P102" s="117">
        <f t="shared" si="33"/>
        <v>1788</v>
      </c>
      <c r="Q102" s="111">
        <f t="shared" si="15"/>
        <v>17869</v>
      </c>
    </row>
    <row r="103" spans="2:17" s="1" customFormat="1" ht="19.5" customHeight="1" x14ac:dyDescent="0.25">
      <c r="B103" s="85"/>
      <c r="C103" s="84" t="s">
        <v>64</v>
      </c>
      <c r="D103" s="121"/>
      <c r="E103" s="21">
        <f>+E104+E105+E106+E107+E108+E109+E110+E111</f>
        <v>1156</v>
      </c>
      <c r="F103" s="21">
        <f t="shared" ref="F103:P103" si="34">+F104+F105+F106+F107+F108+F109+F110+F111</f>
        <v>879</v>
      </c>
      <c r="G103" s="21">
        <f t="shared" si="34"/>
        <v>1162</v>
      </c>
      <c r="H103" s="21">
        <f t="shared" si="34"/>
        <v>1426</v>
      </c>
      <c r="I103" s="21">
        <f t="shared" si="34"/>
        <v>1383</v>
      </c>
      <c r="J103" s="21">
        <f t="shared" si="34"/>
        <v>1356</v>
      </c>
      <c r="K103" s="21">
        <f t="shared" si="34"/>
        <v>1657</v>
      </c>
      <c r="L103" s="21">
        <f t="shared" si="34"/>
        <v>1793</v>
      </c>
      <c r="M103" s="21">
        <f t="shared" si="34"/>
        <v>1603</v>
      </c>
      <c r="N103" s="21">
        <f t="shared" si="34"/>
        <v>1951</v>
      </c>
      <c r="O103" s="21">
        <f t="shared" si="34"/>
        <v>1697</v>
      </c>
      <c r="P103" s="21">
        <f t="shared" si="34"/>
        <v>1786</v>
      </c>
      <c r="Q103" s="57">
        <f t="shared" si="15"/>
        <v>17849</v>
      </c>
    </row>
    <row r="104" spans="2:17" s="1" customFormat="1" ht="19.5" customHeight="1" x14ac:dyDescent="0.25">
      <c r="B104" s="85"/>
      <c r="C104" s="86"/>
      <c r="D104" s="110" t="s">
        <v>31</v>
      </c>
      <c r="E104" s="35">
        <v>1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1</v>
      </c>
      <c r="M104" s="35">
        <v>0</v>
      </c>
      <c r="N104" s="35">
        <v>1</v>
      </c>
      <c r="O104" s="35">
        <v>0</v>
      </c>
      <c r="P104" s="35">
        <v>0</v>
      </c>
      <c r="Q104" s="53">
        <f t="shared" si="15"/>
        <v>3</v>
      </c>
    </row>
    <row r="105" spans="2:17" s="1" customFormat="1" ht="19.5" customHeight="1" x14ac:dyDescent="0.25">
      <c r="B105" s="85"/>
      <c r="C105" s="86"/>
      <c r="D105" s="110" t="s">
        <v>36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53">
        <f t="shared" ref="Q105" si="35">SUM(E105:P105)</f>
        <v>0</v>
      </c>
    </row>
    <row r="106" spans="2:17" s="1" customFormat="1" ht="19.5" customHeight="1" x14ac:dyDescent="0.25">
      <c r="B106" s="87"/>
      <c r="C106" s="88"/>
      <c r="D106" s="110" t="s">
        <v>32</v>
      </c>
      <c r="E106" s="35">
        <v>126</v>
      </c>
      <c r="F106" s="35">
        <v>127</v>
      </c>
      <c r="G106" s="35">
        <v>207</v>
      </c>
      <c r="H106" s="35">
        <v>268</v>
      </c>
      <c r="I106" s="35">
        <v>200</v>
      </c>
      <c r="J106" s="35">
        <v>260</v>
      </c>
      <c r="K106" s="35">
        <v>257</v>
      </c>
      <c r="L106" s="35">
        <v>306</v>
      </c>
      <c r="M106" s="35">
        <v>268</v>
      </c>
      <c r="N106" s="35">
        <v>344</v>
      </c>
      <c r="O106" s="35">
        <v>370</v>
      </c>
      <c r="P106" s="35">
        <v>426</v>
      </c>
      <c r="Q106" s="53">
        <f t="shared" si="15"/>
        <v>3159</v>
      </c>
    </row>
    <row r="107" spans="2:17" s="1" customFormat="1" ht="19.5" customHeight="1" x14ac:dyDescent="0.25">
      <c r="B107" s="87"/>
      <c r="C107" s="88"/>
      <c r="D107" s="110" t="s">
        <v>33</v>
      </c>
      <c r="E107" s="35">
        <v>50</v>
      </c>
      <c r="F107" s="35">
        <v>38</v>
      </c>
      <c r="G107" s="35">
        <v>48</v>
      </c>
      <c r="H107" s="35">
        <v>68</v>
      </c>
      <c r="I107" s="35">
        <v>58</v>
      </c>
      <c r="J107" s="35">
        <v>78</v>
      </c>
      <c r="K107" s="35">
        <v>150</v>
      </c>
      <c r="L107" s="35">
        <v>80</v>
      </c>
      <c r="M107" s="35">
        <v>57</v>
      </c>
      <c r="N107" s="35">
        <v>97</v>
      </c>
      <c r="O107" s="35">
        <v>75</v>
      </c>
      <c r="P107" s="35">
        <v>54</v>
      </c>
      <c r="Q107" s="53">
        <f t="shared" si="15"/>
        <v>853</v>
      </c>
    </row>
    <row r="108" spans="2:17" s="1" customFormat="1" ht="19.5" customHeight="1" x14ac:dyDescent="0.25">
      <c r="B108" s="87"/>
      <c r="C108" s="88"/>
      <c r="D108" s="110" t="s">
        <v>37</v>
      </c>
      <c r="E108" s="35">
        <v>426</v>
      </c>
      <c r="F108" s="35">
        <v>397</v>
      </c>
      <c r="G108" s="35">
        <v>518</v>
      </c>
      <c r="H108" s="35">
        <v>563</v>
      </c>
      <c r="I108" s="35">
        <v>599</v>
      </c>
      <c r="J108" s="35">
        <v>506</v>
      </c>
      <c r="K108" s="35">
        <v>636</v>
      </c>
      <c r="L108" s="35">
        <v>665</v>
      </c>
      <c r="M108" s="35">
        <v>610</v>
      </c>
      <c r="N108" s="35">
        <v>676</v>
      </c>
      <c r="O108" s="35">
        <v>540</v>
      </c>
      <c r="P108" s="35">
        <v>669</v>
      </c>
      <c r="Q108" s="53">
        <f>SUM(E108:P108)</f>
        <v>6805</v>
      </c>
    </row>
    <row r="109" spans="2:17" s="1" customFormat="1" ht="19.5" customHeight="1" x14ac:dyDescent="0.25">
      <c r="B109" s="87"/>
      <c r="C109" s="88"/>
      <c r="D109" s="110" t="s">
        <v>30</v>
      </c>
      <c r="E109" s="35">
        <v>409</v>
      </c>
      <c r="F109" s="35">
        <v>220</v>
      </c>
      <c r="G109" s="35">
        <v>275</v>
      </c>
      <c r="H109" s="35">
        <v>362</v>
      </c>
      <c r="I109" s="35">
        <v>383</v>
      </c>
      <c r="J109" s="35">
        <v>354</v>
      </c>
      <c r="K109" s="35">
        <v>414</v>
      </c>
      <c r="L109" s="35">
        <v>527</v>
      </c>
      <c r="M109" s="35">
        <v>453</v>
      </c>
      <c r="N109" s="35">
        <v>612</v>
      </c>
      <c r="O109" s="35">
        <v>477</v>
      </c>
      <c r="P109" s="35">
        <v>427</v>
      </c>
      <c r="Q109" s="53">
        <f>SUM(E109:P109)</f>
        <v>4913</v>
      </c>
    </row>
    <row r="110" spans="2:17" s="1" customFormat="1" ht="19.5" customHeight="1" x14ac:dyDescent="0.25">
      <c r="B110" s="87"/>
      <c r="C110" s="88"/>
      <c r="D110" s="110" t="s">
        <v>34</v>
      </c>
      <c r="E110" s="35">
        <v>80</v>
      </c>
      <c r="F110" s="35">
        <v>59</v>
      </c>
      <c r="G110" s="35">
        <v>47</v>
      </c>
      <c r="H110" s="35">
        <v>34</v>
      </c>
      <c r="I110" s="35">
        <v>41</v>
      </c>
      <c r="J110" s="35">
        <v>59</v>
      </c>
      <c r="K110" s="35">
        <v>73</v>
      </c>
      <c r="L110" s="35">
        <v>51</v>
      </c>
      <c r="M110" s="35">
        <v>44</v>
      </c>
      <c r="N110" s="35">
        <v>32</v>
      </c>
      <c r="O110" s="35">
        <v>57</v>
      </c>
      <c r="P110" s="35">
        <v>35</v>
      </c>
      <c r="Q110" s="53">
        <f>SUM(E110:P110)</f>
        <v>612</v>
      </c>
    </row>
    <row r="111" spans="2:17" s="1" customFormat="1" ht="19.5" customHeight="1" x14ac:dyDescent="0.25">
      <c r="B111" s="87"/>
      <c r="C111" s="88"/>
      <c r="D111" s="110" t="s">
        <v>35</v>
      </c>
      <c r="E111" s="35">
        <v>64</v>
      </c>
      <c r="F111" s="35">
        <v>38</v>
      </c>
      <c r="G111" s="35">
        <v>67</v>
      </c>
      <c r="H111" s="35">
        <v>131</v>
      </c>
      <c r="I111" s="35">
        <v>102</v>
      </c>
      <c r="J111" s="35">
        <v>99</v>
      </c>
      <c r="K111" s="35">
        <v>127</v>
      </c>
      <c r="L111" s="35">
        <v>163</v>
      </c>
      <c r="M111" s="35">
        <v>171</v>
      </c>
      <c r="N111" s="35">
        <v>189</v>
      </c>
      <c r="O111" s="35">
        <v>178</v>
      </c>
      <c r="P111" s="35">
        <v>175</v>
      </c>
      <c r="Q111" s="53">
        <f t="shared" si="15"/>
        <v>1504</v>
      </c>
    </row>
    <row r="112" spans="2:17" s="1" customFormat="1" ht="19.5" customHeight="1" x14ac:dyDescent="0.25">
      <c r="B112" s="97"/>
      <c r="C112" s="90" t="s">
        <v>65</v>
      </c>
      <c r="D112" s="112"/>
      <c r="E112" s="48"/>
      <c r="F112" s="48">
        <v>3</v>
      </c>
      <c r="G112" s="48"/>
      <c r="H112" s="48"/>
      <c r="I112" s="48"/>
      <c r="J112" s="48">
        <v>3</v>
      </c>
      <c r="K112" s="48">
        <v>3</v>
      </c>
      <c r="L112" s="48">
        <v>1</v>
      </c>
      <c r="M112" s="48">
        <v>2</v>
      </c>
      <c r="N112" s="48">
        <v>3</v>
      </c>
      <c r="O112" s="48">
        <v>3</v>
      </c>
      <c r="P112" s="48">
        <v>2</v>
      </c>
      <c r="Q112" s="118">
        <f t="shared" si="15"/>
        <v>20</v>
      </c>
    </row>
    <row r="113" spans="2:17" s="1" customFormat="1" ht="19.5" customHeight="1" x14ac:dyDescent="0.25">
      <c r="B113" s="98"/>
      <c r="C113" s="94" t="s">
        <v>49</v>
      </c>
      <c r="D113" s="120"/>
      <c r="E113" s="117">
        <f t="shared" ref="E113:P113" si="36">+E114+E124</f>
        <v>1750</v>
      </c>
      <c r="F113" s="117">
        <f t="shared" si="36"/>
        <v>1774</v>
      </c>
      <c r="G113" s="117">
        <f t="shared" si="36"/>
        <v>2877</v>
      </c>
      <c r="H113" s="117">
        <f t="shared" si="36"/>
        <v>2897</v>
      </c>
      <c r="I113" s="117">
        <f t="shared" si="36"/>
        <v>2381</v>
      </c>
      <c r="J113" s="117">
        <f t="shared" si="36"/>
        <v>2510</v>
      </c>
      <c r="K113" s="117">
        <f t="shared" si="36"/>
        <v>2904</v>
      </c>
      <c r="L113" s="117">
        <f t="shared" si="36"/>
        <v>3649</v>
      </c>
      <c r="M113" s="117">
        <f t="shared" si="36"/>
        <v>2986</v>
      </c>
      <c r="N113" s="117">
        <f t="shared" si="36"/>
        <v>3522</v>
      </c>
      <c r="O113" s="117">
        <f t="shared" si="36"/>
        <v>3740</v>
      </c>
      <c r="P113" s="117">
        <f t="shared" si="36"/>
        <v>3795</v>
      </c>
      <c r="Q113" s="111">
        <f t="shared" si="15"/>
        <v>34785</v>
      </c>
    </row>
    <row r="114" spans="2:17" s="1" customFormat="1" ht="19.5" customHeight="1" x14ac:dyDescent="0.25">
      <c r="B114" s="85"/>
      <c r="C114" s="84" t="s">
        <v>64</v>
      </c>
      <c r="D114" s="121"/>
      <c r="E114" s="21">
        <f>+E115+E116+E117+E118+E121+E122+E123</f>
        <v>1750</v>
      </c>
      <c r="F114" s="21">
        <f t="shared" ref="F114:P114" si="37">+F115+F116+F117+F118+F121+F122+F123</f>
        <v>1773</v>
      </c>
      <c r="G114" s="21">
        <f t="shared" si="37"/>
        <v>2877</v>
      </c>
      <c r="H114" s="21">
        <f t="shared" si="37"/>
        <v>2895</v>
      </c>
      <c r="I114" s="21">
        <f t="shared" si="37"/>
        <v>2380</v>
      </c>
      <c r="J114" s="21">
        <f t="shared" si="37"/>
        <v>2509</v>
      </c>
      <c r="K114" s="21">
        <f t="shared" si="37"/>
        <v>2904</v>
      </c>
      <c r="L114" s="21">
        <f t="shared" si="37"/>
        <v>3649</v>
      </c>
      <c r="M114" s="21">
        <f t="shared" si="37"/>
        <v>2985</v>
      </c>
      <c r="N114" s="21">
        <f t="shared" si="37"/>
        <v>3522</v>
      </c>
      <c r="O114" s="21">
        <f t="shared" si="37"/>
        <v>3740</v>
      </c>
      <c r="P114" s="21">
        <f t="shared" si="37"/>
        <v>3795</v>
      </c>
      <c r="Q114" s="57">
        <f t="shared" si="15"/>
        <v>34779</v>
      </c>
    </row>
    <row r="115" spans="2:17" s="1" customFormat="1" ht="19.5" customHeight="1" x14ac:dyDescent="0.25">
      <c r="B115" s="85"/>
      <c r="C115" s="86"/>
      <c r="D115" s="110" t="s">
        <v>36</v>
      </c>
      <c r="E115" s="35">
        <v>105</v>
      </c>
      <c r="F115" s="35">
        <v>119</v>
      </c>
      <c r="G115" s="35">
        <v>151</v>
      </c>
      <c r="H115" s="35">
        <v>180</v>
      </c>
      <c r="I115" s="35">
        <v>138</v>
      </c>
      <c r="J115" s="35">
        <v>145</v>
      </c>
      <c r="K115" s="35">
        <v>275</v>
      </c>
      <c r="L115" s="35">
        <v>270</v>
      </c>
      <c r="M115" s="35">
        <v>218</v>
      </c>
      <c r="N115" s="35">
        <v>266</v>
      </c>
      <c r="O115" s="35">
        <v>221</v>
      </c>
      <c r="P115" s="35">
        <v>256</v>
      </c>
      <c r="Q115" s="53">
        <f t="shared" si="15"/>
        <v>2344</v>
      </c>
    </row>
    <row r="116" spans="2:17" s="1" customFormat="1" ht="19.5" customHeight="1" x14ac:dyDescent="0.25">
      <c r="B116" s="87"/>
      <c r="C116" s="88"/>
      <c r="D116" s="110" t="s">
        <v>90</v>
      </c>
      <c r="E116" s="35">
        <v>12</v>
      </c>
      <c r="F116" s="35">
        <v>10</v>
      </c>
      <c r="G116" s="35">
        <v>16</v>
      </c>
      <c r="H116" s="35">
        <v>7</v>
      </c>
      <c r="I116" s="35">
        <v>9</v>
      </c>
      <c r="J116" s="35">
        <v>30</v>
      </c>
      <c r="K116" s="35">
        <v>18</v>
      </c>
      <c r="L116" s="35">
        <v>18</v>
      </c>
      <c r="M116" s="35">
        <v>16</v>
      </c>
      <c r="N116" s="35">
        <v>14</v>
      </c>
      <c r="O116" s="35">
        <v>16</v>
      </c>
      <c r="P116" s="35">
        <v>30</v>
      </c>
      <c r="Q116" s="53">
        <f t="shared" si="15"/>
        <v>196</v>
      </c>
    </row>
    <row r="117" spans="2:17" s="1" customFormat="1" ht="19.5" customHeight="1" x14ac:dyDescent="0.25">
      <c r="B117" s="87"/>
      <c r="C117" s="88"/>
      <c r="D117" s="110" t="s">
        <v>116</v>
      </c>
      <c r="E117" s="35">
        <v>103</v>
      </c>
      <c r="F117" s="35">
        <v>45</v>
      </c>
      <c r="G117" s="35">
        <v>86</v>
      </c>
      <c r="H117" s="35">
        <v>110</v>
      </c>
      <c r="I117" s="35">
        <v>75</v>
      </c>
      <c r="J117" s="35">
        <v>65</v>
      </c>
      <c r="K117" s="35">
        <v>125</v>
      </c>
      <c r="L117" s="35">
        <v>147</v>
      </c>
      <c r="M117" s="35">
        <v>137</v>
      </c>
      <c r="N117" s="35">
        <v>180</v>
      </c>
      <c r="O117" s="35">
        <v>139</v>
      </c>
      <c r="P117" s="35">
        <v>134</v>
      </c>
      <c r="Q117" s="53">
        <f t="shared" si="15"/>
        <v>1346</v>
      </c>
    </row>
    <row r="118" spans="2:17" s="1" customFormat="1" ht="19.5" customHeight="1" x14ac:dyDescent="0.25">
      <c r="B118" s="87"/>
      <c r="C118" s="88"/>
      <c r="D118" s="110" t="s">
        <v>120</v>
      </c>
      <c r="E118" s="35">
        <v>230</v>
      </c>
      <c r="F118" s="35">
        <v>233</v>
      </c>
      <c r="G118" s="35">
        <v>185</v>
      </c>
      <c r="H118" s="35">
        <v>249</v>
      </c>
      <c r="I118" s="35">
        <v>146</v>
      </c>
      <c r="J118" s="35">
        <v>185</v>
      </c>
      <c r="K118" s="35">
        <v>377</v>
      </c>
      <c r="L118" s="35">
        <v>392</v>
      </c>
      <c r="M118" s="35">
        <v>406</v>
      </c>
      <c r="N118" s="35">
        <v>437</v>
      </c>
      <c r="O118" s="35">
        <v>525</v>
      </c>
      <c r="P118" s="35">
        <v>404</v>
      </c>
      <c r="Q118" s="53">
        <f t="shared" si="15"/>
        <v>3769</v>
      </c>
    </row>
    <row r="119" spans="2:17" s="1" customFormat="1" ht="19.5" hidden="1" customHeight="1" x14ac:dyDescent="0.25">
      <c r="B119" s="87"/>
      <c r="C119" s="88"/>
      <c r="D119" s="110" t="s">
        <v>121</v>
      </c>
      <c r="E119" s="35">
        <v>0</v>
      </c>
      <c r="F119" s="35">
        <v>0</v>
      </c>
      <c r="G119" s="35">
        <v>0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53">
        <f t="shared" si="15"/>
        <v>0</v>
      </c>
    </row>
    <row r="120" spans="2:17" s="1" customFormat="1" ht="19.5" hidden="1" customHeight="1" x14ac:dyDescent="0.25">
      <c r="B120" s="87"/>
      <c r="C120" s="88"/>
      <c r="D120" s="110" t="s">
        <v>122</v>
      </c>
      <c r="E120" s="35">
        <v>0</v>
      </c>
      <c r="F120" s="35">
        <v>0</v>
      </c>
      <c r="G120" s="35">
        <v>0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53">
        <f t="shared" si="15"/>
        <v>0</v>
      </c>
    </row>
    <row r="121" spans="2:17" s="1" customFormat="1" ht="19.5" customHeight="1" x14ac:dyDescent="0.25">
      <c r="B121" s="87"/>
      <c r="C121" s="88"/>
      <c r="D121" s="110" t="s">
        <v>101</v>
      </c>
      <c r="E121" s="35">
        <v>570</v>
      </c>
      <c r="F121" s="35">
        <v>499</v>
      </c>
      <c r="G121" s="35">
        <v>868</v>
      </c>
      <c r="H121" s="35">
        <v>843</v>
      </c>
      <c r="I121" s="35">
        <v>675</v>
      </c>
      <c r="J121" s="35">
        <v>643</v>
      </c>
      <c r="K121" s="35">
        <v>743</v>
      </c>
      <c r="L121" s="35">
        <v>940</v>
      </c>
      <c r="M121" s="35">
        <v>858</v>
      </c>
      <c r="N121" s="35">
        <v>1034</v>
      </c>
      <c r="O121" s="35">
        <v>1141</v>
      </c>
      <c r="P121" s="35">
        <v>1141</v>
      </c>
      <c r="Q121" s="53">
        <f t="shared" si="15"/>
        <v>9955</v>
      </c>
    </row>
    <row r="122" spans="2:17" s="1" customFormat="1" ht="19.5" customHeight="1" x14ac:dyDescent="0.25">
      <c r="B122" s="87"/>
      <c r="C122" s="88"/>
      <c r="D122" s="110" t="s">
        <v>123</v>
      </c>
      <c r="E122" s="35">
        <v>418</v>
      </c>
      <c r="F122" s="35">
        <v>490</v>
      </c>
      <c r="G122" s="35">
        <v>648</v>
      </c>
      <c r="H122" s="35">
        <v>689</v>
      </c>
      <c r="I122" s="35">
        <v>631</v>
      </c>
      <c r="J122" s="35">
        <v>719</v>
      </c>
      <c r="K122" s="35">
        <v>541</v>
      </c>
      <c r="L122" s="35">
        <v>813</v>
      </c>
      <c r="M122" s="35">
        <v>566</v>
      </c>
      <c r="N122" s="35">
        <v>621</v>
      </c>
      <c r="O122" s="35">
        <v>879</v>
      </c>
      <c r="P122" s="35">
        <v>1016</v>
      </c>
      <c r="Q122" s="53">
        <f t="shared" si="15"/>
        <v>8031</v>
      </c>
    </row>
    <row r="123" spans="2:17" s="1" customFormat="1" ht="19.5" customHeight="1" x14ac:dyDescent="0.25">
      <c r="B123" s="87"/>
      <c r="C123" s="88"/>
      <c r="D123" s="110" t="s">
        <v>124</v>
      </c>
      <c r="E123" s="35">
        <v>312</v>
      </c>
      <c r="F123" s="35">
        <v>377</v>
      </c>
      <c r="G123" s="35">
        <v>923</v>
      </c>
      <c r="H123" s="35">
        <v>817</v>
      </c>
      <c r="I123" s="35">
        <v>706</v>
      </c>
      <c r="J123" s="35">
        <v>722</v>
      </c>
      <c r="K123" s="35">
        <v>825</v>
      </c>
      <c r="L123" s="35">
        <v>1069</v>
      </c>
      <c r="M123" s="35">
        <v>784</v>
      </c>
      <c r="N123" s="35">
        <v>970</v>
      </c>
      <c r="O123" s="35">
        <v>819</v>
      </c>
      <c r="P123" s="35">
        <v>814</v>
      </c>
      <c r="Q123" s="53">
        <f t="shared" si="15"/>
        <v>9138</v>
      </c>
    </row>
    <row r="124" spans="2:17" s="1" customFormat="1" ht="19.5" customHeight="1" x14ac:dyDescent="0.25">
      <c r="B124" s="95"/>
      <c r="C124" s="90" t="s">
        <v>65</v>
      </c>
      <c r="D124" s="112"/>
      <c r="E124" s="48">
        <v>0</v>
      </c>
      <c r="F124" s="48">
        <v>1</v>
      </c>
      <c r="G124" s="48">
        <v>0</v>
      </c>
      <c r="H124" s="48">
        <v>2</v>
      </c>
      <c r="I124" s="48">
        <v>1</v>
      </c>
      <c r="J124" s="48">
        <v>1</v>
      </c>
      <c r="K124" s="48">
        <v>0</v>
      </c>
      <c r="L124" s="48">
        <v>0</v>
      </c>
      <c r="M124" s="48">
        <v>1</v>
      </c>
      <c r="N124" s="48">
        <v>0</v>
      </c>
      <c r="O124" s="48">
        <v>0</v>
      </c>
      <c r="P124" s="48">
        <v>0</v>
      </c>
      <c r="Q124" s="118">
        <f t="shared" si="15"/>
        <v>6</v>
      </c>
    </row>
    <row r="125" spans="2:17" s="1" customFormat="1" ht="19.5" customHeight="1" x14ac:dyDescent="0.25">
      <c r="B125" s="82" t="s">
        <v>67</v>
      </c>
      <c r="C125" s="99"/>
      <c r="D125" s="108"/>
      <c r="E125" s="109">
        <f t="shared" ref="E125:P125" si="38">+E126+E142</f>
        <v>4561</v>
      </c>
      <c r="F125" s="109">
        <f t="shared" si="38"/>
        <v>4040</v>
      </c>
      <c r="G125" s="109">
        <f t="shared" si="38"/>
        <v>5933</v>
      </c>
      <c r="H125" s="109">
        <f t="shared" si="38"/>
        <v>6166</v>
      </c>
      <c r="I125" s="109">
        <f t="shared" si="38"/>
        <v>5626</v>
      </c>
      <c r="J125" s="109">
        <f t="shared" si="38"/>
        <v>5704</v>
      </c>
      <c r="K125" s="109">
        <f t="shared" si="38"/>
        <v>6591</v>
      </c>
      <c r="L125" s="109">
        <f t="shared" si="38"/>
        <v>7457</v>
      </c>
      <c r="M125" s="109">
        <f t="shared" si="38"/>
        <v>6708</v>
      </c>
      <c r="N125" s="109">
        <f t="shared" si="38"/>
        <v>7897</v>
      </c>
      <c r="O125" s="109">
        <f t="shared" si="38"/>
        <v>7680</v>
      </c>
      <c r="P125" s="109">
        <f t="shared" si="38"/>
        <v>7642</v>
      </c>
      <c r="Q125" s="109">
        <f t="shared" si="15"/>
        <v>76005</v>
      </c>
    </row>
    <row r="126" spans="2:17" s="1" customFormat="1" ht="19.5" customHeight="1" x14ac:dyDescent="0.25">
      <c r="B126" s="16"/>
      <c r="C126" s="84" t="s">
        <v>64</v>
      </c>
      <c r="D126" s="121"/>
      <c r="E126" s="21">
        <f>+E127+E128+E129+E130+E131+E132+E133+E136+E140+E141+E137</f>
        <v>4558</v>
      </c>
      <c r="F126" s="21">
        <f t="shared" ref="F126:P126" si="39">+F127+F128+F129+F130+F131+F132+F133+F136+F140+F141+F137</f>
        <v>4034</v>
      </c>
      <c r="G126" s="21">
        <f t="shared" si="39"/>
        <v>5929</v>
      </c>
      <c r="H126" s="21">
        <f t="shared" si="39"/>
        <v>6157</v>
      </c>
      <c r="I126" s="21">
        <f t="shared" si="39"/>
        <v>5623</v>
      </c>
      <c r="J126" s="21">
        <f t="shared" si="39"/>
        <v>5698</v>
      </c>
      <c r="K126" s="21">
        <f t="shared" si="39"/>
        <v>6585</v>
      </c>
      <c r="L126" s="21">
        <f t="shared" si="39"/>
        <v>7453</v>
      </c>
      <c r="M126" s="21">
        <f t="shared" si="39"/>
        <v>6702</v>
      </c>
      <c r="N126" s="21">
        <f t="shared" si="39"/>
        <v>7886</v>
      </c>
      <c r="O126" s="21">
        <f t="shared" si="39"/>
        <v>7672</v>
      </c>
      <c r="P126" s="21">
        <f t="shared" si="39"/>
        <v>7635</v>
      </c>
      <c r="Q126" s="57">
        <f t="shared" si="15"/>
        <v>75932</v>
      </c>
    </row>
    <row r="127" spans="2:17" s="1" customFormat="1" ht="19.5" customHeight="1" x14ac:dyDescent="0.25">
      <c r="B127" s="85"/>
      <c r="C127" s="86"/>
      <c r="D127" s="110" t="s">
        <v>113</v>
      </c>
      <c r="E127" s="35">
        <v>6</v>
      </c>
      <c r="F127" s="35">
        <v>4</v>
      </c>
      <c r="G127" s="35">
        <v>4</v>
      </c>
      <c r="H127" s="35">
        <v>4</v>
      </c>
      <c r="I127" s="35">
        <v>6</v>
      </c>
      <c r="J127" s="35">
        <v>5</v>
      </c>
      <c r="K127" s="35">
        <v>1</v>
      </c>
      <c r="L127" s="35">
        <v>5</v>
      </c>
      <c r="M127" s="35">
        <v>10</v>
      </c>
      <c r="N127" s="35">
        <v>4</v>
      </c>
      <c r="O127" s="35">
        <v>3</v>
      </c>
      <c r="P127" s="35">
        <v>5</v>
      </c>
      <c r="Q127" s="53">
        <f t="shared" si="15"/>
        <v>57</v>
      </c>
    </row>
    <row r="128" spans="2:17" s="1" customFormat="1" ht="19.5" customHeight="1" x14ac:dyDescent="0.25">
      <c r="B128" s="85"/>
      <c r="C128" s="86"/>
      <c r="D128" s="110" t="s">
        <v>114</v>
      </c>
      <c r="E128" s="35">
        <v>1</v>
      </c>
      <c r="F128" s="35">
        <v>0</v>
      </c>
      <c r="G128" s="35">
        <v>0</v>
      </c>
      <c r="H128" s="35">
        <v>2</v>
      </c>
      <c r="I128" s="35">
        <v>9</v>
      </c>
      <c r="J128" s="35">
        <v>2</v>
      </c>
      <c r="K128" s="35">
        <v>3</v>
      </c>
      <c r="L128" s="35">
        <v>2</v>
      </c>
      <c r="M128" s="35">
        <v>14</v>
      </c>
      <c r="N128" s="35">
        <v>12</v>
      </c>
      <c r="O128" s="35">
        <v>9</v>
      </c>
      <c r="P128" s="35">
        <v>16</v>
      </c>
      <c r="Q128" s="53">
        <f t="shared" si="15"/>
        <v>70</v>
      </c>
    </row>
    <row r="129" spans="2:17" s="1" customFormat="1" ht="19.5" customHeight="1" x14ac:dyDescent="0.25">
      <c r="B129" s="85"/>
      <c r="C129" s="86"/>
      <c r="D129" s="110" t="s">
        <v>36</v>
      </c>
      <c r="E129" s="35">
        <v>105</v>
      </c>
      <c r="F129" s="35">
        <v>119</v>
      </c>
      <c r="G129" s="35">
        <v>151</v>
      </c>
      <c r="H129" s="35">
        <v>180</v>
      </c>
      <c r="I129" s="35">
        <v>138</v>
      </c>
      <c r="J129" s="35">
        <v>145</v>
      </c>
      <c r="K129" s="35">
        <v>275</v>
      </c>
      <c r="L129" s="35">
        <v>270</v>
      </c>
      <c r="M129" s="35">
        <v>218</v>
      </c>
      <c r="N129" s="35">
        <v>266</v>
      </c>
      <c r="O129" s="35">
        <v>221</v>
      </c>
      <c r="P129" s="35">
        <v>256</v>
      </c>
      <c r="Q129" s="53">
        <f t="shared" si="15"/>
        <v>2344</v>
      </c>
    </row>
    <row r="130" spans="2:17" s="1" customFormat="1" ht="19.5" customHeight="1" x14ac:dyDescent="0.25">
      <c r="B130" s="87"/>
      <c r="C130" s="88"/>
      <c r="D130" s="110" t="s">
        <v>118</v>
      </c>
      <c r="E130" s="35">
        <v>25</v>
      </c>
      <c r="F130" s="35">
        <v>21</v>
      </c>
      <c r="G130" s="35">
        <v>17</v>
      </c>
      <c r="H130" s="35">
        <v>40</v>
      </c>
      <c r="I130" s="35">
        <v>70</v>
      </c>
      <c r="J130" s="35">
        <v>79</v>
      </c>
      <c r="K130" s="35">
        <v>48</v>
      </c>
      <c r="L130" s="35">
        <v>86</v>
      </c>
      <c r="M130" s="35">
        <v>79</v>
      </c>
      <c r="N130" s="35">
        <v>67</v>
      </c>
      <c r="O130" s="35">
        <v>60</v>
      </c>
      <c r="P130" s="35">
        <v>85</v>
      </c>
      <c r="Q130" s="53">
        <f t="shared" si="15"/>
        <v>677</v>
      </c>
    </row>
    <row r="131" spans="2:17" s="1" customFormat="1" ht="19.5" customHeight="1" x14ac:dyDescent="0.25">
      <c r="B131" s="87"/>
      <c r="C131" s="88"/>
      <c r="D131" s="110" t="s">
        <v>90</v>
      </c>
      <c r="E131" s="35">
        <v>574</v>
      </c>
      <c r="F131" s="35">
        <v>415</v>
      </c>
      <c r="G131" s="35">
        <v>682</v>
      </c>
      <c r="H131" s="35">
        <v>773</v>
      </c>
      <c r="I131" s="35">
        <v>748</v>
      </c>
      <c r="J131" s="35">
        <v>785</v>
      </c>
      <c r="K131" s="35">
        <v>845</v>
      </c>
      <c r="L131" s="35">
        <v>848</v>
      </c>
      <c r="M131" s="35">
        <v>812</v>
      </c>
      <c r="N131" s="35">
        <v>898</v>
      </c>
      <c r="O131" s="35">
        <v>893</v>
      </c>
      <c r="P131" s="35">
        <v>1041</v>
      </c>
      <c r="Q131" s="53">
        <f t="shared" si="15"/>
        <v>9314</v>
      </c>
    </row>
    <row r="132" spans="2:17" s="1" customFormat="1" ht="19.5" customHeight="1" x14ac:dyDescent="0.25">
      <c r="B132" s="87"/>
      <c r="C132" s="88"/>
      <c r="D132" s="110" t="s">
        <v>116</v>
      </c>
      <c r="E132" s="35">
        <v>285</v>
      </c>
      <c r="F132" s="35">
        <v>113</v>
      </c>
      <c r="G132" s="35">
        <v>163</v>
      </c>
      <c r="H132" s="35">
        <v>220</v>
      </c>
      <c r="I132" s="35">
        <v>178</v>
      </c>
      <c r="J132" s="35">
        <v>182</v>
      </c>
      <c r="K132" s="35">
        <v>319</v>
      </c>
      <c r="L132" s="35">
        <v>281</v>
      </c>
      <c r="M132" s="35">
        <v>235</v>
      </c>
      <c r="N132" s="35">
        <v>328</v>
      </c>
      <c r="O132" s="35">
        <v>256</v>
      </c>
      <c r="P132" s="35">
        <v>224</v>
      </c>
      <c r="Q132" s="53">
        <f t="shared" si="15"/>
        <v>2784</v>
      </c>
    </row>
    <row r="133" spans="2:17" s="1" customFormat="1" ht="19.5" customHeight="1" x14ac:dyDescent="0.25">
      <c r="B133" s="87"/>
      <c r="C133" s="88"/>
      <c r="D133" s="110" t="s">
        <v>120</v>
      </c>
      <c r="E133" s="35">
        <v>1297</v>
      </c>
      <c r="F133" s="35">
        <v>1300</v>
      </c>
      <c r="G133" s="35">
        <v>1605</v>
      </c>
      <c r="H133" s="35">
        <v>1608</v>
      </c>
      <c r="I133" s="35">
        <v>1471</v>
      </c>
      <c r="J133" s="35">
        <v>1504</v>
      </c>
      <c r="K133" s="35">
        <v>1850</v>
      </c>
      <c r="L133" s="35">
        <v>1839</v>
      </c>
      <c r="M133" s="35">
        <v>1948</v>
      </c>
      <c r="N133" s="35">
        <v>2028</v>
      </c>
      <c r="O133" s="35">
        <v>1978</v>
      </c>
      <c r="P133" s="35">
        <v>1814</v>
      </c>
      <c r="Q133" s="53">
        <f t="shared" si="15"/>
        <v>20242</v>
      </c>
    </row>
    <row r="134" spans="2:17" s="1" customFormat="1" ht="19.5" hidden="1" customHeight="1" x14ac:dyDescent="0.25">
      <c r="B134" s="87"/>
      <c r="C134" s="88"/>
      <c r="D134" s="110" t="s">
        <v>121</v>
      </c>
      <c r="E134" s="35">
        <v>0</v>
      </c>
      <c r="F134" s="35">
        <v>0</v>
      </c>
      <c r="G134" s="35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0</v>
      </c>
      <c r="Q134" s="53">
        <f t="shared" si="15"/>
        <v>0</v>
      </c>
    </row>
    <row r="135" spans="2:17" s="1" customFormat="1" ht="19.5" hidden="1" customHeight="1" x14ac:dyDescent="0.25">
      <c r="B135" s="87"/>
      <c r="C135" s="88"/>
      <c r="D135" s="110" t="s">
        <v>122</v>
      </c>
      <c r="E135" s="35">
        <v>0</v>
      </c>
      <c r="F135" s="35">
        <v>0</v>
      </c>
      <c r="G135" s="35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53">
        <f t="shared" si="15"/>
        <v>0</v>
      </c>
    </row>
    <row r="136" spans="2:17" s="1" customFormat="1" ht="19.5" customHeight="1" x14ac:dyDescent="0.25">
      <c r="B136" s="87"/>
      <c r="C136" s="88"/>
      <c r="D136" s="110" t="s">
        <v>101</v>
      </c>
      <c r="E136" s="35">
        <v>1391</v>
      </c>
      <c r="F136" s="35">
        <v>1098</v>
      </c>
      <c r="G136" s="35">
        <v>1622</v>
      </c>
      <c r="H136" s="35">
        <v>1659</v>
      </c>
      <c r="I136" s="35">
        <v>1523</v>
      </c>
      <c r="J136" s="35">
        <v>1397</v>
      </c>
      <c r="K136" s="35">
        <v>1678</v>
      </c>
      <c r="L136" s="35">
        <v>2026</v>
      </c>
      <c r="M136" s="35">
        <v>1821</v>
      </c>
      <c r="N136" s="35">
        <v>2471</v>
      </c>
      <c r="O136" s="35">
        <v>2319</v>
      </c>
      <c r="P136" s="35">
        <v>2147</v>
      </c>
      <c r="Q136" s="53">
        <f t="shared" si="15"/>
        <v>21152</v>
      </c>
    </row>
    <row r="137" spans="2:17" s="1" customFormat="1" ht="19.5" customHeight="1" x14ac:dyDescent="0.25">
      <c r="B137" s="87"/>
      <c r="C137" s="88"/>
      <c r="D137" s="110" t="s">
        <v>105</v>
      </c>
      <c r="E137" s="35">
        <f>+E138+E139</f>
        <v>0</v>
      </c>
      <c r="F137" s="35">
        <f t="shared" ref="F137" si="40">+F138+F139</f>
        <v>0</v>
      </c>
      <c r="G137" s="35">
        <f t="shared" ref="G137" si="41">+G138+G139</f>
        <v>0</v>
      </c>
      <c r="H137" s="35">
        <f t="shared" ref="H137" si="42">+H138+H139</f>
        <v>0</v>
      </c>
      <c r="I137" s="35">
        <f t="shared" ref="I137" si="43">+I138+I139</f>
        <v>0</v>
      </c>
      <c r="J137" s="35">
        <f t="shared" ref="J137" si="44">+J138+J139</f>
        <v>0</v>
      </c>
      <c r="K137" s="35">
        <f t="shared" ref="K137" si="45">+K138+K139</f>
        <v>0</v>
      </c>
      <c r="L137" s="35">
        <f t="shared" ref="L137" si="46">+L138+L139</f>
        <v>0</v>
      </c>
      <c r="M137" s="35">
        <f t="shared" ref="M137" si="47">+M138+M139</f>
        <v>0</v>
      </c>
      <c r="N137" s="35">
        <f t="shared" ref="N137" si="48">+N138+N139</f>
        <v>0</v>
      </c>
      <c r="O137" s="35">
        <f t="shared" ref="O137" si="49">+O138+O139</f>
        <v>0</v>
      </c>
      <c r="P137" s="35">
        <f t="shared" ref="P137" si="50">+P138+P139</f>
        <v>7</v>
      </c>
      <c r="Q137" s="15">
        <f t="shared" si="15"/>
        <v>7</v>
      </c>
    </row>
    <row r="138" spans="2:17" s="1" customFormat="1" ht="19.5" customHeight="1" x14ac:dyDescent="0.25">
      <c r="B138" s="87"/>
      <c r="C138" s="88"/>
      <c r="D138" s="110" t="s">
        <v>106</v>
      </c>
      <c r="E138" s="35">
        <v>0</v>
      </c>
      <c r="F138" s="35">
        <v>0</v>
      </c>
      <c r="G138" s="35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7</v>
      </c>
      <c r="Q138" s="15">
        <f t="shared" si="15"/>
        <v>7</v>
      </c>
    </row>
    <row r="139" spans="2:17" s="1" customFormat="1" ht="19.5" customHeight="1" x14ac:dyDescent="0.25">
      <c r="B139" s="87"/>
      <c r="C139" s="88"/>
      <c r="D139" s="110" t="s">
        <v>107</v>
      </c>
      <c r="E139" s="35">
        <v>0</v>
      </c>
      <c r="F139" s="35">
        <v>0</v>
      </c>
      <c r="G139" s="35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15">
        <f t="shared" si="15"/>
        <v>0</v>
      </c>
    </row>
    <row r="140" spans="2:17" s="1" customFormat="1" ht="19.5" customHeight="1" x14ac:dyDescent="0.25">
      <c r="B140" s="85"/>
      <c r="C140" s="86"/>
      <c r="D140" s="110" t="s">
        <v>123</v>
      </c>
      <c r="E140" s="35">
        <v>498</v>
      </c>
      <c r="F140" s="35">
        <v>549</v>
      </c>
      <c r="G140" s="35">
        <v>695</v>
      </c>
      <c r="H140" s="35">
        <v>723</v>
      </c>
      <c r="I140" s="35">
        <v>672</v>
      </c>
      <c r="J140" s="35">
        <v>778</v>
      </c>
      <c r="K140" s="35">
        <v>614</v>
      </c>
      <c r="L140" s="35">
        <v>864</v>
      </c>
      <c r="M140" s="35">
        <v>610</v>
      </c>
      <c r="N140" s="35">
        <v>653</v>
      </c>
      <c r="O140" s="35">
        <v>936</v>
      </c>
      <c r="P140" s="35">
        <v>1051</v>
      </c>
      <c r="Q140" s="53">
        <f t="shared" si="15"/>
        <v>8643</v>
      </c>
    </row>
    <row r="141" spans="2:17" s="1" customFormat="1" ht="19.5" customHeight="1" x14ac:dyDescent="0.25">
      <c r="B141" s="16"/>
      <c r="C141" s="100"/>
      <c r="D141" s="110" t="s">
        <v>124</v>
      </c>
      <c r="E141" s="35">
        <v>376</v>
      </c>
      <c r="F141" s="35">
        <v>415</v>
      </c>
      <c r="G141" s="35">
        <v>990</v>
      </c>
      <c r="H141" s="35">
        <v>948</v>
      </c>
      <c r="I141" s="35">
        <v>808</v>
      </c>
      <c r="J141" s="35">
        <v>821</v>
      </c>
      <c r="K141" s="35">
        <v>952</v>
      </c>
      <c r="L141" s="35">
        <v>1232</v>
      </c>
      <c r="M141" s="35">
        <v>955</v>
      </c>
      <c r="N141" s="35">
        <v>1159</v>
      </c>
      <c r="O141" s="35">
        <v>997</v>
      </c>
      <c r="P141" s="35">
        <v>989</v>
      </c>
      <c r="Q141" s="53">
        <f t="shared" si="15"/>
        <v>10642</v>
      </c>
    </row>
    <row r="142" spans="2:17" s="1" customFormat="1" ht="19.5" customHeight="1" x14ac:dyDescent="0.25">
      <c r="B142" s="89"/>
      <c r="C142" s="90" t="s">
        <v>65</v>
      </c>
      <c r="D142" s="33"/>
      <c r="E142" s="48">
        <v>3</v>
      </c>
      <c r="F142" s="48">
        <v>6</v>
      </c>
      <c r="G142" s="48">
        <v>4</v>
      </c>
      <c r="H142" s="48">
        <v>9</v>
      </c>
      <c r="I142" s="48">
        <v>3</v>
      </c>
      <c r="J142" s="48">
        <v>6</v>
      </c>
      <c r="K142" s="48">
        <v>6</v>
      </c>
      <c r="L142" s="48">
        <v>4</v>
      </c>
      <c r="M142" s="48">
        <v>6</v>
      </c>
      <c r="N142" s="48">
        <v>11</v>
      </c>
      <c r="O142" s="48">
        <v>8</v>
      </c>
      <c r="P142" s="48">
        <v>7</v>
      </c>
      <c r="Q142" s="118">
        <f t="shared" si="15"/>
        <v>73</v>
      </c>
    </row>
    <row r="143" spans="2:17" s="1" customFormat="1" ht="19.5" customHeight="1" x14ac:dyDescent="0.25">
      <c r="B143" s="82" t="s">
        <v>68</v>
      </c>
      <c r="C143" s="101"/>
      <c r="D143" s="122"/>
      <c r="E143" s="109">
        <f t="shared" ref="E143:P143" si="51">+E144+E151</f>
        <v>848</v>
      </c>
      <c r="F143" s="109">
        <f t="shared" si="51"/>
        <v>871</v>
      </c>
      <c r="G143" s="109">
        <f t="shared" si="51"/>
        <v>1039</v>
      </c>
      <c r="H143" s="109">
        <f t="shared" si="51"/>
        <v>926</v>
      </c>
      <c r="I143" s="109">
        <f t="shared" si="51"/>
        <v>980</v>
      </c>
      <c r="J143" s="109">
        <f t="shared" si="51"/>
        <v>909</v>
      </c>
      <c r="K143" s="109">
        <f t="shared" si="51"/>
        <v>1844</v>
      </c>
      <c r="L143" s="109">
        <f t="shared" si="51"/>
        <v>1568</v>
      </c>
      <c r="M143" s="109">
        <f t="shared" si="51"/>
        <v>1498</v>
      </c>
      <c r="N143" s="109">
        <f t="shared" si="51"/>
        <v>1676</v>
      </c>
      <c r="O143" s="109">
        <f t="shared" si="51"/>
        <v>1457</v>
      </c>
      <c r="P143" s="109">
        <f t="shared" si="51"/>
        <v>1465</v>
      </c>
      <c r="Q143" s="109">
        <f t="shared" si="15"/>
        <v>15081</v>
      </c>
    </row>
    <row r="144" spans="2:17" s="1" customFormat="1" ht="19.5" customHeight="1" x14ac:dyDescent="0.25">
      <c r="B144" s="16"/>
      <c r="C144" s="84" t="s">
        <v>64</v>
      </c>
      <c r="D144" s="14"/>
      <c r="E144" s="21">
        <f>+E145+E146+E147+E148+E149+E150</f>
        <v>821</v>
      </c>
      <c r="F144" s="21">
        <f t="shared" ref="F144:P144" si="52">+F145+F146+F147+F148+F149+F150</f>
        <v>862</v>
      </c>
      <c r="G144" s="21">
        <f t="shared" si="52"/>
        <v>1015</v>
      </c>
      <c r="H144" s="21">
        <f t="shared" si="52"/>
        <v>914</v>
      </c>
      <c r="I144" s="21">
        <f t="shared" si="52"/>
        <v>968</v>
      </c>
      <c r="J144" s="21">
        <f t="shared" si="52"/>
        <v>905</v>
      </c>
      <c r="K144" s="21">
        <f t="shared" si="52"/>
        <v>1833</v>
      </c>
      <c r="L144" s="21">
        <f t="shared" si="52"/>
        <v>1564</v>
      </c>
      <c r="M144" s="21">
        <f t="shared" si="52"/>
        <v>1490</v>
      </c>
      <c r="N144" s="21">
        <f t="shared" si="52"/>
        <v>1652</v>
      </c>
      <c r="O144" s="21">
        <f t="shared" si="52"/>
        <v>1446</v>
      </c>
      <c r="P144" s="21">
        <f t="shared" si="52"/>
        <v>1460</v>
      </c>
      <c r="Q144" s="57">
        <f t="shared" si="15"/>
        <v>14930</v>
      </c>
    </row>
    <row r="145" spans="2:17" s="1" customFormat="1" ht="19.5" customHeight="1" x14ac:dyDescent="0.25">
      <c r="B145" s="16"/>
      <c r="C145" s="100"/>
      <c r="D145" s="14" t="s">
        <v>31</v>
      </c>
      <c r="E145" s="15">
        <v>136</v>
      </c>
      <c r="F145" s="15">
        <v>99</v>
      </c>
      <c r="G145" s="15">
        <v>131</v>
      </c>
      <c r="H145" s="15">
        <v>129</v>
      </c>
      <c r="I145" s="15">
        <v>122</v>
      </c>
      <c r="J145" s="15">
        <v>148</v>
      </c>
      <c r="K145" s="15">
        <v>127</v>
      </c>
      <c r="L145" s="15">
        <v>170</v>
      </c>
      <c r="M145" s="15">
        <v>185</v>
      </c>
      <c r="N145" s="15">
        <v>226</v>
      </c>
      <c r="O145" s="15">
        <v>148</v>
      </c>
      <c r="P145" s="15">
        <v>227</v>
      </c>
      <c r="Q145" s="53">
        <f t="shared" si="15"/>
        <v>1848</v>
      </c>
    </row>
    <row r="146" spans="2:17" s="1" customFormat="1" ht="19.5" customHeight="1" x14ac:dyDescent="0.25">
      <c r="B146" s="16"/>
      <c r="C146" s="100"/>
      <c r="D146" s="14" t="s">
        <v>33</v>
      </c>
      <c r="E146" s="15">
        <v>11</v>
      </c>
      <c r="F146" s="15">
        <v>17</v>
      </c>
      <c r="G146" s="15">
        <v>12</v>
      </c>
      <c r="H146" s="15">
        <v>21</v>
      </c>
      <c r="I146" s="15">
        <v>9</v>
      </c>
      <c r="J146" s="15">
        <v>36</v>
      </c>
      <c r="K146" s="15">
        <v>479</v>
      </c>
      <c r="L146" s="15">
        <v>201</v>
      </c>
      <c r="M146" s="15">
        <v>118</v>
      </c>
      <c r="N146" s="15">
        <v>50</v>
      </c>
      <c r="O146" s="15">
        <v>26</v>
      </c>
      <c r="P146" s="15">
        <v>38</v>
      </c>
      <c r="Q146" s="53">
        <f t="shared" si="15"/>
        <v>1018</v>
      </c>
    </row>
    <row r="147" spans="2:17" s="1" customFormat="1" ht="19.5" customHeight="1" x14ac:dyDescent="0.25">
      <c r="B147" s="16"/>
      <c r="C147" s="100"/>
      <c r="D147" s="110" t="s">
        <v>37</v>
      </c>
      <c r="E147" s="15">
        <v>136</v>
      </c>
      <c r="F147" s="15">
        <v>184</v>
      </c>
      <c r="G147" s="15">
        <v>113</v>
      </c>
      <c r="H147" s="15">
        <v>106</v>
      </c>
      <c r="I147" s="15">
        <v>216</v>
      </c>
      <c r="J147" s="15">
        <v>184</v>
      </c>
      <c r="K147" s="15">
        <v>297</v>
      </c>
      <c r="L147" s="15">
        <v>220</v>
      </c>
      <c r="M147" s="15">
        <v>373</v>
      </c>
      <c r="N147" s="15">
        <v>515</v>
      </c>
      <c r="O147" s="15">
        <v>580</v>
      </c>
      <c r="P147" s="15">
        <v>493</v>
      </c>
      <c r="Q147" s="53">
        <f>SUM(E147:P147)</f>
        <v>3417</v>
      </c>
    </row>
    <row r="148" spans="2:17" s="1" customFormat="1" ht="19.5" customHeight="1" x14ac:dyDescent="0.25">
      <c r="B148" s="16"/>
      <c r="C148" s="100"/>
      <c r="D148" s="14" t="s">
        <v>30</v>
      </c>
      <c r="E148" s="15">
        <v>498</v>
      </c>
      <c r="F148" s="15">
        <v>509</v>
      </c>
      <c r="G148" s="15">
        <v>625</v>
      </c>
      <c r="H148" s="15">
        <v>585</v>
      </c>
      <c r="I148" s="15">
        <v>524</v>
      </c>
      <c r="J148" s="15">
        <v>477</v>
      </c>
      <c r="K148" s="15">
        <v>792</v>
      </c>
      <c r="L148" s="15">
        <v>868</v>
      </c>
      <c r="M148" s="15">
        <v>688</v>
      </c>
      <c r="N148" s="15">
        <v>775</v>
      </c>
      <c r="O148" s="15">
        <v>570</v>
      </c>
      <c r="P148" s="15">
        <v>546</v>
      </c>
      <c r="Q148" s="53">
        <f>SUM(E148:P148)</f>
        <v>7457</v>
      </c>
    </row>
    <row r="149" spans="2:17" s="1" customFormat="1" ht="19.5" customHeight="1" x14ac:dyDescent="0.25">
      <c r="B149" s="16"/>
      <c r="C149" s="100"/>
      <c r="D149" s="14" t="s">
        <v>34</v>
      </c>
      <c r="E149" s="15">
        <v>33</v>
      </c>
      <c r="F149" s="15">
        <v>23</v>
      </c>
      <c r="G149" s="15">
        <v>71</v>
      </c>
      <c r="H149" s="15">
        <v>45</v>
      </c>
      <c r="I149" s="15">
        <v>73</v>
      </c>
      <c r="J149" s="15">
        <v>38</v>
      </c>
      <c r="K149" s="15">
        <v>106</v>
      </c>
      <c r="L149" s="15">
        <v>70</v>
      </c>
      <c r="M149" s="15">
        <v>95</v>
      </c>
      <c r="N149" s="15">
        <v>45</v>
      </c>
      <c r="O149" s="15">
        <v>68</v>
      </c>
      <c r="P149" s="15">
        <v>93</v>
      </c>
      <c r="Q149" s="53">
        <f>SUM(E149:P149)</f>
        <v>760</v>
      </c>
    </row>
    <row r="150" spans="2:17" s="1" customFormat="1" ht="19.5" customHeight="1" x14ac:dyDescent="0.25">
      <c r="B150" s="16"/>
      <c r="C150" s="100"/>
      <c r="D150" s="14" t="s">
        <v>35</v>
      </c>
      <c r="E150" s="15">
        <v>7</v>
      </c>
      <c r="F150" s="15">
        <v>30</v>
      </c>
      <c r="G150" s="15">
        <v>63</v>
      </c>
      <c r="H150" s="15">
        <v>28</v>
      </c>
      <c r="I150" s="15">
        <v>24</v>
      </c>
      <c r="J150" s="15">
        <v>22</v>
      </c>
      <c r="K150" s="15">
        <v>32</v>
      </c>
      <c r="L150" s="15">
        <v>35</v>
      </c>
      <c r="M150" s="15">
        <v>31</v>
      </c>
      <c r="N150" s="15">
        <v>41</v>
      </c>
      <c r="O150" s="15">
        <v>54</v>
      </c>
      <c r="P150" s="15">
        <v>63</v>
      </c>
      <c r="Q150" s="53">
        <f t="shared" ref="Q150:Q151" si="53">SUM(E150:P150)</f>
        <v>430</v>
      </c>
    </row>
    <row r="151" spans="2:17" s="1" customFormat="1" ht="19.5" customHeight="1" x14ac:dyDescent="0.25">
      <c r="B151" s="89"/>
      <c r="C151" s="90" t="s">
        <v>65</v>
      </c>
      <c r="D151" s="33"/>
      <c r="E151" s="48">
        <v>27</v>
      </c>
      <c r="F151" s="48">
        <v>9</v>
      </c>
      <c r="G151" s="48">
        <v>24</v>
      </c>
      <c r="H151" s="48">
        <v>12</v>
      </c>
      <c r="I151" s="48">
        <v>12</v>
      </c>
      <c r="J151" s="48">
        <v>4</v>
      </c>
      <c r="K151" s="48">
        <v>11</v>
      </c>
      <c r="L151" s="48">
        <v>4</v>
      </c>
      <c r="M151" s="48">
        <v>8</v>
      </c>
      <c r="N151" s="48">
        <v>24</v>
      </c>
      <c r="O151" s="48">
        <v>11</v>
      </c>
      <c r="P151" s="48">
        <v>5</v>
      </c>
      <c r="Q151" s="118">
        <f t="shared" si="53"/>
        <v>151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U19"/>
  <sheetViews>
    <sheetView topLeftCell="A4" workbookViewId="0">
      <selection activeCell="D15" sqref="D15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38</v>
      </c>
      <c r="D5" s="62">
        <v>2018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39</v>
      </c>
      <c r="Q6" s="2"/>
    </row>
    <row r="7" spans="2:18" s="1" customFormat="1" ht="19.5" customHeight="1" x14ac:dyDescent="0.25">
      <c r="B7" s="9" t="s">
        <v>40</v>
      </c>
      <c r="C7" s="8"/>
      <c r="D7" s="20">
        <f>+D8+D11+D17</f>
        <v>46398</v>
      </c>
      <c r="E7" s="20">
        <f t="shared" ref="E7:O7" si="0">+E8+E11+E17</f>
        <v>66321</v>
      </c>
      <c r="F7" s="20">
        <f t="shared" si="0"/>
        <v>67488</v>
      </c>
      <c r="G7" s="20">
        <f t="shared" si="0"/>
        <v>72975</v>
      </c>
      <c r="H7" s="20">
        <f t="shared" si="0"/>
        <v>60754</v>
      </c>
      <c r="I7" s="20">
        <f t="shared" si="0"/>
        <v>64918</v>
      </c>
      <c r="J7" s="20">
        <f t="shared" si="0"/>
        <v>49705</v>
      </c>
      <c r="K7" s="20">
        <f t="shared" si="0"/>
        <v>56104</v>
      </c>
      <c r="L7" s="20">
        <f t="shared" si="0"/>
        <v>39449</v>
      </c>
      <c r="M7" s="20">
        <f t="shared" si="0"/>
        <v>38734</v>
      </c>
      <c r="N7" s="20">
        <f t="shared" si="0"/>
        <v>34441</v>
      </c>
      <c r="O7" s="20">
        <f t="shared" si="0"/>
        <v>31709</v>
      </c>
      <c r="P7" s="20">
        <f>SUM(D7:O7)</f>
        <v>628996</v>
      </c>
      <c r="Q7" s="3"/>
    </row>
    <row r="8" spans="2:18" s="1" customFormat="1" ht="19.5" customHeight="1" x14ac:dyDescent="0.25">
      <c r="B8" s="13" t="s">
        <v>41</v>
      </c>
      <c r="C8" s="14"/>
      <c r="D8" s="21">
        <f>+D9+D10</f>
        <v>43956</v>
      </c>
      <c r="E8" s="21">
        <f t="shared" ref="E8:O8" si="1">+E9+E10</f>
        <v>62762</v>
      </c>
      <c r="F8" s="21">
        <f t="shared" si="1"/>
        <v>63685</v>
      </c>
      <c r="G8" s="21">
        <f t="shared" si="1"/>
        <v>69476</v>
      </c>
      <c r="H8" s="21">
        <f t="shared" si="1"/>
        <v>58387</v>
      </c>
      <c r="I8" s="21">
        <f t="shared" si="1"/>
        <v>61493</v>
      </c>
      <c r="J8" s="21">
        <f t="shared" si="1"/>
        <v>47049</v>
      </c>
      <c r="K8" s="21">
        <f t="shared" si="1"/>
        <v>53380</v>
      </c>
      <c r="L8" s="21">
        <f t="shared" si="1"/>
        <v>36994</v>
      </c>
      <c r="M8" s="21">
        <f t="shared" si="1"/>
        <v>36354</v>
      </c>
      <c r="N8" s="21">
        <f t="shared" si="1"/>
        <v>31937</v>
      </c>
      <c r="O8" s="21">
        <f t="shared" si="1"/>
        <v>29780</v>
      </c>
      <c r="P8" s="21">
        <f>SUM(D8:O8)</f>
        <v>595253</v>
      </c>
      <c r="Q8" s="3"/>
    </row>
    <row r="9" spans="2:18" s="1" customFormat="1" ht="19.5" customHeight="1" x14ac:dyDescent="0.25">
      <c r="B9" s="16"/>
      <c r="C9" s="14" t="s">
        <v>42</v>
      </c>
      <c r="D9" s="15">
        <v>38006</v>
      </c>
      <c r="E9" s="15">
        <v>54932</v>
      </c>
      <c r="F9" s="15">
        <v>52242</v>
      </c>
      <c r="G9" s="15">
        <v>55919</v>
      </c>
      <c r="H9" s="15">
        <v>51207</v>
      </c>
      <c r="I9" s="15">
        <v>50209</v>
      </c>
      <c r="J9" s="15">
        <v>39241</v>
      </c>
      <c r="K9" s="15">
        <v>47524</v>
      </c>
      <c r="L9" s="15">
        <v>29807</v>
      </c>
      <c r="M9" s="15">
        <v>32580</v>
      </c>
      <c r="N9" s="15">
        <v>25710</v>
      </c>
      <c r="O9" s="15">
        <v>22787</v>
      </c>
      <c r="P9" s="15">
        <f>SUM(D9:O9)</f>
        <v>500164</v>
      </c>
      <c r="Q9" s="3"/>
    </row>
    <row r="10" spans="2:18" s="1" customFormat="1" ht="19.5" customHeight="1" x14ac:dyDescent="0.25">
      <c r="B10" s="16"/>
      <c r="C10" s="14" t="s">
        <v>43</v>
      </c>
      <c r="D10" s="15">
        <v>5950</v>
      </c>
      <c r="E10" s="15">
        <v>7830</v>
      </c>
      <c r="F10" s="15">
        <v>11443</v>
      </c>
      <c r="G10" s="15">
        <v>13557</v>
      </c>
      <c r="H10" s="15">
        <v>7180</v>
      </c>
      <c r="I10" s="15">
        <v>11284</v>
      </c>
      <c r="J10" s="15">
        <v>7808</v>
      </c>
      <c r="K10" s="15">
        <v>5856</v>
      </c>
      <c r="L10" s="15">
        <v>7187</v>
      </c>
      <c r="M10" s="15">
        <v>3774</v>
      </c>
      <c r="N10" s="15">
        <v>6227</v>
      </c>
      <c r="O10" s="15">
        <v>6993</v>
      </c>
      <c r="P10" s="15">
        <f t="shared" ref="P10:P19" si="2">SUM(D10:O10)</f>
        <v>95089</v>
      </c>
      <c r="Q10" s="3"/>
    </row>
    <row r="11" spans="2:18" s="1" customFormat="1" ht="19.5" customHeight="1" x14ac:dyDescent="0.25">
      <c r="B11" s="13" t="s">
        <v>44</v>
      </c>
      <c r="C11" s="14"/>
      <c r="D11" s="21">
        <f>SUM(D12:D16)</f>
        <v>1865</v>
      </c>
      <c r="E11" s="21">
        <f t="shared" ref="E11:O11" si="3">SUM(E12:E16)</f>
        <v>2709</v>
      </c>
      <c r="F11" s="21">
        <f t="shared" si="3"/>
        <v>2757</v>
      </c>
      <c r="G11" s="21">
        <f t="shared" si="3"/>
        <v>2736</v>
      </c>
      <c r="H11" s="21">
        <f t="shared" si="3"/>
        <v>1783</v>
      </c>
      <c r="I11" s="21">
        <f t="shared" si="3"/>
        <v>2511</v>
      </c>
      <c r="J11" s="21">
        <f t="shared" si="3"/>
        <v>2148</v>
      </c>
      <c r="K11" s="21">
        <f t="shared" si="3"/>
        <v>2161</v>
      </c>
      <c r="L11" s="21">
        <f t="shared" si="3"/>
        <v>1794</v>
      </c>
      <c r="M11" s="21">
        <f t="shared" si="3"/>
        <v>1731</v>
      </c>
      <c r="N11" s="21">
        <f t="shared" si="3"/>
        <v>1392</v>
      </c>
      <c r="O11" s="21">
        <f t="shared" si="3"/>
        <v>1055</v>
      </c>
      <c r="P11" s="21">
        <f>SUM(D11:O11)</f>
        <v>24642</v>
      </c>
      <c r="Q11" s="3"/>
    </row>
    <row r="12" spans="2:18" s="1" customFormat="1" ht="19.5" customHeight="1" x14ac:dyDescent="0.25">
      <c r="B12" s="16"/>
      <c r="C12" s="14" t="s">
        <v>45</v>
      </c>
      <c r="D12" s="35">
        <v>22</v>
      </c>
      <c r="E12" s="35">
        <v>100</v>
      </c>
      <c r="F12" s="35">
        <v>50</v>
      </c>
      <c r="G12" s="35">
        <v>42</v>
      </c>
      <c r="H12" s="35">
        <v>5</v>
      </c>
      <c r="I12" s="35">
        <v>1</v>
      </c>
      <c r="J12" s="35">
        <v>46</v>
      </c>
      <c r="K12" s="35">
        <v>5</v>
      </c>
      <c r="L12" s="35"/>
      <c r="M12" s="35">
        <v>20</v>
      </c>
      <c r="N12" s="35">
        <v>29</v>
      </c>
      <c r="O12" s="35">
        <v>13</v>
      </c>
      <c r="P12" s="15">
        <f t="shared" si="2"/>
        <v>333</v>
      </c>
      <c r="Q12" s="3"/>
    </row>
    <row r="13" spans="2:18" s="1" customFormat="1" ht="19.5" customHeight="1" x14ac:dyDescent="0.25">
      <c r="B13" s="16"/>
      <c r="C13" s="14" t="s">
        <v>69</v>
      </c>
      <c r="D13" s="35">
        <v>368</v>
      </c>
      <c r="E13" s="35">
        <v>512</v>
      </c>
      <c r="F13" s="35">
        <v>571</v>
      </c>
      <c r="G13" s="35">
        <v>579</v>
      </c>
      <c r="H13" s="35">
        <v>376</v>
      </c>
      <c r="I13" s="35">
        <v>543</v>
      </c>
      <c r="J13" s="35">
        <v>492</v>
      </c>
      <c r="K13" s="35">
        <v>403</v>
      </c>
      <c r="L13" s="35">
        <v>392</v>
      </c>
      <c r="M13" s="35">
        <v>376</v>
      </c>
      <c r="N13" s="35">
        <v>273</v>
      </c>
      <c r="O13" s="35">
        <v>234</v>
      </c>
      <c r="P13" s="15">
        <f t="shared" si="2"/>
        <v>5119</v>
      </c>
      <c r="Q13" s="3"/>
    </row>
    <row r="14" spans="2:18" s="1" customFormat="1" ht="19.5" customHeight="1" x14ac:dyDescent="0.25">
      <c r="B14" s="16"/>
      <c r="C14" s="14" t="s">
        <v>47</v>
      </c>
      <c r="D14" s="35">
        <v>59</v>
      </c>
      <c r="E14" s="35">
        <v>132</v>
      </c>
      <c r="F14" s="35">
        <v>150</v>
      </c>
      <c r="G14" s="35">
        <v>125</v>
      </c>
      <c r="H14" s="35">
        <v>118</v>
      </c>
      <c r="I14" s="35">
        <v>153</v>
      </c>
      <c r="J14" s="35">
        <v>84</v>
      </c>
      <c r="K14" s="35">
        <v>124</v>
      </c>
      <c r="L14" s="35">
        <v>152</v>
      </c>
      <c r="M14" s="35">
        <v>94</v>
      </c>
      <c r="N14" s="35">
        <v>58</v>
      </c>
      <c r="O14" s="35">
        <v>59</v>
      </c>
      <c r="P14" s="15">
        <f t="shared" si="2"/>
        <v>1308</v>
      </c>
      <c r="Q14" s="3"/>
    </row>
    <row r="15" spans="2:18" s="1" customFormat="1" ht="19.5" customHeight="1" x14ac:dyDescent="0.25">
      <c r="B15" s="16"/>
      <c r="C15" s="14" t="s">
        <v>48</v>
      </c>
      <c r="D15" s="35">
        <v>807</v>
      </c>
      <c r="E15" s="35">
        <v>1018</v>
      </c>
      <c r="F15" s="35">
        <v>1029</v>
      </c>
      <c r="G15" s="35">
        <v>891</v>
      </c>
      <c r="H15" s="35">
        <v>630</v>
      </c>
      <c r="I15" s="35">
        <v>916</v>
      </c>
      <c r="J15" s="35">
        <v>753</v>
      </c>
      <c r="K15" s="35">
        <v>826</v>
      </c>
      <c r="L15" s="35">
        <v>566</v>
      </c>
      <c r="M15" s="35">
        <v>486</v>
      </c>
      <c r="N15" s="35">
        <v>372</v>
      </c>
      <c r="O15" s="35">
        <v>341</v>
      </c>
      <c r="P15" s="15">
        <f t="shared" si="2"/>
        <v>8635</v>
      </c>
      <c r="Q15" s="3"/>
    </row>
    <row r="16" spans="2:18" s="1" customFormat="1" ht="19.5" customHeight="1" x14ac:dyDescent="0.25">
      <c r="B16" s="16"/>
      <c r="C16" s="14" t="s">
        <v>49</v>
      </c>
      <c r="D16" s="35">
        <v>609</v>
      </c>
      <c r="E16" s="35">
        <v>947</v>
      </c>
      <c r="F16" s="35">
        <v>957</v>
      </c>
      <c r="G16" s="35">
        <v>1099</v>
      </c>
      <c r="H16" s="35">
        <v>654</v>
      </c>
      <c r="I16" s="35">
        <v>898</v>
      </c>
      <c r="J16" s="35">
        <v>773</v>
      </c>
      <c r="K16" s="35">
        <v>803</v>
      </c>
      <c r="L16" s="35">
        <v>684</v>
      </c>
      <c r="M16" s="35">
        <v>755</v>
      </c>
      <c r="N16" s="35">
        <v>660</v>
      </c>
      <c r="O16" s="35">
        <v>408</v>
      </c>
      <c r="P16" s="15">
        <f t="shared" si="2"/>
        <v>9247</v>
      </c>
      <c r="Q16" s="3"/>
    </row>
    <row r="17" spans="2:21" s="1" customFormat="1" ht="19.5" customHeight="1" x14ac:dyDescent="0.25">
      <c r="B17" s="13" t="s">
        <v>50</v>
      </c>
      <c r="C17" s="14"/>
      <c r="D17" s="21">
        <f>+D18+D19</f>
        <v>577</v>
      </c>
      <c r="E17" s="21">
        <f t="shared" ref="E17:O17" si="4">+E18+E19</f>
        <v>850</v>
      </c>
      <c r="F17" s="21">
        <f t="shared" si="4"/>
        <v>1046</v>
      </c>
      <c r="G17" s="21">
        <f t="shared" si="4"/>
        <v>763</v>
      </c>
      <c r="H17" s="21">
        <f t="shared" si="4"/>
        <v>584</v>
      </c>
      <c r="I17" s="21">
        <f t="shared" si="4"/>
        <v>914</v>
      </c>
      <c r="J17" s="21">
        <f t="shared" si="4"/>
        <v>508</v>
      </c>
      <c r="K17" s="21">
        <f t="shared" si="4"/>
        <v>563</v>
      </c>
      <c r="L17" s="21">
        <f t="shared" si="4"/>
        <v>661</v>
      </c>
      <c r="M17" s="21">
        <f t="shared" si="4"/>
        <v>649</v>
      </c>
      <c r="N17" s="21">
        <f t="shared" si="4"/>
        <v>1112</v>
      </c>
      <c r="O17" s="21">
        <f t="shared" si="4"/>
        <v>874</v>
      </c>
      <c r="P17" s="21">
        <f t="shared" si="2"/>
        <v>9101</v>
      </c>
      <c r="Q17" s="3"/>
    </row>
    <row r="18" spans="2:21" s="1" customFormat="1" ht="19.5" customHeight="1" x14ac:dyDescent="0.25">
      <c r="B18" s="49"/>
      <c r="C18" s="50" t="s">
        <v>70</v>
      </c>
      <c r="D18" s="47">
        <v>198</v>
      </c>
      <c r="E18" s="47">
        <v>257</v>
      </c>
      <c r="F18" s="47">
        <v>210</v>
      </c>
      <c r="G18" s="47">
        <v>281</v>
      </c>
      <c r="H18" s="47">
        <v>199</v>
      </c>
      <c r="I18" s="47">
        <v>280</v>
      </c>
      <c r="J18" s="47">
        <v>223</v>
      </c>
      <c r="K18" s="47">
        <v>302</v>
      </c>
      <c r="L18" s="47">
        <v>241</v>
      </c>
      <c r="M18" s="47">
        <v>253</v>
      </c>
      <c r="N18" s="47">
        <v>256</v>
      </c>
      <c r="O18" s="47">
        <v>184</v>
      </c>
      <c r="P18" s="15">
        <f t="shared" si="2"/>
        <v>2884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71</v>
      </c>
      <c r="D19" s="45">
        <v>379</v>
      </c>
      <c r="E19" s="45">
        <v>593</v>
      </c>
      <c r="F19" s="45">
        <v>836</v>
      </c>
      <c r="G19" s="45">
        <v>482</v>
      </c>
      <c r="H19" s="45">
        <v>385</v>
      </c>
      <c r="I19" s="45">
        <v>634</v>
      </c>
      <c r="J19" s="45">
        <v>285</v>
      </c>
      <c r="K19" s="45">
        <v>261</v>
      </c>
      <c r="L19" s="45">
        <v>420</v>
      </c>
      <c r="M19" s="45">
        <v>396</v>
      </c>
      <c r="N19" s="45">
        <v>856</v>
      </c>
      <c r="O19" s="45">
        <v>690</v>
      </c>
      <c r="P19" s="34">
        <f t="shared" si="2"/>
        <v>6217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R20"/>
  <sheetViews>
    <sheetView topLeftCell="A7" workbookViewId="0">
      <selection activeCell="D9" sqref="D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12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38</v>
      </c>
      <c r="D6" s="62">
        <v>2018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39</v>
      </c>
      <c r="Q7" s="2"/>
    </row>
    <row r="8" spans="2:18" s="1" customFormat="1" ht="19.5" customHeight="1" x14ac:dyDescent="0.25">
      <c r="B8" s="9" t="s">
        <v>40</v>
      </c>
      <c r="C8" s="8"/>
      <c r="D8" s="20">
        <f>+D9+D12+D18</f>
        <v>219217</v>
      </c>
      <c r="E8" s="20">
        <f t="shared" ref="E8:O8" si="0">+E9+E12+E18</f>
        <v>213498</v>
      </c>
      <c r="F8" s="20">
        <f t="shared" si="0"/>
        <v>267539</v>
      </c>
      <c r="G8" s="20">
        <f t="shared" si="0"/>
        <v>266549</v>
      </c>
      <c r="H8" s="20">
        <f t="shared" si="0"/>
        <v>212329</v>
      </c>
      <c r="I8" s="20">
        <f t="shared" si="0"/>
        <v>256311</v>
      </c>
      <c r="J8" s="20">
        <f t="shared" si="0"/>
        <v>245935</v>
      </c>
      <c r="K8" s="20">
        <f t="shared" si="0"/>
        <v>291099</v>
      </c>
      <c r="L8" s="20">
        <f t="shared" si="0"/>
        <v>223081</v>
      </c>
      <c r="M8" s="20">
        <f t="shared" si="0"/>
        <v>263186</v>
      </c>
      <c r="N8" s="20">
        <f t="shared" si="0"/>
        <v>244771</v>
      </c>
      <c r="O8" s="20">
        <f t="shared" si="0"/>
        <v>177503</v>
      </c>
      <c r="P8" s="20">
        <f>SUM(D8:O8)</f>
        <v>2881018</v>
      </c>
      <c r="Q8" s="3"/>
    </row>
    <row r="9" spans="2:18" s="1" customFormat="1" ht="19.5" customHeight="1" x14ac:dyDescent="0.25">
      <c r="B9" s="13" t="s">
        <v>41</v>
      </c>
      <c r="C9" s="14"/>
      <c r="D9" s="21">
        <f>+D10+D11</f>
        <v>210565</v>
      </c>
      <c r="E9" s="21">
        <f t="shared" ref="E9:O9" si="1">+E10+E11</f>
        <v>203610</v>
      </c>
      <c r="F9" s="21">
        <f t="shared" si="1"/>
        <v>254759</v>
      </c>
      <c r="G9" s="21">
        <f t="shared" si="1"/>
        <v>254154</v>
      </c>
      <c r="H9" s="21">
        <f t="shared" si="1"/>
        <v>203081</v>
      </c>
      <c r="I9" s="21">
        <f t="shared" si="1"/>
        <v>244732</v>
      </c>
      <c r="J9" s="21">
        <f t="shared" si="1"/>
        <v>234222</v>
      </c>
      <c r="K9" s="21">
        <f t="shared" si="1"/>
        <v>278414</v>
      </c>
      <c r="L9" s="21">
        <f t="shared" si="1"/>
        <v>211716</v>
      </c>
      <c r="M9" s="21">
        <f t="shared" si="1"/>
        <v>250018</v>
      </c>
      <c r="N9" s="21">
        <f t="shared" si="1"/>
        <v>232659</v>
      </c>
      <c r="O9" s="21">
        <f t="shared" si="1"/>
        <v>169018</v>
      </c>
      <c r="P9" s="21">
        <f>SUM(D9:O9)</f>
        <v>2746948</v>
      </c>
      <c r="Q9" s="3"/>
    </row>
    <row r="10" spans="2:18" s="1" customFormat="1" ht="19.5" customHeight="1" x14ac:dyDescent="0.25">
      <c r="B10" s="16"/>
      <c r="C10" s="14" t="s">
        <v>42</v>
      </c>
      <c r="D10" s="15">
        <v>182025</v>
      </c>
      <c r="E10" s="15">
        <v>176807</v>
      </c>
      <c r="F10" s="15">
        <v>218015</v>
      </c>
      <c r="G10" s="15">
        <v>217393</v>
      </c>
      <c r="H10" s="15">
        <v>179583</v>
      </c>
      <c r="I10" s="15">
        <v>208851</v>
      </c>
      <c r="J10" s="15">
        <v>201002</v>
      </c>
      <c r="K10" s="15">
        <v>243241</v>
      </c>
      <c r="L10" s="15">
        <v>187288</v>
      </c>
      <c r="M10" s="15">
        <v>221319</v>
      </c>
      <c r="N10" s="15">
        <v>204570</v>
      </c>
      <c r="O10" s="15">
        <v>147873</v>
      </c>
      <c r="P10" s="15">
        <f>SUM(D10:O10)</f>
        <v>2387967</v>
      </c>
      <c r="Q10" s="3"/>
    </row>
    <row r="11" spans="2:18" s="1" customFormat="1" ht="19.5" customHeight="1" x14ac:dyDescent="0.25">
      <c r="B11" s="16"/>
      <c r="C11" s="14" t="s">
        <v>43</v>
      </c>
      <c r="D11" s="15">
        <v>28540</v>
      </c>
      <c r="E11" s="15">
        <v>26803</v>
      </c>
      <c r="F11" s="15">
        <v>36744</v>
      </c>
      <c r="G11" s="15">
        <v>36761</v>
      </c>
      <c r="H11" s="15">
        <v>23498</v>
      </c>
      <c r="I11" s="15">
        <v>35881</v>
      </c>
      <c r="J11" s="15">
        <v>33220</v>
      </c>
      <c r="K11" s="15">
        <v>35173</v>
      </c>
      <c r="L11" s="15">
        <v>24428</v>
      </c>
      <c r="M11" s="15">
        <v>28699</v>
      </c>
      <c r="N11" s="15">
        <v>28089</v>
      </c>
      <c r="O11" s="15">
        <v>21145</v>
      </c>
      <c r="P11" s="15">
        <f t="shared" ref="P11:P20" si="2">SUM(D11:O11)</f>
        <v>358981</v>
      </c>
      <c r="Q11" s="3"/>
    </row>
    <row r="12" spans="2:18" s="1" customFormat="1" ht="19.5" customHeight="1" x14ac:dyDescent="0.25">
      <c r="B12" s="13" t="s">
        <v>44</v>
      </c>
      <c r="C12" s="14"/>
      <c r="D12" s="21">
        <f>SUM(D13:D17)</f>
        <v>6707</v>
      </c>
      <c r="E12" s="21">
        <f t="shared" ref="E12:O12" si="3">SUM(E13:E17)</f>
        <v>7780</v>
      </c>
      <c r="F12" s="21">
        <f t="shared" si="3"/>
        <v>9947</v>
      </c>
      <c r="G12" s="21">
        <f t="shared" si="3"/>
        <v>9095</v>
      </c>
      <c r="H12" s="21">
        <f t="shared" si="3"/>
        <v>7423</v>
      </c>
      <c r="I12" s="21">
        <f t="shared" si="3"/>
        <v>8635</v>
      </c>
      <c r="J12" s="21">
        <f t="shared" si="3"/>
        <v>8855</v>
      </c>
      <c r="K12" s="21">
        <f t="shared" si="3"/>
        <v>9697</v>
      </c>
      <c r="L12" s="21">
        <f t="shared" si="3"/>
        <v>9115</v>
      </c>
      <c r="M12" s="21">
        <f t="shared" si="3"/>
        <v>10858</v>
      </c>
      <c r="N12" s="21">
        <f t="shared" si="3"/>
        <v>10043</v>
      </c>
      <c r="O12" s="21">
        <f t="shared" si="3"/>
        <v>7379</v>
      </c>
      <c r="P12" s="21">
        <f t="shared" si="2"/>
        <v>105534</v>
      </c>
      <c r="Q12" s="3"/>
    </row>
    <row r="13" spans="2:18" s="1" customFormat="1" ht="19.5" customHeight="1" x14ac:dyDescent="0.25">
      <c r="B13" s="16"/>
      <c r="C13" s="14" t="s">
        <v>45</v>
      </c>
      <c r="D13" s="35">
        <v>96</v>
      </c>
      <c r="E13" s="35">
        <v>162</v>
      </c>
      <c r="F13" s="35">
        <v>180</v>
      </c>
      <c r="G13" s="35">
        <v>166</v>
      </c>
      <c r="H13" s="35">
        <v>212</v>
      </c>
      <c r="I13" s="35">
        <v>178</v>
      </c>
      <c r="J13" s="35">
        <v>158</v>
      </c>
      <c r="K13" s="35">
        <v>97</v>
      </c>
      <c r="L13" s="35">
        <v>113</v>
      </c>
      <c r="M13" s="35">
        <v>264</v>
      </c>
      <c r="N13" s="35">
        <v>187</v>
      </c>
      <c r="O13" s="35">
        <v>89</v>
      </c>
      <c r="P13" s="15">
        <f t="shared" si="2"/>
        <v>1902</v>
      </c>
      <c r="Q13" s="3"/>
    </row>
    <row r="14" spans="2:18" s="1" customFormat="1" ht="19.5" customHeight="1" x14ac:dyDescent="0.25">
      <c r="B14" s="16"/>
      <c r="C14" s="14" t="s">
        <v>46</v>
      </c>
      <c r="D14" s="35">
        <v>1433</v>
      </c>
      <c r="E14" s="35">
        <v>1399</v>
      </c>
      <c r="F14" s="35">
        <v>1947</v>
      </c>
      <c r="G14" s="35">
        <v>1865</v>
      </c>
      <c r="H14" s="35">
        <v>1470</v>
      </c>
      <c r="I14" s="35">
        <v>1547</v>
      </c>
      <c r="J14" s="35">
        <v>1681</v>
      </c>
      <c r="K14" s="35">
        <v>1916</v>
      </c>
      <c r="L14" s="35">
        <v>1713</v>
      </c>
      <c r="M14" s="35">
        <v>2410</v>
      </c>
      <c r="N14" s="35">
        <v>1786</v>
      </c>
      <c r="O14" s="35">
        <v>1191</v>
      </c>
      <c r="P14" s="15">
        <f t="shared" si="2"/>
        <v>20358</v>
      </c>
      <c r="Q14" s="3"/>
    </row>
    <row r="15" spans="2:18" s="1" customFormat="1" ht="19.5" customHeight="1" x14ac:dyDescent="0.25">
      <c r="B15" s="16"/>
      <c r="C15" s="14" t="s">
        <v>47</v>
      </c>
      <c r="D15" s="35">
        <v>391</v>
      </c>
      <c r="E15" s="35">
        <v>482</v>
      </c>
      <c r="F15" s="35">
        <v>534</v>
      </c>
      <c r="G15" s="35">
        <v>530</v>
      </c>
      <c r="H15" s="35">
        <v>511</v>
      </c>
      <c r="I15" s="35">
        <v>604</v>
      </c>
      <c r="J15" s="35">
        <v>629</v>
      </c>
      <c r="K15" s="35">
        <v>689</v>
      </c>
      <c r="L15" s="35">
        <v>602</v>
      </c>
      <c r="M15" s="35">
        <v>668</v>
      </c>
      <c r="N15" s="35">
        <v>507</v>
      </c>
      <c r="O15" s="35">
        <v>236</v>
      </c>
      <c r="P15" s="15">
        <f t="shared" si="2"/>
        <v>6383</v>
      </c>
      <c r="Q15" s="3"/>
    </row>
    <row r="16" spans="2:18" s="1" customFormat="1" ht="19.5" customHeight="1" x14ac:dyDescent="0.25">
      <c r="B16" s="16"/>
      <c r="C16" s="14" t="s">
        <v>48</v>
      </c>
      <c r="D16" s="35">
        <v>2146</v>
      </c>
      <c r="E16" s="35">
        <v>2124</v>
      </c>
      <c r="F16" s="35">
        <v>2660</v>
      </c>
      <c r="G16" s="35">
        <v>2239</v>
      </c>
      <c r="H16" s="35">
        <v>1998</v>
      </c>
      <c r="I16" s="35">
        <v>2206</v>
      </c>
      <c r="J16" s="35">
        <v>2806</v>
      </c>
      <c r="K16" s="35">
        <v>2671</v>
      </c>
      <c r="L16" s="35">
        <v>2420</v>
      </c>
      <c r="M16" s="35">
        <v>2586</v>
      </c>
      <c r="N16" s="35">
        <v>2206</v>
      </c>
      <c r="O16" s="35">
        <v>1452</v>
      </c>
      <c r="P16" s="15">
        <f t="shared" si="2"/>
        <v>27514</v>
      </c>
      <c r="Q16" s="3"/>
    </row>
    <row r="17" spans="2:17" s="1" customFormat="1" ht="19.5" customHeight="1" x14ac:dyDescent="0.25">
      <c r="B17" s="16"/>
      <c r="C17" s="14" t="s">
        <v>49</v>
      </c>
      <c r="D17" s="35">
        <v>2641</v>
      </c>
      <c r="E17" s="35">
        <v>3613</v>
      </c>
      <c r="F17" s="35">
        <v>4626</v>
      </c>
      <c r="G17" s="35">
        <v>4295</v>
      </c>
      <c r="H17" s="35">
        <v>3232</v>
      </c>
      <c r="I17" s="35">
        <v>4100</v>
      </c>
      <c r="J17" s="35">
        <v>3581</v>
      </c>
      <c r="K17" s="35">
        <v>4324</v>
      </c>
      <c r="L17" s="35">
        <v>4267</v>
      </c>
      <c r="M17" s="35">
        <v>4930</v>
      </c>
      <c r="N17" s="35">
        <v>5357</v>
      </c>
      <c r="O17" s="35">
        <v>4411</v>
      </c>
      <c r="P17" s="15">
        <f t="shared" si="2"/>
        <v>49377</v>
      </c>
      <c r="Q17" s="3"/>
    </row>
    <row r="18" spans="2:17" s="1" customFormat="1" ht="19.5" customHeight="1" x14ac:dyDescent="0.25">
      <c r="B18" s="13" t="s">
        <v>50</v>
      </c>
      <c r="C18" s="14"/>
      <c r="D18" s="21">
        <f>+D19+D20</f>
        <v>1945</v>
      </c>
      <c r="E18" s="21">
        <f t="shared" ref="E18:O18" si="4">+E19+E20</f>
        <v>2108</v>
      </c>
      <c r="F18" s="21">
        <f t="shared" si="4"/>
        <v>2833</v>
      </c>
      <c r="G18" s="21">
        <f t="shared" si="4"/>
        <v>3300</v>
      </c>
      <c r="H18" s="21">
        <f t="shared" si="4"/>
        <v>1825</v>
      </c>
      <c r="I18" s="21">
        <f t="shared" si="4"/>
        <v>2944</v>
      </c>
      <c r="J18" s="21">
        <f t="shared" si="4"/>
        <v>2858</v>
      </c>
      <c r="K18" s="21">
        <f t="shared" si="4"/>
        <v>2988</v>
      </c>
      <c r="L18" s="21">
        <f t="shared" si="4"/>
        <v>2250</v>
      </c>
      <c r="M18" s="21">
        <f t="shared" si="4"/>
        <v>2310</v>
      </c>
      <c r="N18" s="21">
        <f t="shared" si="4"/>
        <v>2069</v>
      </c>
      <c r="O18" s="21">
        <f t="shared" si="4"/>
        <v>1106</v>
      </c>
      <c r="P18" s="21">
        <f t="shared" si="2"/>
        <v>28536</v>
      </c>
      <c r="Q18" s="3"/>
    </row>
    <row r="19" spans="2:17" s="1" customFormat="1" ht="19.5" customHeight="1" x14ac:dyDescent="0.25">
      <c r="B19" s="49"/>
      <c r="C19" s="50" t="s">
        <v>70</v>
      </c>
      <c r="D19" s="47">
        <v>398</v>
      </c>
      <c r="E19" s="47">
        <v>547</v>
      </c>
      <c r="F19" s="47">
        <v>642</v>
      </c>
      <c r="G19" s="47">
        <v>704</v>
      </c>
      <c r="H19" s="47">
        <v>413</v>
      </c>
      <c r="I19" s="47">
        <v>852</v>
      </c>
      <c r="J19" s="47">
        <v>828</v>
      </c>
      <c r="K19" s="47">
        <v>534</v>
      </c>
      <c r="L19" s="47">
        <v>466</v>
      </c>
      <c r="M19" s="47">
        <v>313</v>
      </c>
      <c r="N19" s="47">
        <v>181</v>
      </c>
      <c r="O19" s="47">
        <v>222</v>
      </c>
      <c r="P19" s="15">
        <f t="shared" si="2"/>
        <v>6100</v>
      </c>
      <c r="Q19" s="36"/>
    </row>
    <row r="20" spans="2:17" s="1" customFormat="1" ht="19.5" customHeight="1" x14ac:dyDescent="0.25">
      <c r="B20" s="10"/>
      <c r="C20" s="11" t="s">
        <v>71</v>
      </c>
      <c r="D20" s="45">
        <v>1547</v>
      </c>
      <c r="E20" s="45">
        <v>1561</v>
      </c>
      <c r="F20" s="45">
        <v>2191</v>
      </c>
      <c r="G20" s="45">
        <v>2596</v>
      </c>
      <c r="H20" s="45">
        <v>1412</v>
      </c>
      <c r="I20" s="45">
        <v>2092</v>
      </c>
      <c r="J20" s="45">
        <v>2030</v>
      </c>
      <c r="K20" s="45">
        <v>2454</v>
      </c>
      <c r="L20" s="45">
        <v>1784</v>
      </c>
      <c r="M20" s="45">
        <v>1997</v>
      </c>
      <c r="N20" s="45">
        <v>1888</v>
      </c>
      <c r="O20" s="45">
        <v>884</v>
      </c>
      <c r="P20" s="34">
        <f t="shared" si="2"/>
        <v>22436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R30"/>
  <sheetViews>
    <sheetView workbookViewId="0">
      <selection activeCell="E9" sqref="E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72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38</v>
      </c>
    </row>
    <row r="5" spans="2:18" ht="21" x14ac:dyDescent="0.25">
      <c r="B5" s="6"/>
      <c r="C5" s="7" t="s">
        <v>38</v>
      </c>
      <c r="D5" s="62">
        <v>2018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39</v>
      </c>
      <c r="Q6" s="2"/>
    </row>
    <row r="7" spans="2:18" s="1" customFormat="1" ht="19.5" customHeight="1" x14ac:dyDescent="0.25">
      <c r="B7" s="9" t="s">
        <v>40</v>
      </c>
      <c r="C7" s="8"/>
      <c r="D7" s="20">
        <f>+D8+D11+D12</f>
        <v>831</v>
      </c>
      <c r="E7" s="20">
        <f t="shared" ref="E7:O7" si="0">+E8+E11+E12</f>
        <v>1003</v>
      </c>
      <c r="F7" s="20">
        <f t="shared" si="0"/>
        <v>1037</v>
      </c>
      <c r="G7" s="20">
        <f t="shared" si="0"/>
        <v>1208</v>
      </c>
      <c r="H7" s="20">
        <f t="shared" si="0"/>
        <v>1030</v>
      </c>
      <c r="I7" s="20">
        <f t="shared" si="0"/>
        <v>1997</v>
      </c>
      <c r="J7" s="20">
        <f t="shared" si="0"/>
        <v>1441</v>
      </c>
      <c r="K7" s="20">
        <f t="shared" si="0"/>
        <v>2026</v>
      </c>
      <c r="L7" s="20">
        <f t="shared" si="0"/>
        <v>1458</v>
      </c>
      <c r="M7" s="20">
        <f t="shared" si="0"/>
        <v>1387</v>
      </c>
      <c r="N7" s="20">
        <f t="shared" si="0"/>
        <v>570</v>
      </c>
      <c r="O7" s="20">
        <f t="shared" si="0"/>
        <v>437</v>
      </c>
      <c r="P7" s="20">
        <f t="shared" ref="P7:P12" si="1">SUM(D7:O7)</f>
        <v>14425</v>
      </c>
      <c r="Q7" s="3"/>
    </row>
    <row r="8" spans="2:18" s="1" customFormat="1" ht="19.5" customHeight="1" x14ac:dyDescent="0.25">
      <c r="B8" s="13" t="s">
        <v>41</v>
      </c>
      <c r="C8" s="14"/>
      <c r="D8" s="21">
        <f>+D9+D10</f>
        <v>110</v>
      </c>
      <c r="E8" s="21">
        <f t="shared" ref="E8:O8" si="2">+E9+E10</f>
        <v>110</v>
      </c>
      <c r="F8" s="21">
        <f t="shared" si="2"/>
        <v>110</v>
      </c>
      <c r="G8" s="21">
        <f t="shared" si="2"/>
        <v>110</v>
      </c>
      <c r="H8" s="21">
        <f t="shared" si="2"/>
        <v>110</v>
      </c>
      <c r="I8" s="21">
        <f t="shared" si="2"/>
        <v>100</v>
      </c>
      <c r="J8" s="21">
        <f t="shared" si="2"/>
        <v>100</v>
      </c>
      <c r="K8" s="21">
        <f t="shared" si="2"/>
        <v>100</v>
      </c>
      <c r="L8" s="21">
        <f t="shared" si="2"/>
        <v>0</v>
      </c>
      <c r="M8" s="21">
        <f t="shared" si="2"/>
        <v>100</v>
      </c>
      <c r="N8" s="21">
        <f t="shared" si="2"/>
        <v>0</v>
      </c>
      <c r="O8" s="21">
        <f t="shared" si="2"/>
        <v>10</v>
      </c>
      <c r="P8" s="21">
        <f t="shared" si="1"/>
        <v>960</v>
      </c>
      <c r="Q8" s="3"/>
    </row>
    <row r="9" spans="2:18" s="1" customFormat="1" ht="19.5" customHeight="1" x14ac:dyDescent="0.25">
      <c r="B9" s="16"/>
      <c r="C9" s="14" t="s">
        <v>42</v>
      </c>
      <c r="D9" s="15">
        <v>110</v>
      </c>
      <c r="E9" s="15">
        <v>110</v>
      </c>
      <c r="F9" s="15">
        <v>110</v>
      </c>
      <c r="G9" s="15">
        <v>110</v>
      </c>
      <c r="H9" s="15">
        <v>110</v>
      </c>
      <c r="I9" s="15">
        <v>100</v>
      </c>
      <c r="J9" s="15">
        <v>100</v>
      </c>
      <c r="K9" s="15">
        <v>100</v>
      </c>
      <c r="L9" s="15">
        <v>0</v>
      </c>
      <c r="M9" s="15">
        <v>100</v>
      </c>
      <c r="N9" s="15">
        <v>0</v>
      </c>
      <c r="O9" s="15">
        <v>10</v>
      </c>
      <c r="P9" s="15">
        <f t="shared" si="1"/>
        <v>960</v>
      </c>
      <c r="Q9" s="3"/>
    </row>
    <row r="10" spans="2:18" s="1" customFormat="1" ht="19.5" customHeight="1" x14ac:dyDescent="0.25">
      <c r="B10" s="16"/>
      <c r="C10" s="14" t="s">
        <v>43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f t="shared" si="1"/>
        <v>0</v>
      </c>
      <c r="Q10" s="3"/>
    </row>
    <row r="11" spans="2:18" s="1" customFormat="1" ht="19.5" customHeight="1" x14ac:dyDescent="0.25">
      <c r="B11" s="13" t="s">
        <v>44</v>
      </c>
      <c r="C11" s="14"/>
      <c r="D11" s="21">
        <f>+[1]ZZ!B529</f>
        <v>585</v>
      </c>
      <c r="E11" s="21">
        <f>+[1]ZZ!C529</f>
        <v>624</v>
      </c>
      <c r="F11" s="21">
        <f>+[1]ZZ!D529</f>
        <v>574</v>
      </c>
      <c r="G11" s="21">
        <f>+[1]ZZ!E529</f>
        <v>786</v>
      </c>
      <c r="H11" s="21">
        <f>+[1]ZZ!F529</f>
        <v>589</v>
      </c>
      <c r="I11" s="21">
        <f>+[1]ZZ!G529</f>
        <v>1499</v>
      </c>
      <c r="J11" s="21">
        <f>+[1]ZZ!H529</f>
        <v>1004</v>
      </c>
      <c r="K11" s="21">
        <f>+[1]ZZ!I529</f>
        <v>1502</v>
      </c>
      <c r="L11" s="21">
        <f>+[1]ZZ!J529</f>
        <v>1160</v>
      </c>
      <c r="M11" s="21">
        <f>+[1]ZZ!K529</f>
        <v>1156</v>
      </c>
      <c r="N11" s="21">
        <f>+[1]ZZ!L529</f>
        <v>477</v>
      </c>
      <c r="O11" s="21">
        <f>+[1]ZZ!M529</f>
        <v>349</v>
      </c>
      <c r="P11" s="21">
        <f t="shared" si="1"/>
        <v>10305</v>
      </c>
      <c r="Q11" s="3"/>
    </row>
    <row r="12" spans="2:18" s="1" customFormat="1" ht="19.5" customHeight="1" x14ac:dyDescent="0.25">
      <c r="B12" s="127" t="s">
        <v>50</v>
      </c>
      <c r="C12" s="33"/>
      <c r="D12" s="48">
        <f>+[1]ZZ!B532</f>
        <v>136</v>
      </c>
      <c r="E12" s="48">
        <f>+[1]ZZ!C532</f>
        <v>269</v>
      </c>
      <c r="F12" s="48">
        <f>+[1]ZZ!D532</f>
        <v>353</v>
      </c>
      <c r="G12" s="48">
        <f>+[1]ZZ!E532</f>
        <v>312</v>
      </c>
      <c r="H12" s="48">
        <f>+[1]ZZ!F532</f>
        <v>331</v>
      </c>
      <c r="I12" s="48">
        <f>+[1]ZZ!G532</f>
        <v>398</v>
      </c>
      <c r="J12" s="48">
        <f>+[1]ZZ!H532</f>
        <v>337</v>
      </c>
      <c r="K12" s="48">
        <f>+[1]ZZ!I532</f>
        <v>424</v>
      </c>
      <c r="L12" s="48">
        <f>+[1]ZZ!J532</f>
        <v>298</v>
      </c>
      <c r="M12" s="48">
        <f>+[1]ZZ!K532</f>
        <v>131</v>
      </c>
      <c r="N12" s="48">
        <f>+[1]ZZ!L532</f>
        <v>93</v>
      </c>
      <c r="O12" s="48">
        <f>+[1]ZZ!M532</f>
        <v>78</v>
      </c>
      <c r="P12" s="48">
        <f t="shared" si="1"/>
        <v>3160</v>
      </c>
      <c r="Q12" s="3"/>
    </row>
    <row r="16" spans="2:18" ht="23.25" x14ac:dyDescent="0.25">
      <c r="B16" s="107" t="s">
        <v>73</v>
      </c>
    </row>
    <row r="18" spans="2:17" x14ac:dyDescent="0.25">
      <c r="P18" s="1" t="s">
        <v>74</v>
      </c>
    </row>
    <row r="19" spans="2:17" ht="21" x14ac:dyDescent="0.25">
      <c r="B19" s="6"/>
      <c r="C19" s="7" t="s">
        <v>38</v>
      </c>
      <c r="D19" s="62">
        <v>2018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39</v>
      </c>
    </row>
    <row r="21" spans="2:17" ht="21.75" customHeight="1" x14ac:dyDescent="0.25">
      <c r="B21" s="128" t="s">
        <v>40</v>
      </c>
      <c r="C21" s="27"/>
      <c r="D21" s="129">
        <v>701678.9929999999</v>
      </c>
      <c r="E21" s="129">
        <v>1185640.1342</v>
      </c>
      <c r="F21" s="129">
        <v>1227756.6381956968</v>
      </c>
      <c r="G21" s="129">
        <v>1303336.9736176135</v>
      </c>
      <c r="H21" s="129">
        <v>1055288.584246987</v>
      </c>
      <c r="I21" s="129">
        <v>1118541.2003332041</v>
      </c>
      <c r="J21" s="129">
        <v>946752.56022390479</v>
      </c>
      <c r="K21" s="129">
        <v>1010960.2236340464</v>
      </c>
      <c r="L21" s="129">
        <v>733983.27038636827</v>
      </c>
      <c r="M21" s="129">
        <v>693742.09830226516</v>
      </c>
      <c r="N21" s="129">
        <v>664574.96677190124</v>
      </c>
      <c r="O21" s="129">
        <v>496712.17602723249</v>
      </c>
      <c r="P21" s="129">
        <f>SUM(D21:O21)</f>
        <v>11138967.81893922</v>
      </c>
    </row>
    <row r="25" spans="2:17" ht="23.25" x14ac:dyDescent="0.25">
      <c r="B25" s="107" t="s">
        <v>75</v>
      </c>
    </row>
    <row r="27" spans="2:17" x14ac:dyDescent="0.25">
      <c r="O27" s="1" t="s">
        <v>76</v>
      </c>
    </row>
    <row r="28" spans="2:17" ht="21" x14ac:dyDescent="0.25">
      <c r="B28" s="6"/>
      <c r="C28" s="7" t="s">
        <v>38</v>
      </c>
      <c r="D28" s="62">
        <v>2018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8" t="s">
        <v>40</v>
      </c>
      <c r="C30" s="27"/>
      <c r="D30" s="129">
        <v>110507</v>
      </c>
      <c r="E30" s="129">
        <v>111944</v>
      </c>
      <c r="F30" s="129">
        <v>112433</v>
      </c>
      <c r="G30" s="129">
        <v>112880</v>
      </c>
      <c r="H30" s="129">
        <v>113349</v>
      </c>
      <c r="I30" s="129">
        <v>112406</v>
      </c>
      <c r="J30" s="129">
        <v>112729</v>
      </c>
      <c r="K30" s="129">
        <v>112950</v>
      </c>
      <c r="L30" s="129">
        <v>112883</v>
      </c>
      <c r="M30" s="129">
        <v>112089</v>
      </c>
      <c r="N30" s="129">
        <v>111721</v>
      </c>
      <c r="O30" s="129">
        <v>111043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2022-01-13T20:15:03Z</dcterms:modified>
</cp:coreProperties>
</file>