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uli\Downloads\"/>
    </mc:Choice>
  </mc:AlternateContent>
  <xr:revisionPtr revIDLastSave="0" documentId="13_ncr:1_{6CCFBDF3-E895-4AE7-8B8C-5ADAA08EC7DB}" xr6:coauthVersionLast="47" xr6:coauthVersionMax="47" xr10:uidLastSave="{00000000-0000-0000-0000-000000000000}"/>
  <bookViews>
    <workbookView xWindow="2616" yWindow="2616" windowWidth="17280" windowHeight="8880" xr2:uid="{00000000-000D-0000-FFFF-FFFF00000000}"/>
  </bookViews>
  <sheets>
    <sheet name="PRODUTOS - AULA 1" sheetId="1" r:id="rId1"/>
    <sheet name="SALDO - AUL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C11" i="2"/>
  <c r="D11" i="2"/>
  <c r="E11" i="2"/>
  <c r="F11" i="2"/>
  <c r="G11" i="2"/>
  <c r="B11" i="2"/>
  <c r="F4" i="2"/>
  <c r="F13" i="2" s="1"/>
  <c r="F15" i="2" s="1"/>
  <c r="F16" i="2" s="1"/>
  <c r="G4" i="2"/>
  <c r="G13" i="2" s="1"/>
  <c r="G15" i="2" s="1"/>
  <c r="G16" i="2" s="1"/>
  <c r="C4" i="2"/>
  <c r="C13" i="2" s="1"/>
  <c r="C15" i="2" s="1"/>
  <c r="C16" i="2" s="1"/>
  <c r="D4" i="2"/>
  <c r="D13" i="2" s="1"/>
  <c r="D15" i="2" s="1"/>
  <c r="D16" i="2" s="1"/>
  <c r="E4" i="2"/>
  <c r="E13" i="2" s="1"/>
  <c r="E15" i="2" s="1"/>
  <c r="E16" i="2" s="1"/>
  <c r="B4" i="2"/>
  <c r="E4" i="1"/>
  <c r="I4" i="1" s="1"/>
  <c r="M4" i="1" s="1"/>
  <c r="E5" i="1"/>
  <c r="I5" i="1" s="1"/>
  <c r="M5" i="1" s="1"/>
  <c r="E6" i="1"/>
  <c r="I6" i="1" s="1"/>
  <c r="E3" i="1"/>
  <c r="I3" i="1" s="1"/>
  <c r="M3" i="1" s="1"/>
  <c r="B13" i="2" l="1"/>
  <c r="B15" i="2" s="1"/>
  <c r="B16" i="2" s="1"/>
  <c r="M6" i="1"/>
  <c r="Q6" i="1"/>
  <c r="Q5" i="1"/>
  <c r="Q4" i="1"/>
</calcChain>
</file>

<file path=xl/sharedStrings.xml><?xml version="1.0" encoding="utf-8"?>
<sst xmlns="http://schemas.openxmlformats.org/spreadsheetml/2006/main" count="60" uniqueCount="38">
  <si>
    <t>VENDA MÉDIA DIÁRIA</t>
  </si>
  <si>
    <t>Itens</t>
  </si>
  <si>
    <t>Mês 1</t>
  </si>
  <si>
    <t>Mês 2</t>
  </si>
  <si>
    <t>Mês 3</t>
  </si>
  <si>
    <t>Produto A</t>
  </si>
  <si>
    <t>Produto B</t>
  </si>
  <si>
    <t>Produto C</t>
  </si>
  <si>
    <t>Produto D</t>
  </si>
  <si>
    <t>VMD</t>
  </si>
  <si>
    <t>ESTOQUE MÍNIMO</t>
  </si>
  <si>
    <t>T.R.</t>
  </si>
  <si>
    <t>EMIN</t>
  </si>
  <si>
    <t>L.R.</t>
  </si>
  <si>
    <t>EMAX</t>
  </si>
  <si>
    <t>TOMADA DE DECISÃO</t>
  </si>
  <si>
    <t>E.A</t>
  </si>
  <si>
    <t>COMPRAR OU NÃO COMPRAR</t>
  </si>
  <si>
    <t>ESTOQUE MÁXIMO</t>
  </si>
  <si>
    <t>ENTRADAS</t>
  </si>
  <si>
    <t>RECEBIMENTO 1</t>
  </si>
  <si>
    <t>RECEBIMENTO 2</t>
  </si>
  <si>
    <t>TOTAL</t>
  </si>
  <si>
    <t>PREVISÃO 1</t>
  </si>
  <si>
    <t>REALIZADA 1</t>
  </si>
  <si>
    <t>PREVISÃO 2</t>
  </si>
  <si>
    <t>REALIZADA 2</t>
  </si>
  <si>
    <t>PREVISÃO 3</t>
  </si>
  <si>
    <t>REALIZADA 3</t>
  </si>
  <si>
    <t>SAÍDAS</t>
  </si>
  <si>
    <t>F. DE PAGAMENTO</t>
  </si>
  <si>
    <t>ALGUEL</t>
  </si>
  <si>
    <t>LUZ</t>
  </si>
  <si>
    <t>FORNECEDOR</t>
  </si>
  <si>
    <t>SALDO ANTERIOR</t>
  </si>
  <si>
    <t>SALDO ACUMULADO</t>
  </si>
  <si>
    <t>SALDO TOTAL</t>
  </si>
  <si>
    <t>ENTRADAS-SAÍDAS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</si>
</sst>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8DA"/>
        <bgColor indexed="64"/>
      </patternFill>
    </fill>
    <fill>
      <patternFill patternType="solid">
        <fgColor rgb="FF8BB8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7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9">
    <dxf>
      <font>
        <color theme="1" tint="0.24994659260841701"/>
      </font>
      <fill>
        <patternFill>
          <bgColor theme="2" tint="-9.9948118533890809E-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B8E1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showGridLines="0" tabSelected="1" topLeftCell="F1" workbookViewId="0">
      <selection activeCell="O9" sqref="O9"/>
    </sheetView>
  </sheetViews>
  <sheetFormatPr defaultRowHeight="20.25" customHeight="1" x14ac:dyDescent="0.3"/>
  <cols>
    <col min="1" max="1" width="11.5546875" customWidth="1"/>
    <col min="2" max="4" width="10.33203125" bestFit="1" customWidth="1"/>
    <col min="5" max="5" width="9.33203125" bestFit="1" customWidth="1"/>
    <col min="7" max="7" width="11" customWidth="1"/>
    <col min="11" max="11" width="10.88671875" customWidth="1"/>
    <col min="15" max="15" width="11.33203125" customWidth="1"/>
    <col min="16" max="16" width="9.6640625" customWidth="1"/>
    <col min="17" max="17" width="27.6640625" bestFit="1" customWidth="1"/>
  </cols>
  <sheetData>
    <row r="1" spans="1:19" ht="20.25" customHeight="1" x14ac:dyDescent="0.3">
      <c r="A1" s="14" t="s">
        <v>0</v>
      </c>
      <c r="B1" s="14"/>
      <c r="C1" s="14"/>
      <c r="D1" s="14"/>
      <c r="E1" s="14"/>
      <c r="G1" s="15" t="s">
        <v>10</v>
      </c>
      <c r="H1" s="16"/>
      <c r="I1" s="16"/>
      <c r="K1" s="15" t="s">
        <v>18</v>
      </c>
      <c r="L1" s="16"/>
      <c r="M1" s="16"/>
      <c r="O1" s="17" t="s">
        <v>15</v>
      </c>
      <c r="P1" s="18"/>
      <c r="Q1" s="18"/>
    </row>
    <row r="2" spans="1:19" ht="20.2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9</v>
      </c>
      <c r="F2" s="3"/>
      <c r="G2" s="5" t="s">
        <v>1</v>
      </c>
      <c r="H2" s="5" t="s">
        <v>11</v>
      </c>
      <c r="I2" s="5" t="s">
        <v>12</v>
      </c>
      <c r="J2" s="3"/>
      <c r="K2" s="5" t="s">
        <v>1</v>
      </c>
      <c r="L2" s="5" t="s">
        <v>13</v>
      </c>
      <c r="M2" s="5" t="s">
        <v>14</v>
      </c>
      <c r="N2" s="3"/>
      <c r="O2" s="5" t="s">
        <v>1</v>
      </c>
      <c r="P2" s="5" t="s">
        <v>16</v>
      </c>
      <c r="Q2" s="6" t="s">
        <v>17</v>
      </c>
    </row>
    <row r="3" spans="1:19" ht="20.25" customHeight="1" x14ac:dyDescent="0.3">
      <c r="A3" s="4" t="s">
        <v>5</v>
      </c>
      <c r="B3" s="19">
        <v>100</v>
      </c>
      <c r="C3" s="8">
        <v>100</v>
      </c>
      <c r="D3" s="8">
        <v>100</v>
      </c>
      <c r="E3" s="8">
        <f>((B3+C3+D3)/3)/25</f>
        <v>4</v>
      </c>
      <c r="F3" s="3"/>
      <c r="G3" s="4" t="s">
        <v>5</v>
      </c>
      <c r="H3" s="2">
        <v>5</v>
      </c>
      <c r="I3" s="2">
        <f>E3*H3</f>
        <v>20</v>
      </c>
      <c r="J3" s="3"/>
      <c r="K3" s="4" t="s">
        <v>5</v>
      </c>
      <c r="L3" s="2">
        <v>50</v>
      </c>
      <c r="M3" s="2">
        <f>I3+L3</f>
        <v>70</v>
      </c>
      <c r="N3" s="3"/>
      <c r="O3" s="4" t="s">
        <v>5</v>
      </c>
      <c r="P3" s="2">
        <v>50</v>
      </c>
      <c r="Q3" s="2" t="str">
        <f>IF(P3&gt;I3,"NÃO COMPRAR","COMPRAR")</f>
        <v>NÃO COMPRAR</v>
      </c>
      <c r="S3" s="13"/>
    </row>
    <row r="4" spans="1:19" ht="20.25" customHeight="1" x14ac:dyDescent="0.3">
      <c r="A4" s="4" t="s">
        <v>6</v>
      </c>
      <c r="B4" s="8">
        <v>200</v>
      </c>
      <c r="C4" s="8">
        <v>200</v>
      </c>
      <c r="D4" s="8">
        <v>200</v>
      </c>
      <c r="E4" s="8">
        <f t="shared" ref="E4:E6" si="0">((B4+C4+D4)/3)/25</f>
        <v>8</v>
      </c>
      <c r="F4" s="3"/>
      <c r="G4" s="4" t="s">
        <v>6</v>
      </c>
      <c r="H4" s="2">
        <v>6</v>
      </c>
      <c r="I4" s="2">
        <f>E4*H4</f>
        <v>48</v>
      </c>
      <c r="J4" s="3"/>
      <c r="K4" s="4" t="s">
        <v>6</v>
      </c>
      <c r="L4" s="2">
        <v>60</v>
      </c>
      <c r="M4" s="2">
        <f t="shared" ref="M4:M6" si="1">I4+L4</f>
        <v>108</v>
      </c>
      <c r="N4" s="3"/>
      <c r="O4" s="4" t="s">
        <v>6</v>
      </c>
      <c r="P4" s="2">
        <v>60</v>
      </c>
      <c r="Q4" s="2" t="str">
        <f t="shared" ref="Q4:Q6" si="2">IF(P4&gt;I4,"NÃO COMPRAR","COMPRAR")</f>
        <v>NÃO COMPRAR</v>
      </c>
    </row>
    <row r="5" spans="1:19" ht="20.25" customHeight="1" x14ac:dyDescent="0.3">
      <c r="A5" s="4" t="s">
        <v>7</v>
      </c>
      <c r="B5" s="8">
        <v>400</v>
      </c>
      <c r="C5" s="8">
        <v>400</v>
      </c>
      <c r="D5" s="8">
        <v>400</v>
      </c>
      <c r="E5" s="8">
        <f t="shared" si="0"/>
        <v>16</v>
      </c>
      <c r="F5" s="3"/>
      <c r="G5" s="4" t="s">
        <v>7</v>
      </c>
      <c r="H5" s="2">
        <v>7</v>
      </c>
      <c r="I5" s="2">
        <f t="shared" ref="I5" si="3">E5*H5</f>
        <v>112</v>
      </c>
      <c r="J5" s="3"/>
      <c r="K5" s="4" t="s">
        <v>7</v>
      </c>
      <c r="L5" s="2">
        <v>70</v>
      </c>
      <c r="M5" s="2">
        <f t="shared" si="1"/>
        <v>182</v>
      </c>
      <c r="N5" s="3"/>
      <c r="O5" s="4" t="s">
        <v>7</v>
      </c>
      <c r="P5" s="2">
        <v>70</v>
      </c>
      <c r="Q5" s="2" t="str">
        <f t="shared" si="2"/>
        <v>COMPRAR</v>
      </c>
    </row>
    <row r="6" spans="1:19" ht="20.25" customHeight="1" x14ac:dyDescent="0.3">
      <c r="A6" s="4" t="s">
        <v>8</v>
      </c>
      <c r="B6" s="8">
        <v>600</v>
      </c>
      <c r="C6" s="8">
        <v>600</v>
      </c>
      <c r="D6" s="8">
        <v>600</v>
      </c>
      <c r="E6" s="8">
        <f t="shared" si="0"/>
        <v>24</v>
      </c>
      <c r="F6" s="3"/>
      <c r="G6" s="4" t="s">
        <v>8</v>
      </c>
      <c r="H6" s="2">
        <v>8</v>
      </c>
      <c r="I6" s="2">
        <f>E6*H6</f>
        <v>192</v>
      </c>
      <c r="J6" s="3"/>
      <c r="K6" s="4" t="s">
        <v>8</v>
      </c>
      <c r="L6" s="2">
        <v>80</v>
      </c>
      <c r="M6" s="2">
        <f t="shared" si="1"/>
        <v>272</v>
      </c>
      <c r="N6" s="3"/>
      <c r="O6" s="4" t="s">
        <v>8</v>
      </c>
      <c r="P6" s="2">
        <v>80</v>
      </c>
      <c r="Q6" s="2" t="str">
        <f t="shared" si="2"/>
        <v>COMPRAR</v>
      </c>
    </row>
  </sheetData>
  <mergeCells count="4">
    <mergeCell ref="A1:E1"/>
    <mergeCell ref="G1:I1"/>
    <mergeCell ref="K1:M1"/>
    <mergeCell ref="O1:Q1"/>
  </mergeCells>
  <conditionalFormatting sqref="Q3:Q6">
    <cfRule type="cellIs" dxfId="8" priority="3" operator="equal">
      <formula>"NÃO COMPRAR"</formula>
    </cfRule>
  </conditionalFormatting>
  <conditionalFormatting sqref="Q5:Q6">
    <cfRule type="cellIs" dxfId="7" priority="2" operator="equal">
      <formula>"COMPRAR"</formula>
    </cfRule>
  </conditionalFormatting>
  <conditionalFormatting sqref="A1:XFD1048576">
    <cfRule type="cellIs" dxfId="6" priority="1" operator="equal">
      <formula>"NÃO COMPRAR"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4D03-4731-4169-998E-D91DF757A890}">
  <dimension ref="A1:G16"/>
  <sheetViews>
    <sheetView showGridLines="0" zoomScaleNormal="100" workbookViewId="0">
      <selection activeCell="G7" sqref="G7"/>
    </sheetView>
  </sheetViews>
  <sheetFormatPr defaultRowHeight="20.25" customHeight="1" x14ac:dyDescent="0.3"/>
  <cols>
    <col min="1" max="1" width="19.21875" style="7" bestFit="1" customWidth="1"/>
    <col min="2" max="7" width="14" style="7" customWidth="1"/>
    <col min="8" max="16384" width="8.88671875" style="7"/>
  </cols>
  <sheetData>
    <row r="1" spans="1:7" ht="20.25" customHeight="1" x14ac:dyDescent="0.3">
      <c r="A1" s="1" t="s">
        <v>19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20.25" customHeight="1" x14ac:dyDescent="0.3">
      <c r="A2" s="12" t="s">
        <v>20</v>
      </c>
      <c r="B2" s="8">
        <v>50000</v>
      </c>
      <c r="C2" s="8">
        <v>30000</v>
      </c>
      <c r="D2" s="8">
        <v>50000</v>
      </c>
      <c r="E2" s="8">
        <v>30000</v>
      </c>
      <c r="F2" s="8">
        <v>50000</v>
      </c>
      <c r="G2" s="8">
        <v>30000</v>
      </c>
    </row>
    <row r="3" spans="1:7" ht="20.25" customHeight="1" x14ac:dyDescent="0.3">
      <c r="A3" s="12" t="s">
        <v>21</v>
      </c>
      <c r="B3" s="8">
        <v>70000</v>
      </c>
      <c r="C3" s="8">
        <v>40000</v>
      </c>
      <c r="D3" s="8">
        <v>70000</v>
      </c>
      <c r="E3" s="8">
        <v>40000</v>
      </c>
      <c r="F3" s="8">
        <v>70000</v>
      </c>
      <c r="G3" s="8">
        <v>40000</v>
      </c>
    </row>
    <row r="4" spans="1:7" ht="20.25" customHeight="1" x14ac:dyDescent="0.3">
      <c r="A4" s="12" t="s">
        <v>22</v>
      </c>
      <c r="B4" s="8">
        <f t="shared" ref="B4:G4" si="0">B2+B3</f>
        <v>120000</v>
      </c>
      <c r="C4" s="8">
        <f t="shared" si="0"/>
        <v>70000</v>
      </c>
      <c r="D4" s="8">
        <f t="shared" si="0"/>
        <v>120000</v>
      </c>
      <c r="E4" s="8">
        <f t="shared" si="0"/>
        <v>70000</v>
      </c>
      <c r="F4" s="8">
        <f t="shared" si="0"/>
        <v>120000</v>
      </c>
      <c r="G4" s="8">
        <f t="shared" si="0"/>
        <v>70000</v>
      </c>
    </row>
    <row r="6" spans="1:7" ht="20.25" customHeight="1" x14ac:dyDescent="0.3">
      <c r="A6" s="1" t="s">
        <v>29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</row>
    <row r="7" spans="1:7" ht="20.25" customHeight="1" x14ac:dyDescent="0.3">
      <c r="A7" s="12" t="s">
        <v>30</v>
      </c>
      <c r="B7" s="8">
        <v>40000</v>
      </c>
      <c r="C7" s="8">
        <v>40000</v>
      </c>
      <c r="D7" s="8">
        <v>40000</v>
      </c>
      <c r="E7" s="8">
        <v>40000</v>
      </c>
      <c r="F7" s="8">
        <v>40000</v>
      </c>
      <c r="G7" s="8">
        <v>40000</v>
      </c>
    </row>
    <row r="8" spans="1:7" ht="20.25" customHeight="1" x14ac:dyDescent="0.3">
      <c r="A8" s="12" t="s">
        <v>31</v>
      </c>
      <c r="B8" s="8">
        <v>10000</v>
      </c>
      <c r="C8" s="8">
        <v>10000</v>
      </c>
      <c r="D8" s="8">
        <v>10000</v>
      </c>
      <c r="E8" s="8">
        <v>10000</v>
      </c>
      <c r="F8" s="8">
        <v>10000</v>
      </c>
      <c r="G8" s="8">
        <v>10000</v>
      </c>
    </row>
    <row r="9" spans="1:7" ht="20.25" customHeight="1" x14ac:dyDescent="0.3">
      <c r="A9" s="12" t="s">
        <v>32</v>
      </c>
      <c r="B9" s="8">
        <v>5000</v>
      </c>
      <c r="C9" s="8">
        <v>5000</v>
      </c>
      <c r="D9" s="8">
        <v>5000</v>
      </c>
      <c r="E9" s="8">
        <v>5000</v>
      </c>
      <c r="F9" s="8">
        <v>5000</v>
      </c>
      <c r="G9" s="8">
        <v>5000</v>
      </c>
    </row>
    <row r="10" spans="1:7" ht="20.25" customHeight="1" x14ac:dyDescent="0.3">
      <c r="A10" s="12" t="s">
        <v>33</v>
      </c>
      <c r="B10" s="8">
        <v>30000</v>
      </c>
      <c r="C10" s="8">
        <v>30000</v>
      </c>
      <c r="D10" s="8">
        <v>30000</v>
      </c>
      <c r="E10" s="8">
        <v>30000</v>
      </c>
      <c r="F10" s="8">
        <v>30000</v>
      </c>
      <c r="G10" s="8">
        <v>30000</v>
      </c>
    </row>
    <row r="11" spans="1:7" ht="20.25" customHeight="1" x14ac:dyDescent="0.3">
      <c r="A11" s="9" t="s">
        <v>22</v>
      </c>
      <c r="B11" s="8">
        <f>SUM(B7:B10)</f>
        <v>85000</v>
      </c>
      <c r="C11" s="8">
        <f t="shared" ref="C11:G11" si="1">SUM(C7:C10)</f>
        <v>85000</v>
      </c>
      <c r="D11" s="8">
        <f t="shared" si="1"/>
        <v>85000</v>
      </c>
      <c r="E11" s="8">
        <f t="shared" si="1"/>
        <v>85000</v>
      </c>
      <c r="F11" s="8">
        <f t="shared" si="1"/>
        <v>85000</v>
      </c>
      <c r="G11" s="8">
        <f t="shared" si="1"/>
        <v>85000</v>
      </c>
    </row>
    <row r="13" spans="1:7" ht="20.25" customHeight="1" x14ac:dyDescent="0.3">
      <c r="A13" s="10" t="s">
        <v>37</v>
      </c>
      <c r="B13" s="11">
        <f>B4-B11</f>
        <v>35000</v>
      </c>
      <c r="C13" s="11">
        <f t="shared" ref="C13:G13" si="2">C4-C11</f>
        <v>-15000</v>
      </c>
      <c r="D13" s="11">
        <f t="shared" si="2"/>
        <v>35000</v>
      </c>
      <c r="E13" s="11">
        <f t="shared" si="2"/>
        <v>-15000</v>
      </c>
      <c r="F13" s="11">
        <f t="shared" si="2"/>
        <v>35000</v>
      </c>
      <c r="G13" s="11">
        <f t="shared" si="2"/>
        <v>-15000</v>
      </c>
    </row>
    <row r="14" spans="1:7" ht="20.25" customHeight="1" x14ac:dyDescent="0.3">
      <c r="A14" s="10" t="s">
        <v>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</row>
    <row r="15" spans="1:7" ht="20.25" customHeight="1" x14ac:dyDescent="0.3">
      <c r="A15" s="10" t="s">
        <v>35</v>
      </c>
      <c r="B15" s="11">
        <f>B14+B13</f>
        <v>35000</v>
      </c>
      <c r="C15" s="11">
        <f t="shared" ref="C15:G15" si="3">C14+C13</f>
        <v>-15000</v>
      </c>
      <c r="D15" s="11">
        <f t="shared" si="3"/>
        <v>35000</v>
      </c>
      <c r="E15" s="11">
        <f t="shared" si="3"/>
        <v>-15000</v>
      </c>
      <c r="F15" s="11">
        <f t="shared" si="3"/>
        <v>35000</v>
      </c>
      <c r="G15" s="11">
        <f t="shared" si="3"/>
        <v>-15000</v>
      </c>
    </row>
    <row r="16" spans="1:7" ht="20.25" customHeight="1" x14ac:dyDescent="0.3">
      <c r="A16" s="10" t="s">
        <v>36</v>
      </c>
      <c r="B16" s="11">
        <f>B15</f>
        <v>35000</v>
      </c>
      <c r="C16" s="11">
        <f t="shared" ref="C16:G16" si="4">C15</f>
        <v>-15000</v>
      </c>
      <c r="D16" s="11">
        <f t="shared" si="4"/>
        <v>35000</v>
      </c>
      <c r="E16" s="11">
        <f t="shared" si="4"/>
        <v>-15000</v>
      </c>
      <c r="F16" s="11">
        <f t="shared" si="4"/>
        <v>35000</v>
      </c>
      <c r="G16" s="11">
        <f t="shared" si="4"/>
        <v>-15000</v>
      </c>
    </row>
  </sheetData>
  <phoneticPr fontId="4" type="noConversion"/>
  <conditionalFormatting sqref="B13:G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14:G14">
    <cfRule type="cellIs" dxfId="3" priority="3" operator="equal">
      <formula>0</formula>
    </cfRule>
    <cfRule type="cellIs" dxfId="2" priority="4" operator="equal">
      <formula>0</formula>
    </cfRule>
    <cfRule type="cellIs" dxfId="1" priority="2" operator="equal">
      <formula>0</formula>
    </cfRule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- AULA 1</vt:lpstr>
      <vt:lpstr>SALDO - AULA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</cp:lastModifiedBy>
  <dcterms:created xsi:type="dcterms:W3CDTF">2024-02-15T12:24:05Z</dcterms:created>
  <dcterms:modified xsi:type="dcterms:W3CDTF">2024-02-17T18:24:33Z</dcterms:modified>
</cp:coreProperties>
</file>