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DDBF9924-9A87-418B-980D-37DF8AA7E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K4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F22" i="1"/>
  <c r="AB17" i="1"/>
  <c r="AB16" i="1"/>
  <c r="AB15" i="1"/>
  <c r="AB14" i="1"/>
  <c r="Z14" i="1"/>
  <c r="Y14" i="1"/>
  <c r="X14" i="1"/>
  <c r="AB13" i="1"/>
  <c r="Z13" i="1"/>
  <c r="Y13" i="1"/>
  <c r="X13" i="1"/>
  <c r="Y12" i="1"/>
  <c r="X12" i="1"/>
  <c r="Y11" i="1"/>
  <c r="X11" i="1"/>
  <c r="T47" i="3" l="1"/>
  <c r="T43" i="3"/>
  <c r="T42" i="3"/>
  <c r="T46" i="3"/>
  <c r="T44" i="3"/>
  <c r="T41" i="3"/>
  <c r="T45" i="3"/>
  <c r="T40" i="3"/>
  <c r="T39" i="3"/>
  <c r="S45" i="3"/>
  <c r="S44" i="3"/>
  <c r="S46" i="3"/>
  <c r="S43" i="3"/>
  <c r="S41" i="3"/>
  <c r="S47" i="3"/>
  <c r="S42" i="3"/>
  <c r="S40" i="3"/>
  <c r="S39" i="3"/>
  <c r="R46" i="3"/>
  <c r="R42" i="3"/>
  <c r="R45" i="3"/>
  <c r="R44" i="3"/>
  <c r="R41" i="3"/>
  <c r="R47" i="3"/>
  <c r="R43" i="3"/>
  <c r="R40" i="3"/>
  <c r="R39" i="3"/>
  <c r="Q46" i="3"/>
  <c r="Q42" i="3"/>
  <c r="Q45" i="3"/>
  <c r="Q44" i="3"/>
  <c r="Q41" i="3"/>
  <c r="Q47" i="3"/>
  <c r="Q43" i="3"/>
  <c r="Q40" i="3"/>
  <c r="Q39" i="3"/>
  <c r="P47" i="3"/>
  <c r="P42" i="3"/>
  <c r="P46" i="3"/>
  <c r="P43" i="3"/>
  <c r="P45" i="3"/>
  <c r="P44" i="3"/>
  <c r="P41" i="3"/>
  <c r="P40" i="3"/>
  <c r="P39" i="3"/>
  <c r="O46" i="3"/>
  <c r="O43" i="3"/>
  <c r="O45" i="3"/>
  <c r="O44" i="3"/>
  <c r="O47" i="3"/>
  <c r="O42" i="3"/>
  <c r="O41" i="3"/>
  <c r="O40" i="3"/>
  <c r="O39" i="3"/>
  <c r="N47" i="3"/>
  <c r="N43" i="3"/>
  <c r="N46" i="3"/>
  <c r="N44" i="3"/>
  <c r="N45" i="3"/>
  <c r="N42" i="3"/>
  <c r="N41" i="3"/>
  <c r="N40" i="3"/>
  <c r="N39" i="3"/>
  <c r="M47" i="3"/>
  <c r="M42" i="3"/>
  <c r="M46" i="3"/>
  <c r="M43" i="3"/>
  <c r="M45" i="3"/>
  <c r="M44" i="3"/>
  <c r="M41" i="3"/>
  <c r="M40" i="3"/>
  <c r="M39" i="3"/>
  <c r="L45" i="3"/>
  <c r="L44" i="3"/>
  <c r="L39" i="3"/>
  <c r="L47" i="3"/>
  <c r="L42" i="3"/>
  <c r="L41" i="3"/>
  <c r="L46" i="3"/>
  <c r="L43" i="3"/>
  <c r="L40" i="3"/>
  <c r="K46" i="3"/>
  <c r="K43" i="3"/>
  <c r="K42" i="3"/>
  <c r="K40" i="3"/>
  <c r="K45" i="3"/>
  <c r="K44" i="3"/>
  <c r="K41" i="3"/>
  <c r="K39" i="3"/>
  <c r="Z12" i="1"/>
  <c r="AB12" i="1" s="1"/>
  <c r="Y18" i="1"/>
  <c r="J46" i="3"/>
  <c r="J43" i="3"/>
  <c r="J47" i="3"/>
  <c r="J42" i="3"/>
  <c r="J45" i="3"/>
  <c r="J44" i="3"/>
  <c r="J41" i="3"/>
  <c r="J40" i="3"/>
  <c r="J39" i="3"/>
  <c r="I46" i="3"/>
  <c r="I43" i="3"/>
  <c r="I47" i="3"/>
  <c r="I42" i="3"/>
  <c r="I45" i="3"/>
  <c r="I44" i="3"/>
  <c r="I41" i="3"/>
  <c r="I40" i="3"/>
  <c r="I39" i="3"/>
  <c r="H46" i="3"/>
  <c r="H43" i="3"/>
  <c r="H47" i="3"/>
  <c r="H42" i="3"/>
  <c r="H41" i="3"/>
  <c r="H45" i="3"/>
  <c r="H44" i="3"/>
  <c r="H40" i="3"/>
  <c r="H39" i="3"/>
  <c r="G46" i="3"/>
  <c r="G43" i="3"/>
  <c r="G47" i="3"/>
  <c r="G42" i="3"/>
  <c r="G41" i="3"/>
  <c r="G45" i="3"/>
  <c r="G44" i="3"/>
  <c r="G40" i="3"/>
  <c r="G39" i="3"/>
  <c r="F47" i="3"/>
  <c r="F43" i="3"/>
  <c r="F41" i="3"/>
  <c r="F46" i="3"/>
  <c r="F42" i="3"/>
  <c r="F39" i="3"/>
  <c r="F45" i="3"/>
  <c r="F44" i="3"/>
  <c r="F40" i="3"/>
  <c r="E47" i="3"/>
  <c r="E42" i="3"/>
  <c r="E41" i="3"/>
  <c r="E46" i="3"/>
  <c r="E43" i="3"/>
  <c r="E39" i="3"/>
  <c r="E45" i="3"/>
  <c r="E44" i="3"/>
  <c r="E40" i="3"/>
  <c r="D46" i="3"/>
  <c r="D42" i="3"/>
  <c r="D39" i="3"/>
  <c r="D47" i="3"/>
  <c r="D43" i="3"/>
  <c r="D41" i="3"/>
  <c r="D45" i="3"/>
  <c r="D44" i="3"/>
  <c r="D40" i="3"/>
  <c r="C46" i="3"/>
  <c r="C43" i="3"/>
  <c r="C45" i="3"/>
  <c r="C44" i="3"/>
  <c r="C47" i="3"/>
  <c r="C42" i="3"/>
  <c r="C41" i="3"/>
  <c r="C40" i="3"/>
  <c r="C39" i="3"/>
  <c r="B44" i="3"/>
  <c r="B47" i="3"/>
  <c r="B43" i="3"/>
  <c r="B42" i="3"/>
  <c r="B46" i="3"/>
  <c r="B45" i="3"/>
  <c r="B41" i="3"/>
  <c r="B40" i="3"/>
  <c r="B39" i="3"/>
  <c r="T23" i="3"/>
  <c r="T18" i="3"/>
  <c r="T22" i="3"/>
  <c r="T19" i="3"/>
  <c r="T20" i="3"/>
  <c r="T17" i="3"/>
  <c r="T21" i="3"/>
  <c r="T16" i="3"/>
  <c r="T15" i="3"/>
  <c r="S22" i="3"/>
  <c r="S19" i="3"/>
  <c r="S15" i="3"/>
  <c r="S23" i="3"/>
  <c r="S18" i="3"/>
  <c r="S16" i="3"/>
  <c r="S21" i="3"/>
  <c r="S20" i="3"/>
  <c r="S17" i="3"/>
  <c r="R23" i="3"/>
  <c r="R19" i="3"/>
  <c r="R15" i="3"/>
  <c r="R22" i="3"/>
  <c r="R17" i="3"/>
  <c r="R20" i="3"/>
  <c r="R18" i="3"/>
  <c r="R21" i="3"/>
  <c r="R16" i="3"/>
  <c r="Q22" i="3"/>
  <c r="Q16" i="3"/>
  <c r="Q21" i="3"/>
  <c r="Q18" i="3"/>
  <c r="Q23" i="3"/>
  <c r="Q17" i="3"/>
  <c r="Q20" i="3"/>
  <c r="Q19" i="3"/>
  <c r="Q15" i="3"/>
  <c r="P22" i="3"/>
  <c r="P18" i="3"/>
  <c r="P21" i="3"/>
  <c r="P17" i="3"/>
  <c r="P20" i="3"/>
  <c r="P19" i="3"/>
  <c r="P15" i="3"/>
  <c r="P23" i="3"/>
  <c r="P16" i="3"/>
  <c r="O23" i="3"/>
  <c r="O17" i="3"/>
  <c r="O22" i="3"/>
  <c r="O16" i="3"/>
  <c r="O20" i="3"/>
  <c r="O19" i="3"/>
  <c r="O15" i="3"/>
  <c r="O21" i="3"/>
  <c r="O18" i="3"/>
  <c r="N22" i="3"/>
  <c r="N17" i="3"/>
  <c r="N23" i="3"/>
  <c r="N16" i="3"/>
  <c r="N20" i="3"/>
  <c r="N19" i="3"/>
  <c r="N21" i="3"/>
  <c r="N18" i="3"/>
  <c r="N15" i="3"/>
  <c r="M22" i="3"/>
  <c r="M17" i="3"/>
  <c r="M23" i="3"/>
  <c r="M16" i="3"/>
  <c r="M20" i="3"/>
  <c r="M19" i="3"/>
  <c r="M21" i="3"/>
  <c r="M18" i="3"/>
  <c r="M15" i="3"/>
  <c r="L22" i="3"/>
  <c r="L16" i="3"/>
  <c r="L23" i="3"/>
  <c r="L17" i="3"/>
  <c r="L21" i="3"/>
  <c r="L18" i="3"/>
  <c r="L20" i="3"/>
  <c r="L19" i="3"/>
  <c r="L15" i="3"/>
  <c r="K20" i="3"/>
  <c r="K19" i="3"/>
  <c r="K21" i="3"/>
  <c r="K18" i="3"/>
  <c r="K22" i="3"/>
  <c r="K16" i="3"/>
  <c r="K15" i="3"/>
  <c r="K23" i="3"/>
  <c r="K17" i="3"/>
  <c r="J23" i="3"/>
  <c r="J22" i="3"/>
  <c r="J21" i="3"/>
  <c r="J20" i="3"/>
  <c r="J19" i="3"/>
  <c r="J18" i="3"/>
  <c r="J17" i="3"/>
  <c r="J16" i="3"/>
  <c r="J15" i="3"/>
  <c r="I22" i="3"/>
  <c r="I17" i="3"/>
  <c r="I23" i="3"/>
  <c r="I16" i="3"/>
  <c r="I21" i="3"/>
  <c r="I18" i="3"/>
  <c r="I20" i="3"/>
  <c r="I19" i="3"/>
  <c r="I15" i="3"/>
  <c r="H21" i="3"/>
  <c r="H18" i="3"/>
  <c r="H23" i="3"/>
  <c r="H16" i="3"/>
  <c r="H22" i="3"/>
  <c r="H17" i="3"/>
  <c r="H20" i="3"/>
  <c r="H19" i="3"/>
  <c r="H15" i="3"/>
  <c r="G22" i="3"/>
  <c r="G16" i="3"/>
  <c r="G23" i="3"/>
  <c r="G17" i="3"/>
  <c r="G21" i="3"/>
  <c r="G18" i="3"/>
  <c r="G20" i="3"/>
  <c r="G19" i="3"/>
  <c r="G15" i="3"/>
  <c r="F23" i="3"/>
  <c r="F20" i="3"/>
  <c r="F19" i="3"/>
  <c r="F18" i="3"/>
  <c r="F15" i="3"/>
  <c r="F22" i="3"/>
  <c r="F21" i="3"/>
  <c r="F17" i="3"/>
  <c r="F16" i="3"/>
  <c r="E21" i="3"/>
  <c r="E18" i="3"/>
  <c r="E23" i="3"/>
  <c r="E16" i="3"/>
  <c r="E22" i="3"/>
  <c r="E17" i="3"/>
  <c r="E20" i="3"/>
  <c r="E19" i="3"/>
  <c r="E15" i="3"/>
  <c r="D23" i="3"/>
  <c r="D16" i="3"/>
  <c r="D21" i="3"/>
  <c r="D18" i="3"/>
  <c r="D22" i="3"/>
  <c r="D17" i="3"/>
  <c r="D20" i="3"/>
  <c r="D19" i="3"/>
  <c r="D15" i="3"/>
  <c r="C22" i="3"/>
  <c r="C19" i="3"/>
  <c r="C15" i="3"/>
  <c r="C23" i="3"/>
  <c r="C18" i="3"/>
  <c r="C16" i="3"/>
  <c r="C21" i="3"/>
  <c r="C20" i="3"/>
  <c r="C17" i="3"/>
  <c r="B15" i="3"/>
  <c r="B23" i="3"/>
  <c r="B22" i="3"/>
  <c r="B21" i="3"/>
  <c r="B18" i="3"/>
  <c r="B17" i="3"/>
  <c r="B16" i="3"/>
  <c r="B20" i="3"/>
  <c r="B19" i="3"/>
  <c r="X18" i="1"/>
  <c r="Z11" i="1"/>
  <c r="O27" i="1"/>
  <c r="U44" i="3" l="1"/>
  <c r="U47" i="3"/>
  <c r="U43" i="3"/>
  <c r="U42" i="3"/>
  <c r="U46" i="3"/>
  <c r="U45" i="3"/>
  <c r="U41" i="3"/>
  <c r="U40" i="3"/>
  <c r="U39" i="3"/>
  <c r="U15" i="3"/>
  <c r="U23" i="3"/>
  <c r="U22" i="3"/>
  <c r="U18" i="3"/>
  <c r="U17" i="3"/>
  <c r="U20" i="3"/>
  <c r="U19" i="3"/>
  <c r="U16" i="3"/>
  <c r="U21" i="3"/>
  <c r="AB11" i="1"/>
  <c r="AB18" i="1" s="1"/>
  <c r="Z18" i="1"/>
</calcChain>
</file>

<file path=xl/sharedStrings.xml><?xml version="1.0" encoding="utf-8"?>
<sst xmlns="http://schemas.openxmlformats.org/spreadsheetml/2006/main" count="154" uniqueCount="89">
  <si>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</si>
  <si>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</si>
  <si>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</si>
  <si>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</si>
  <si>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</si>
  <si>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</si>
  <si>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</si>
  <si>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</si>
  <si>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</si>
  <si>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</si>
  <si>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</si>
  <si>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</si>
  <si>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</si>
  <si>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</si>
  <si>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</si>
  <si>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</si>
  <si>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</si>
  <si>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</si>
  <si>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</si>
  <si>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</si>
  <si>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</si>
  <si>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</si>
  <si>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</si>
  <si>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</si>
  <si>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</si>
  <si>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</si>
  <si>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</si>
  <si>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</si>
  <si>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</si>
  <si>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</si>
  <si>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</si>
  <si>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</si>
  <si>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</si>
  <si>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</si>
  <si>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</si>
  <si>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</si>
  <si>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</si>
  <si>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</si>
  <si>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</si>
  <si>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</si>
  <si>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</si>
  <si>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</si>
  <si>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</si>
  <si>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</si>
  <si>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</si>
  <si>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</si>
  <si>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</si>
  <si>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</si>
  <si>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</si>
  <si>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</si>
  <si>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</si>
  <si>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</si>
  <si>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</si>
  <si>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</si>
  <si>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</si>
  <si>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</si>
  <si>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</si>
  <si>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</si>
  <si>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</si>
  <si>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</si>
  <si>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</si>
  <si>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</si>
  <si>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</si>
  <si>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</si>
  <si>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</si>
  <si>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</si>
  <si>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</si>
  <si>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</si>
  <si>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</si>
  <si>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</si>
  <si>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</si>
  <si>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</si>
  <si>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</si>
  <si>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</si>
  <si>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</si>
  <si>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10422</t>
  </si>
  <si>
    <t>: 12 Aug 2026</t>
  </si>
  <si>
    <t>JAKARTA</t>
  </si>
  <si>
    <t>WINTER 2026</t>
  </si>
  <si>
    <t>EVERBEST MEN SHOES - BOOT</t>
  </si>
  <si>
    <t>NOAM</t>
  </si>
  <si>
    <t>264EB133</t>
  </si>
  <si>
    <t>Upper : LEATHER</t>
  </si>
  <si>
    <t>Lining : LEATHER</t>
  </si>
  <si>
    <t>Insole : LEATHER+MICROFIBER</t>
  </si>
  <si>
    <t>Outsole : RUBBER</t>
  </si>
  <si>
    <t>Heel Height : &lt; 3 CM</t>
  </si>
  <si>
    <t>CHOCOLATE</t>
  </si>
  <si>
    <t>GRAPHITE_BLACK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</si>
</sst>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EM-JKT
A/B/C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4</v>
      </c>
      <c r="Q11" s="67">
        <v>6</v>
      </c>
      <c r="R11" s="67">
        <v>4</v>
      </c>
      <c r="S11" s="67">
        <v>0</v>
      </c>
      <c r="T11" s="67">
        <v>0</v>
      </c>
      <c r="U11" s="67">
        <v>0</v>
      </c>
      <c r="V11" s="67">
        <v>0</v>
      </c>
      <c r="W11" s="97">
        <v>0</v>
      </c>
      <c r="X11" s="98">
        <f t="shared" ref="X11:X14" si="0">SUM(E11:L11)+SUM(P11:S11)/2</f>
        <v>7</v>
      </c>
      <c r="Y11" s="98">
        <f t="shared" ref="Y11:Y14" si="1">SUM(T11:W11)+SUM(M11:O11)/2</f>
        <v>0</v>
      </c>
      <c r="Z11" s="108">
        <f t="shared" ref="Z11:Z14" si="2">(X11*12)+(Y11*8)</f>
        <v>84</v>
      </c>
      <c r="AA11" s="109">
        <v>52.06</v>
      </c>
      <c r="AB11" s="110">
        <f t="shared" ref="AB11:AB17" si="3">Z11*AA11</f>
        <v>4373.04</v>
      </c>
    </row>
    <row r="12" spans="1:28" ht="20.100000000000001" customHeight="1">
      <c r="A12" s="226"/>
      <c r="B12" s="31"/>
      <c r="C12" s="31"/>
      <c r="D12" s="32" t="s">
        <v>88</v>
      </c>
      <c r="E12" s="66">
        <v>0</v>
      </c>
      <c r="F12" s="67">
        <v>0</v>
      </c>
      <c r="G12" s="68">
        <v>0</v>
      </c>
      <c r="H12" s="67">
        <v>0</v>
      </c>
      <c r="I12" s="67">
        <v>0</v>
      </c>
      <c r="J12" s="67">
        <v>0</v>
      </c>
      <c r="K12" s="67">
        <v>0</v>
      </c>
      <c r="L12" s="68">
        <v>0</v>
      </c>
      <c r="M12" s="67">
        <v>0</v>
      </c>
      <c r="N12" s="67">
        <v>0</v>
      </c>
      <c r="O12" s="67">
        <v>0</v>
      </c>
      <c r="P12" s="68">
        <v>4</v>
      </c>
      <c r="Q12" s="67">
        <v>6</v>
      </c>
      <c r="R12" s="68">
        <v>4</v>
      </c>
      <c r="S12" s="67">
        <v>0</v>
      </c>
      <c r="T12" s="68">
        <v>0</v>
      </c>
      <c r="U12" s="67">
        <v>0</v>
      </c>
      <c r="V12" s="67">
        <v>0</v>
      </c>
      <c r="W12" s="99">
        <v>0</v>
      </c>
      <c r="X12" s="98">
        <f t="shared" si="0"/>
        <v>7</v>
      </c>
      <c r="Y12" s="98">
        <f t="shared" si="1"/>
        <v>0</v>
      </c>
      <c r="Z12" s="108">
        <f t="shared" si="2"/>
        <v>84</v>
      </c>
      <c r="AA12" s="111">
        <v>52.06</v>
      </c>
      <c r="AB12" s="110">
        <f t="shared" si="3"/>
        <v>4373.04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14</v>
      </c>
      <c r="Y18" s="102">
        <f t="shared" si="4"/>
        <v>0</v>
      </c>
      <c r="Z18" s="102">
        <f t="shared" si="4"/>
        <v>168</v>
      </c>
      <c r="AA18" s="115"/>
      <c r="AB18" s="116">
        <f>SUM(AB11:AB14)</f>
        <v>8746.08</v>
      </c>
    </row>
    <row r="19" spans="1:28" ht="21.95" customHeight="1">
      <c r="A19" s="40" t="s">
        <v>44</v>
      </c>
      <c r="B19" s="142">
        <v>46307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CHOCOLATE</v>
      </c>
      <c r="G22" s="76">
        <v>8</v>
      </c>
      <c r="H22" s="77">
        <v>14</v>
      </c>
      <c r="I22" s="77">
        <v>18</v>
      </c>
      <c r="J22" s="77">
        <v>20</v>
      </c>
      <c r="K22" s="77">
        <v>14</v>
      </c>
      <c r="L22" s="77">
        <v>10</v>
      </c>
      <c r="M22" s="77"/>
      <c r="N22" s="92"/>
      <c r="O22" s="93">
        <f t="shared" ref="O22:O25" si="6">SUM(G22:M22)</f>
        <v>84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 t="str">
        <f t="shared" si="5"/>
        <v>GRAPHITE_BLACK</v>
      </c>
      <c r="G23" s="79">
        <v>8</v>
      </c>
      <c r="H23" s="80">
        <v>14</v>
      </c>
      <c r="I23" s="80">
        <v>18</v>
      </c>
      <c r="J23" s="80">
        <v>20</v>
      </c>
      <c r="K23" s="80">
        <v>14</v>
      </c>
      <c r="L23" s="80">
        <v>10</v>
      </c>
      <c r="M23" s="80"/>
      <c r="N23" s="94"/>
      <c r="O23" s="78">
        <f t="shared" si="6"/>
        <v>84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168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264EB133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NOAM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 t="s">
        <v>88</v>
      </c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CHOCOLATE</v>
      </c>
      <c r="B38" s="205"/>
      <c r="C38" s="204" t="str">
        <f>D12</f>
        <v>GRAPHITE_BLACK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CHOCOLATE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0</v>
      </c>
      <c r="C13" s="13">
        <f>'Confirmed PO'!F11</f>
        <v>0</v>
      </c>
      <c r="D13" s="13">
        <f>'Confirmed PO'!G11</f>
        <v>0</v>
      </c>
      <c r="E13" s="13">
        <f>'Confirmed PO'!H11</f>
        <v>0</v>
      </c>
      <c r="F13" s="13">
        <f>'Confirmed PO'!I11</f>
        <v>0</v>
      </c>
      <c r="G13" s="13">
        <f>'Confirmed PO'!J11</f>
        <v>0</v>
      </c>
      <c r="H13" s="13">
        <f>'Confirmed PO'!K11</f>
        <v>0</v>
      </c>
      <c r="I13" s="13">
        <f>'Confirmed PO'!L11</f>
        <v>0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4</v>
      </c>
      <c r="N13" s="13">
        <f>'Confirmed PO'!Q11</f>
        <v>6</v>
      </c>
      <c r="O13" s="13">
        <f>'Confirmed PO'!R11</f>
        <v>4</v>
      </c>
      <c r="P13" s="13">
        <f>'Confirmed PO'!S11</f>
        <v>0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0</v>
      </c>
      <c r="C15" s="13">
        <f t="shared" ref="C15:T15" si="0">C3*C$13</f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4</v>
      </c>
      <c r="N15" s="13">
        <f t="shared" si="0"/>
        <v>0</v>
      </c>
      <c r="O15" s="13">
        <f t="shared" si="0"/>
        <v>4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8</v>
      </c>
    </row>
    <row r="16" spans="1:21">
      <c r="A16">
        <v>40</v>
      </c>
      <c r="B16" s="13">
        <f t="shared" ref="B16:B23" si="1">B4*B$13</f>
        <v>0</v>
      </c>
      <c r="C16" s="13">
        <f t="shared" ref="C16:T16" si="2">C4*C$13</f>
        <v>0</v>
      </c>
      <c r="D16" s="13">
        <f t="shared" si="2"/>
        <v>0</v>
      </c>
      <c r="E16" s="13">
        <f t="shared" si="2"/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4</v>
      </c>
      <c r="N16" s="13">
        <f t="shared" si="2"/>
        <v>6</v>
      </c>
      <c r="O16" s="13">
        <f t="shared" si="2"/>
        <v>4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14</v>
      </c>
    </row>
    <row r="17" spans="1:21">
      <c r="A17">
        <v>41</v>
      </c>
      <c r="B17" s="13">
        <f t="shared" si="1"/>
        <v>0</v>
      </c>
      <c r="C17" s="13">
        <f t="shared" ref="C17:T17" si="4">C5*C$13</f>
        <v>0</v>
      </c>
      <c r="D17" s="13">
        <f t="shared" si="4"/>
        <v>0</v>
      </c>
      <c r="E17" s="13">
        <f t="shared" si="4"/>
        <v>0</v>
      </c>
      <c r="F17" s="13">
        <f t="shared" si="4"/>
        <v>0</v>
      </c>
      <c r="G17" s="13">
        <f t="shared" si="4"/>
        <v>0</v>
      </c>
      <c r="H17" s="13">
        <f t="shared" si="4"/>
        <v>0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8</v>
      </c>
      <c r="N17" s="13">
        <f t="shared" si="4"/>
        <v>6</v>
      </c>
      <c r="O17" s="13">
        <f t="shared" si="4"/>
        <v>4</v>
      </c>
      <c r="P17" s="13">
        <f t="shared" si="4"/>
        <v>0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18</v>
      </c>
    </row>
    <row r="18" spans="1:21">
      <c r="A18">
        <v>42</v>
      </c>
      <c r="B18" s="13">
        <f t="shared" si="1"/>
        <v>0</v>
      </c>
      <c r="C18" s="13">
        <f t="shared" ref="C18:T18" si="5">C6*C$13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0</v>
      </c>
      <c r="H18" s="13">
        <f t="shared" si="5"/>
        <v>0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4</v>
      </c>
      <c r="N18" s="13">
        <f t="shared" si="5"/>
        <v>12</v>
      </c>
      <c r="O18" s="13">
        <f t="shared" si="5"/>
        <v>4</v>
      </c>
      <c r="P18" s="13">
        <f t="shared" si="5"/>
        <v>0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20</v>
      </c>
    </row>
    <row r="19" spans="1:21">
      <c r="A19">
        <v>43</v>
      </c>
      <c r="B19" s="13">
        <f t="shared" si="1"/>
        <v>0</v>
      </c>
      <c r="C19" s="13">
        <f t="shared" ref="C19:T19" si="6">C7*C$13</f>
        <v>0</v>
      </c>
      <c r="D19" s="13">
        <f t="shared" si="6"/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4</v>
      </c>
      <c r="N19" s="13">
        <f t="shared" si="6"/>
        <v>6</v>
      </c>
      <c r="O19" s="13">
        <f t="shared" si="6"/>
        <v>4</v>
      </c>
      <c r="P19" s="13">
        <f t="shared" si="6"/>
        <v>0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14</v>
      </c>
    </row>
    <row r="20" spans="1:21">
      <c r="A20">
        <v>44</v>
      </c>
      <c r="B20" s="13">
        <f t="shared" si="1"/>
        <v>0</v>
      </c>
      <c r="C20" s="13">
        <f t="shared" ref="C20:T20" si="7">C8*C$13</f>
        <v>0</v>
      </c>
      <c r="D20" s="13">
        <f t="shared" si="7"/>
        <v>0</v>
      </c>
      <c r="E20" s="13">
        <f t="shared" si="7"/>
        <v>0</v>
      </c>
      <c r="F20" s="13">
        <f t="shared" si="7"/>
        <v>0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6</v>
      </c>
      <c r="O20" s="13">
        <f t="shared" si="7"/>
        <v>4</v>
      </c>
      <c r="P20" s="13">
        <f t="shared" si="7"/>
        <v>0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10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0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0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0</v>
      </c>
      <c r="C23" s="13">
        <f t="shared" ref="C23:T23" si="10">C11*C$13</f>
        <v>0</v>
      </c>
      <c r="D23" s="13">
        <f t="shared" si="10"/>
        <v>0</v>
      </c>
      <c r="E23" s="13">
        <f t="shared" si="10"/>
        <v>0</v>
      </c>
      <c r="F23" s="13">
        <f t="shared" si="10"/>
        <v>0</v>
      </c>
      <c r="G23" s="13">
        <f t="shared" si="10"/>
        <v>0</v>
      </c>
      <c r="H23" s="13">
        <f t="shared" si="10"/>
        <v>0</v>
      </c>
      <c r="I23" s="13">
        <f t="shared" si="10"/>
        <v>0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24</v>
      </c>
      <c r="N23" s="13">
        <f t="shared" si="10"/>
        <v>36</v>
      </c>
      <c r="O23" s="13">
        <f t="shared" si="10"/>
        <v>24</v>
      </c>
      <c r="P23" s="13">
        <f t="shared" si="10"/>
        <v>0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84</v>
      </c>
    </row>
    <row r="25" spans="1:21">
      <c r="A25" s="1" t="str">
        <f>'Confirmed PO'!D12</f>
        <v>GRAPHITE_BLACK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4</v>
      </c>
      <c r="N37" s="13">
        <f>'Confirmed PO'!Q12</f>
        <v>6</v>
      </c>
      <c r="O37" s="13">
        <f>'Confirmed PO'!R12</f>
        <v>4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4</v>
      </c>
      <c r="N39" s="13">
        <f t="shared" si="11"/>
        <v>0</v>
      </c>
      <c r="O39" s="13">
        <f t="shared" si="11"/>
        <v>4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8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4</v>
      </c>
      <c r="N40" s="13">
        <f t="shared" si="13"/>
        <v>6</v>
      </c>
      <c r="O40" s="13">
        <f t="shared" si="13"/>
        <v>4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14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8</v>
      </c>
      <c r="N41" s="13">
        <f t="shared" si="15"/>
        <v>6</v>
      </c>
      <c r="O41" s="13">
        <f t="shared" si="15"/>
        <v>4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18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4</v>
      </c>
      <c r="N42" s="13">
        <f t="shared" si="16"/>
        <v>12</v>
      </c>
      <c r="O42" s="13">
        <f t="shared" si="16"/>
        <v>4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20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4</v>
      </c>
      <c r="N43" s="13">
        <f t="shared" si="17"/>
        <v>6</v>
      </c>
      <c r="O43" s="13">
        <f t="shared" si="17"/>
        <v>4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14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6</v>
      </c>
      <c r="O44" s="13">
        <f t="shared" si="18"/>
        <v>4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10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24</v>
      </c>
      <c r="N47" s="13">
        <f t="shared" si="21"/>
        <v>36</v>
      </c>
      <c r="O47" s="13">
        <f t="shared" si="21"/>
        <v>24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84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