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hidePivotFieldList="1"/>
  <mc:AlternateContent xmlns:mc="http://schemas.openxmlformats.org/markup-compatibility/2006">
    <mc:Choice Requires="x15">
      <x15ac:absPath xmlns:x15ac="http://schemas.microsoft.com/office/spreadsheetml/2010/11/ac" url="/Users/bayuagungpramono/Documents/data macbook 29012022/Penelitian managemen atlet renang/Data Web Pak Imam/"/>
    </mc:Choice>
  </mc:AlternateContent>
  <xr:revisionPtr revIDLastSave="0" documentId="13_ncr:1_{A72F4B10-C14F-1D49-B05A-9023FE1BF1CF}" xr6:coauthVersionLast="47" xr6:coauthVersionMax="47" xr10:uidLastSave="{00000000-0000-0000-0000-000000000000}"/>
  <bookViews>
    <workbookView xWindow="0" yWindow="0" windowWidth="28800" windowHeight="18000" activeTab="1" xr2:uid="{00000000-000D-0000-FFFF-FFFF00000000}"/>
  </bookViews>
  <sheets>
    <sheet name="Narasi Penggunaan" sheetId="10" r:id="rId1"/>
    <sheet name="Dashboard (Hasil Pengerjaan)" sheetId="5" r:id="rId2"/>
    <sheet name="Input" sheetId="1" r:id="rId3"/>
    <sheet name="Monotomy &amp; Strain" sheetId="11" r:id="rId4"/>
    <sheet name="Database" sheetId="2" r:id="rId5"/>
  </sheets>
  <definedNames>
    <definedName name="DataTable">Table3[#All]</definedName>
    <definedName name="monotomy">'Monotomy &amp; Strain'!$A$2:$M$12</definedName>
    <definedName name="name">Database!$A$2:$A$11</definedName>
    <definedName name="Slicer_Athlete">#N/A</definedName>
    <definedName name="Slicer_Days">#N/A</definedName>
    <definedName name="strain">'Monotomy &amp; Strain'!$A$2:$N$12</definedName>
    <definedName name="strain2">'Monotomy &amp; Strain'!$A$2:$N$12</definedName>
  </definedNames>
  <calcPr calcId="191029"/>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table-65f5c46a-39e1-4be0-ac67-f6551020e93c" name="datatable" connection="WorksheetConnection_Tugase.xlsx!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1" l="1"/>
  <c r="L4" i="11"/>
  <c r="L5" i="11"/>
  <c r="L6" i="11"/>
  <c r="L7" i="11"/>
  <c r="L8" i="11"/>
  <c r="L9" i="11"/>
  <c r="L10" i="11"/>
  <c r="L11" i="11"/>
  <c r="L12" i="11"/>
  <c r="K4" i="11"/>
  <c r="K5" i="11"/>
  <c r="K6" i="11"/>
  <c r="K7" i="11"/>
  <c r="K8" i="11"/>
  <c r="K9" i="11"/>
  <c r="K10" i="11"/>
  <c r="K11" i="11"/>
  <c r="K12" i="11"/>
  <c r="L3" i="11"/>
  <c r="M12" i="11" l="1"/>
  <c r="M10" i="11"/>
  <c r="M8" i="11"/>
  <c r="M6" i="11"/>
  <c r="M4" i="11"/>
  <c r="M3" i="11"/>
  <c r="M11" i="11"/>
  <c r="M9" i="11"/>
  <c r="M7" i="11"/>
  <c r="M5" i="11"/>
  <c r="N12" i="11"/>
  <c r="N4" i="11"/>
  <c r="N7" i="11"/>
  <c r="N10" i="11"/>
  <c r="N3" i="11"/>
  <c r="N5" i="11"/>
  <c r="N9" i="11"/>
  <c r="N8" i="11"/>
  <c r="N11" i="11"/>
  <c r="N6" i="11"/>
  <c r="F70" i="1" l="1"/>
  <c r="F71" i="1"/>
  <c r="J70" i="1"/>
  <c r="J71" i="1"/>
  <c r="F63" i="1"/>
  <c r="F64" i="1"/>
  <c r="F65" i="1"/>
  <c r="F66" i="1"/>
  <c r="F67" i="1"/>
  <c r="F68" i="1"/>
  <c r="F69" i="1"/>
  <c r="J63" i="1"/>
  <c r="J64" i="1"/>
  <c r="J65" i="1"/>
  <c r="J66" i="1"/>
  <c r="J67" i="1"/>
  <c r="J68" i="1"/>
  <c r="J69" i="1"/>
  <c r="F62" i="1"/>
  <c r="J62" i="1"/>
  <c r="F61" i="1"/>
  <c r="J61" i="1"/>
  <c r="F54" i="1"/>
  <c r="F55" i="1"/>
  <c r="F56" i="1"/>
  <c r="F57" i="1"/>
  <c r="F58" i="1"/>
  <c r="F59" i="1"/>
  <c r="F60" i="1"/>
  <c r="J54" i="1"/>
  <c r="J55" i="1"/>
  <c r="J56" i="1"/>
  <c r="J57" i="1"/>
  <c r="J58" i="1"/>
  <c r="J59" i="1"/>
  <c r="J60" i="1"/>
  <c r="F53" i="1"/>
  <c r="J53" i="1"/>
  <c r="F52" i="1"/>
  <c r="J52" i="1"/>
  <c r="F42" i="1"/>
  <c r="F43" i="1"/>
  <c r="F44" i="1"/>
  <c r="F45" i="1"/>
  <c r="F46" i="1"/>
  <c r="F47" i="1"/>
  <c r="F48" i="1"/>
  <c r="F49" i="1"/>
  <c r="F50" i="1"/>
  <c r="F51" i="1"/>
  <c r="J42" i="1"/>
  <c r="J43" i="1"/>
  <c r="J44" i="1"/>
  <c r="J45" i="1"/>
  <c r="J46" i="1"/>
  <c r="J47" i="1"/>
  <c r="J48" i="1"/>
  <c r="J49" i="1"/>
  <c r="J50" i="1"/>
  <c r="J51" i="1"/>
  <c r="F32" i="1"/>
  <c r="F33" i="1"/>
  <c r="F34" i="1"/>
  <c r="F35" i="1"/>
  <c r="F36" i="1"/>
  <c r="F37" i="1"/>
  <c r="F38" i="1"/>
  <c r="F39" i="1"/>
  <c r="F40" i="1"/>
  <c r="F41" i="1"/>
  <c r="J32" i="1"/>
  <c r="J33" i="1"/>
  <c r="J34" i="1"/>
  <c r="J35" i="1"/>
  <c r="J36" i="1"/>
  <c r="J37" i="1"/>
  <c r="J38" i="1"/>
  <c r="J39" i="1"/>
  <c r="J40" i="1"/>
  <c r="J41" i="1"/>
  <c r="F22" i="1"/>
  <c r="F23" i="1"/>
  <c r="F24" i="1"/>
  <c r="F25" i="1"/>
  <c r="F26" i="1"/>
  <c r="F27" i="1"/>
  <c r="F28" i="1"/>
  <c r="F29" i="1"/>
  <c r="F30" i="1"/>
  <c r="F31" i="1"/>
  <c r="J22" i="1"/>
  <c r="J23" i="1"/>
  <c r="J24" i="1"/>
  <c r="J25" i="1"/>
  <c r="J26" i="1"/>
  <c r="J27" i="1"/>
  <c r="J28" i="1"/>
  <c r="J29" i="1"/>
  <c r="J30" i="1"/>
  <c r="J31" i="1"/>
  <c r="F19" i="1"/>
  <c r="F20" i="1"/>
  <c r="F21" i="1"/>
  <c r="J19" i="1"/>
  <c r="J20" i="1"/>
  <c r="J21" i="1"/>
  <c r="F17" i="1"/>
  <c r="F18" i="1"/>
  <c r="J17" i="1"/>
  <c r="J18" i="1"/>
  <c r="J2" i="1"/>
  <c r="J3" i="1"/>
  <c r="J4" i="1"/>
  <c r="J5" i="1"/>
  <c r="J6" i="1"/>
  <c r="J7" i="1"/>
  <c r="J8" i="1"/>
  <c r="J9" i="1"/>
  <c r="J10" i="1"/>
  <c r="J11" i="1"/>
  <c r="J12" i="1"/>
  <c r="J13" i="1"/>
  <c r="J14" i="1"/>
  <c r="J15" i="1"/>
  <c r="J16" i="1"/>
  <c r="F2" i="1"/>
  <c r="F3" i="1"/>
  <c r="F4" i="1"/>
  <c r="F5" i="1"/>
  <c r="F6" i="1"/>
  <c r="F7" i="1"/>
  <c r="F8" i="1"/>
  <c r="F9" i="1"/>
  <c r="F10" i="1"/>
  <c r="F11" i="1"/>
  <c r="F12" i="1"/>
  <c r="F13" i="1"/>
  <c r="F14" i="1"/>
  <c r="F15" i="1"/>
  <c r="F16" i="1"/>
  <c r="K71" i="1" l="1"/>
  <c r="K68" i="1"/>
  <c r="K64" i="1"/>
  <c r="K53" i="1"/>
  <c r="K61" i="1"/>
  <c r="K70" i="1"/>
  <c r="K67" i="1"/>
  <c r="K63" i="1"/>
  <c r="K66" i="1"/>
  <c r="K62" i="1"/>
  <c r="K60" i="1"/>
  <c r="K69" i="1"/>
  <c r="K65" i="1"/>
  <c r="K59" i="1"/>
  <c r="K55" i="1"/>
  <c r="K49" i="1"/>
  <c r="K25" i="1"/>
  <c r="K58" i="1"/>
  <c r="K54" i="1"/>
  <c r="K57" i="1"/>
  <c r="K34" i="1"/>
  <c r="K52" i="1"/>
  <c r="K56" i="1"/>
  <c r="K38" i="1"/>
  <c r="K24" i="1"/>
  <c r="K44" i="1"/>
  <c r="K29" i="1"/>
  <c r="K48" i="1"/>
  <c r="K28" i="1"/>
  <c r="K51" i="1"/>
  <c r="K47" i="1"/>
  <c r="K43" i="1"/>
  <c r="K45" i="1"/>
  <c r="K35" i="1"/>
  <c r="K50" i="1"/>
  <c r="K46" i="1"/>
  <c r="K42" i="1"/>
  <c r="K20" i="1"/>
  <c r="K39" i="1"/>
  <c r="K14" i="1"/>
  <c r="K10" i="1"/>
  <c r="K6" i="1"/>
  <c r="K2" i="1"/>
  <c r="K21" i="1"/>
  <c r="K41" i="1"/>
  <c r="K37" i="1"/>
  <c r="K33" i="1"/>
  <c r="K13" i="1"/>
  <c r="K9" i="1"/>
  <c r="K5" i="1"/>
  <c r="K40" i="1"/>
  <c r="K36" i="1"/>
  <c r="K32" i="1"/>
  <c r="K15" i="1"/>
  <c r="K11" i="1"/>
  <c r="K7" i="1"/>
  <c r="K3" i="1"/>
  <c r="K31" i="1"/>
  <c r="K27" i="1"/>
  <c r="K23" i="1"/>
  <c r="K30" i="1"/>
  <c r="K26" i="1"/>
  <c r="K22" i="1"/>
  <c r="K18" i="1"/>
  <c r="K19" i="1"/>
  <c r="K17" i="1"/>
  <c r="K12" i="1"/>
  <c r="K8" i="1"/>
  <c r="K4" i="1"/>
  <c r="K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Tugase.xlsx!datatable" type="102" refreshedVersion="5" minRefreshableVersion="5">
    <extLst>
      <ext xmlns:x15="http://schemas.microsoft.com/office/spreadsheetml/2010/11/main" uri="{DE250136-89BD-433C-8126-D09CA5730AF9}">
        <x15:connection id="datatable-65f5c46a-39e1-4be0-ac67-f6551020e93c" autoDelete="1">
          <x15:rangePr sourceName="datatable"/>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table].[Days].&amp;[Monday]}"/>
  </metadataStrings>
  <mdxMetadata count="1">
    <mdx n="0" f="s">
      <ms ns="1" c="0"/>
    </mdx>
  </mdxMetadata>
  <valueMetadata count="1">
    <bk>
      <rc t="1" v="0"/>
    </bk>
  </valueMetadata>
</metadata>
</file>

<file path=xl/sharedStrings.xml><?xml version="1.0" encoding="utf-8"?>
<sst xmlns="http://schemas.openxmlformats.org/spreadsheetml/2006/main" count="417" uniqueCount="87">
  <si>
    <t>Days</t>
  </si>
  <si>
    <t>Athlete</t>
  </si>
  <si>
    <t>Nama</t>
  </si>
  <si>
    <t>Cristiano Ronaldo</t>
  </si>
  <si>
    <t>Lionel Messi</t>
  </si>
  <si>
    <t>Raul Gonzales</t>
  </si>
  <si>
    <t>Paul Pogba</t>
  </si>
  <si>
    <t>Mesut Ozil</t>
  </si>
  <si>
    <t>Sergio Ramos</t>
  </si>
  <si>
    <t>Fernando Torres</t>
  </si>
  <si>
    <t>Charles Puyol</t>
  </si>
  <si>
    <t>Bambang Pamungkas</t>
  </si>
  <si>
    <t>Samsul Arif</t>
  </si>
  <si>
    <t>Session</t>
  </si>
  <si>
    <t xml:space="preserve">RPE </t>
  </si>
  <si>
    <t>Load</t>
  </si>
  <si>
    <t>Session II</t>
  </si>
  <si>
    <t>RPE</t>
  </si>
  <si>
    <t>Daily Load</t>
  </si>
  <si>
    <t>Tac</t>
  </si>
  <si>
    <t>Load2</t>
  </si>
  <si>
    <t>Srt 1</t>
  </si>
  <si>
    <t>Sunday</t>
  </si>
  <si>
    <t>Duration</t>
  </si>
  <si>
    <t>Duration2</t>
  </si>
  <si>
    <t>Monday</t>
  </si>
  <si>
    <t>Tuesday</t>
  </si>
  <si>
    <t>Wednesday</t>
  </si>
  <si>
    <t>Thursday</t>
  </si>
  <si>
    <t>Friday</t>
  </si>
  <si>
    <t>Saturday</t>
  </si>
  <si>
    <t>Srt 2</t>
  </si>
  <si>
    <t>Rac</t>
  </si>
  <si>
    <t>Con/Skill</t>
  </si>
  <si>
    <t>Row Labels</t>
  </si>
  <si>
    <t>Grand Total</t>
  </si>
  <si>
    <t>Sum of RPE</t>
  </si>
  <si>
    <t>Sum of Daily Load</t>
  </si>
  <si>
    <t>Sum of RPE2</t>
  </si>
  <si>
    <t>Average of Daily Load</t>
  </si>
  <si>
    <t xml:space="preserve">Calculation of Training Load, Monotony, and Strain </t>
  </si>
  <si>
    <t>1. Training Load</t>
  </si>
  <si>
    <t>Training volume x intensiy</t>
  </si>
  <si>
    <t xml:space="preserve">Multiply session RPE by  session length (minutes) = Training Load </t>
  </si>
  <si>
    <t>Individual players rate a session from 1(very, very easy, 5 = hard) to 10 (Maximal).</t>
  </si>
  <si>
    <t>2. Training Monotony</t>
  </si>
  <si>
    <t>Measures the daily variation in training load</t>
  </si>
  <si>
    <t>Mean daily training load (measured across a week) / standard deviation</t>
  </si>
  <si>
    <t xml:space="preserve">3. Training Strain </t>
  </si>
  <si>
    <t>Product of load and monotony</t>
  </si>
  <si>
    <t>Monitorins overtraining</t>
  </si>
  <si>
    <t xml:space="preserve">Narasi Penggunaan Dashboard Calculation of Training Load, Monotony, and Strain </t>
  </si>
  <si>
    <t>(blank)</t>
  </si>
  <si>
    <t>Column Labels</t>
  </si>
  <si>
    <t xml:space="preserve">STDeviation </t>
  </si>
  <si>
    <t>Monotomy</t>
  </si>
  <si>
    <t>Mean of Daily Training</t>
  </si>
  <si>
    <t>Sum of Monotomy</t>
  </si>
  <si>
    <t>Athletes</t>
  </si>
  <si>
    <t>Mean Daily Training</t>
  </si>
  <si>
    <t xml:space="preserve">Standard Deviation </t>
  </si>
  <si>
    <t>Monotomy Result</t>
  </si>
  <si>
    <t>Strain</t>
  </si>
  <si>
    <t>Sum of Strain</t>
  </si>
  <si>
    <t>Sum of Grand Total</t>
  </si>
  <si>
    <t>NOTED :</t>
  </si>
  <si>
    <r>
      <t xml:space="preserve">1. Sheet </t>
    </r>
    <r>
      <rPr>
        <b/>
        <sz val="12"/>
        <color theme="1"/>
        <rFont val="Times New Roman"/>
        <family val="1"/>
      </rPr>
      <t>INPUT -&gt; Untuk menginput data berupa Nama Atlit, Jenis Session, RPE, beserta duration</t>
    </r>
  </si>
  <si>
    <r>
      <t xml:space="preserve">Gambar di atas merupakan contoh  opsi peng-inputan Nama Atlit, jika ingin menambahkan nama atlit, user bisa mengupdate di sheet </t>
    </r>
    <r>
      <rPr>
        <b/>
        <sz val="12"/>
        <color theme="1"/>
        <rFont val="Times New Roman"/>
        <family val="1"/>
      </rPr>
      <t>DATABASE</t>
    </r>
    <r>
      <rPr>
        <sz val="12"/>
        <color theme="1"/>
        <rFont val="Times New Roman"/>
        <family val="1"/>
      </rPr>
      <t xml:space="preserve"> </t>
    </r>
  </si>
  <si>
    <t>Setelah data-data di sheet INPUT terisi, maka data akan di update ke sheet Hasil Pengerjaan (Dashboard).</t>
  </si>
  <si>
    <t>2. Dashboard (Hasil Pengerjaan)</t>
  </si>
  <si>
    <r>
      <t>Gambar di atas merupakan</t>
    </r>
    <r>
      <rPr>
        <b/>
        <sz val="12"/>
        <color theme="1"/>
        <rFont val="Times New Roman"/>
        <family val="1"/>
      </rPr>
      <t xml:space="preserve"> tabel dan grafik</t>
    </r>
    <r>
      <rPr>
        <sz val="12"/>
        <color theme="1"/>
        <rFont val="Times New Roman"/>
        <family val="1"/>
      </rPr>
      <t xml:space="preserve"> dari total load untuk kelompok dari atlit, User bisa memilih untuk melihat training load atlit pada hari-hari yang berbeda. User hanya perlu men-klik pilihan hari yang tersedia di opsi hari, seperti gambar dibawah</t>
    </r>
  </si>
  <si>
    <t>Selanjutnya pada training load, juga menyediakan tampilan individu pada setiap atlit per minggunya, caranya adalah dengan meng-klik opsi nama yang tersedia pada gambar dibawah.</t>
  </si>
  <si>
    <r>
      <t xml:space="preserve">Gambar di atas merupakan contoh opsi session yang dibagi dua session I &amp; II menunjukan bahwa per harinya dilakukan 2 macam training, dengan opsi </t>
    </r>
    <r>
      <rPr>
        <b/>
        <sz val="12"/>
        <color theme="1"/>
        <rFont val="Times New Roman"/>
        <family val="1"/>
      </rPr>
      <t>Str 1, Str 2, Tac, Rac dll.</t>
    </r>
    <r>
      <rPr>
        <sz val="12"/>
        <color theme="1"/>
        <rFont val="Times New Roman"/>
        <family val="1"/>
      </rPr>
      <t xml:space="preserve"> , Di dalam gambar tersebut juga terdapat kolom durasi dan RPE yang bisa kita isi dengan angka yang sesuai dengan performa atlit </t>
    </r>
  </si>
  <si>
    <t>3. Monotomy dan Strain</t>
  </si>
  <si>
    <r>
      <rPr>
        <b/>
        <sz val="12"/>
        <color theme="1"/>
        <rFont val="Times New Roman"/>
        <family val="1"/>
      </rPr>
      <t>Monotomy</t>
    </r>
    <r>
      <rPr>
        <sz val="12"/>
        <color theme="1"/>
        <rFont val="Times New Roman"/>
        <family val="1"/>
      </rPr>
      <t xml:space="preserve"> merupakan hasil dari rata-rata dari load harian dibagi oleh standar deviasi, dan </t>
    </r>
    <r>
      <rPr>
        <b/>
        <sz val="12"/>
        <color theme="1"/>
        <rFont val="Times New Roman"/>
        <family val="1"/>
      </rPr>
      <t xml:space="preserve">strain </t>
    </r>
    <r>
      <rPr>
        <sz val="12"/>
        <color theme="1"/>
        <rFont val="Times New Roman"/>
        <family val="1"/>
      </rPr>
      <t xml:space="preserve">merupakan jumlah load dalam seminggu dikalikan dengan monotomy. Mungkin akan ribet ketika mencari satu per satu pada atlit, tapi didalam </t>
    </r>
    <r>
      <rPr>
        <b/>
        <sz val="12"/>
        <color theme="1"/>
        <rFont val="Times New Roman"/>
        <family val="1"/>
      </rPr>
      <t>Dashboard</t>
    </r>
    <r>
      <rPr>
        <sz val="12"/>
        <color theme="1"/>
        <rFont val="Times New Roman"/>
        <family val="1"/>
      </rPr>
      <t xml:space="preserve"> output dari </t>
    </r>
    <r>
      <rPr>
        <b/>
        <sz val="12"/>
        <color theme="1"/>
        <rFont val="Times New Roman"/>
        <family val="1"/>
      </rPr>
      <t>Monotomy dan strain</t>
    </r>
    <r>
      <rPr>
        <sz val="12"/>
        <color theme="1"/>
        <rFont val="Times New Roman"/>
        <family val="1"/>
      </rPr>
      <t xml:space="preserve"> dengan otomatis akan keluar dan ditampilkan dengan </t>
    </r>
    <r>
      <rPr>
        <b/>
        <sz val="12"/>
        <color theme="1"/>
        <rFont val="Times New Roman"/>
        <family val="1"/>
      </rPr>
      <t>tabel dan grafik</t>
    </r>
    <r>
      <rPr>
        <sz val="12"/>
        <color theme="1"/>
        <rFont val="Times New Roman"/>
        <family val="1"/>
      </rPr>
      <t xml:space="preserve">, dengan data yang sudah dimasukan di sheet </t>
    </r>
    <r>
      <rPr>
        <b/>
        <sz val="12"/>
        <color theme="1"/>
        <rFont val="Times New Roman"/>
        <family val="1"/>
      </rPr>
      <t>INPUT</t>
    </r>
    <r>
      <rPr>
        <sz val="12"/>
        <color theme="1"/>
        <rFont val="Times New Roman"/>
        <family val="1"/>
      </rPr>
      <t xml:space="preserve"> diawal. </t>
    </r>
  </si>
  <si>
    <r>
      <t>Gambar di atas merupakan tabel dan grafik dari</t>
    </r>
    <r>
      <rPr>
        <b/>
        <sz val="12"/>
        <color theme="1"/>
        <rFont val="Times New Roman"/>
        <family val="1"/>
      </rPr>
      <t xml:space="preserve"> Training Monotomy</t>
    </r>
  </si>
  <si>
    <r>
      <t xml:space="preserve">Gambar di atas merupakan tabel dan grafik dari </t>
    </r>
    <r>
      <rPr>
        <b/>
        <sz val="12"/>
        <color theme="1"/>
        <rFont val="Times New Roman"/>
        <family val="1"/>
      </rPr>
      <t>Training Strain</t>
    </r>
  </si>
  <si>
    <t>Michael phelp</t>
  </si>
  <si>
    <t>natan adrean</t>
  </si>
  <si>
    <t>Imam marsudi</t>
  </si>
  <si>
    <t>bayu</t>
  </si>
  <si>
    <t>kharis</t>
  </si>
  <si>
    <t>sifaq</t>
  </si>
  <si>
    <t>dewa</t>
  </si>
  <si>
    <t>natanael</t>
  </si>
  <si>
    <t>gimi</t>
  </si>
  <si>
    <t>bayu agung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</si>
</sst>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scheme val="minor"/>
    </font>
    <font>
      <sz val="11"/>
      <color theme="1"/>
      <name val="Times New Roman"/>
      <family val="1"/>
    </font>
    <font>
      <sz val="12"/>
      <color theme="1"/>
      <name val="Times New Roman"/>
      <family val="1"/>
    </font>
    <font>
      <b/>
      <sz val="12"/>
      <color theme="1"/>
      <name val="Times New Roman"/>
      <family val="1"/>
    </font>
    <font>
      <b/>
      <i/>
      <sz val="12"/>
      <name val="Times New Roman"/>
      <family val="1"/>
    </font>
    <font>
      <b/>
      <u/>
      <sz val="12"/>
      <color theme="1"/>
      <name val="Times New Roman"/>
      <family val="1"/>
    </font>
    <font>
      <b/>
      <u/>
      <sz val="11"/>
      <color theme="1"/>
      <name val="Times New Roman"/>
      <family val="1"/>
    </font>
    <font>
      <b/>
      <i/>
      <sz val="20"/>
      <name val="Times New Roman"/>
      <family val="1"/>
    </font>
    <font>
      <sz val="12"/>
      <color theme="1"/>
      <name val="Times New Roman"/>
    </font>
  </fonts>
  <fills count="3">
    <fill>
      <patternFill patternType="none"/>
    </fill>
    <fill>
      <patternFill patternType="gray125"/>
    </fill>
    <fill>
      <patternFill patternType="solid">
        <fgColor rgb="FFFF0000"/>
        <bgColor indexed="64"/>
      </patternFill>
    </fill>
  </fills>
  <borders count="2">
    <border>
      <left/>
      <right/>
      <top/>
      <bottom/>
      <diagonal/>
    </border>
    <border>
      <left/>
      <right/>
      <top style="thin">
        <color indexed="64"/>
      </top>
      <bottom/>
      <diagonal/>
    </border>
  </borders>
  <cellStyleXfs count="1">
    <xf numFmtId="0" fontId="0" fillId="0" borderId="0"/>
  </cellStyleXfs>
  <cellXfs count="40">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xf numFmtId="0" fontId="2" fillId="0" borderId="0" xfId="0" applyFont="1"/>
    <xf numFmtId="0" fontId="2" fillId="0" borderId="0" xfId="0" applyFont="1" applyAlignment="1">
      <alignment horizontal="center" vertical="center"/>
    </xf>
    <xf numFmtId="0" fontId="2" fillId="0" borderId="0" xfId="0" applyFont="1" applyAlignment="1">
      <alignment horizontal="left" vertical="center"/>
    </xf>
    <xf numFmtId="1" fontId="0" fillId="0" borderId="0" xfId="0" applyNumberFormat="1" applyAlignment="1">
      <alignment horizontal="center" vertical="center"/>
    </xf>
    <xf numFmtId="0" fontId="2" fillId="0" borderId="0" xfId="0" applyFont="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2" fillId="0" borderId="0" xfId="0" pivotButton="1"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xf>
    <xf numFmtId="0" fontId="2" fillId="0" borderId="0" xfId="0" pivotButton="1" applyFont="1" applyAlignment="1">
      <alignment horizontal="center" vertical="center" wrapText="1"/>
    </xf>
    <xf numFmtId="164" fontId="2" fillId="0" borderId="0" xfId="0" applyNumberFormat="1" applyFont="1" applyAlignment="1">
      <alignment horizontal="center" vertical="center" wrapText="1"/>
    </xf>
    <xf numFmtId="0" fontId="2" fillId="0" borderId="0" xfId="0" applyFont="1" applyAlignment="1">
      <alignment vertical="center"/>
    </xf>
    <xf numFmtId="164" fontId="2" fillId="0" borderId="0" xfId="0" applyNumberFormat="1" applyFont="1" applyAlignment="1">
      <alignment horizontal="center" vertical="center"/>
    </xf>
    <xf numFmtId="0" fontId="4" fillId="0" borderId="0" xfId="0" applyFont="1" applyAlignment="1">
      <alignment horizontal="center" vertical="center" readingOrder="1"/>
    </xf>
    <xf numFmtId="0" fontId="5" fillId="0" borderId="0" xfId="0" applyFont="1"/>
    <xf numFmtId="0" fontId="6" fillId="0" borderId="0" xfId="0" applyFont="1"/>
    <xf numFmtId="0" fontId="1" fillId="0" borderId="1" xfId="0" applyFont="1" applyBorder="1"/>
    <xf numFmtId="0" fontId="3" fillId="0" borderId="0" xfId="0" applyFont="1" applyAlignment="1">
      <alignment horizontal="left" vertical="center"/>
    </xf>
    <xf numFmtId="0" fontId="3" fillId="0" borderId="0" xfId="0" applyFont="1"/>
    <xf numFmtId="0" fontId="4" fillId="0" borderId="0" xfId="0" applyFont="1" applyAlignment="1">
      <alignment horizontal="left" vertical="center" readingOrder="1"/>
    </xf>
    <xf numFmtId="0" fontId="4" fillId="0" borderId="0" xfId="0" applyFont="1" applyAlignment="1">
      <alignment vertical="center" readingOrder="1"/>
    </xf>
    <xf numFmtId="0" fontId="2" fillId="0" borderId="0" xfId="0" applyFont="1" applyAlignment="1">
      <alignment vertical="center" wrapText="1"/>
    </xf>
    <xf numFmtId="0" fontId="8" fillId="0" borderId="0" xfId="0" pivotButton="1" applyFont="1"/>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left"/>
    </xf>
    <xf numFmtId="1" fontId="8" fillId="0" borderId="0" xfId="0" applyNumberFormat="1" applyFont="1" applyAlignment="1">
      <alignment horizontal="center" vertical="center"/>
    </xf>
    <xf numFmtId="0" fontId="8" fillId="0" borderId="0" xfId="0" applyFont="1"/>
    <xf numFmtId="0" fontId="8" fillId="0" borderId="0" xfId="0" pivotButton="1" applyFont="1" applyAlignment="1">
      <alignment horizontal="center" vertical="center" wrapText="1"/>
    </xf>
    <xf numFmtId="0" fontId="7" fillId="0" borderId="0" xfId="0" applyFont="1" applyAlignment="1">
      <alignment horizontal="center" vertical="center" readingOrder="1"/>
    </xf>
    <xf numFmtId="0" fontId="8" fillId="0" borderId="0" xfId="0" applyNumberFormat="1" applyFont="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cellXfs>
  <cellStyles count="1">
    <cellStyle name="Normal" xfId="0" builtinId="0"/>
  </cellStyles>
  <dxfs count="605">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ill>
        <patternFill>
          <bgColor rgb="FFFF0000"/>
        </patternFill>
      </fill>
    </dxf>
    <dxf>
      <fill>
        <patternFill>
          <bgColor rgb="FFFF0000"/>
        </patternFill>
      </fill>
    </dxf>
    <dxf>
      <fill>
        <patternFill patternType="solid">
          <bgColor rgb="FFFFFF00"/>
        </patternFill>
      </fill>
    </dxf>
    <dxf>
      <fill>
        <patternFill patternType="solid">
          <bgColor rgb="FFFFFF00"/>
        </patternFill>
      </fill>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Adobe Caslon Pro Bold"/>
        <scheme val="none"/>
      </font>
    </dxf>
    <dxf>
      <font>
        <name val="Adobe Caslon Pro Bold"/>
        <scheme val="none"/>
      </font>
    </dxf>
    <dxf>
      <font>
        <name val="Adobe Caslon Pro Bold"/>
        <scheme val="none"/>
      </font>
    </dxf>
    <dxf>
      <font>
        <name val="Adobe Caslon Pro Bold"/>
        <scheme val="none"/>
      </font>
    </dxf>
    <dxf>
      <font>
        <sz val="12"/>
      </font>
    </dxf>
    <dxf>
      <font>
        <sz val="12"/>
      </font>
    </dxf>
    <dxf>
      <font>
        <sz val="12"/>
      </font>
    </dxf>
    <dxf>
      <font>
        <sz val="12"/>
      </font>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wrapText="1" readingOrder="0"/>
    </dxf>
    <dxf>
      <alignment wrapText="1"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0.0"/>
    </dxf>
    <dxf>
      <numFmt numFmtId="164" formatCode="0.0"/>
    </dxf>
    <dxf>
      <numFmt numFmtId="1" formatCode="0"/>
    </dxf>
    <dxf>
      <numFmt numFmtId="1" formatCode="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horizontal="center" readingOrder="0"/>
    </dxf>
    <dxf>
      <alignment vertical="center" readingOrder="0"/>
    </dxf>
    <dxf>
      <alignment wrapText="1" readingOrder="0"/>
    </dxf>
    <dxf>
      <alignment wrapText="1" readingOrder="0"/>
    </dxf>
    <dxf>
      <alignment horizontal="center" readingOrder="0"/>
    </dxf>
    <dxf>
      <alignment horizontal="center" readingOrder="0"/>
    </dxf>
    <dxf>
      <alignment vertical="center" readingOrder="0"/>
    </dxf>
    <dxf>
      <alignment vertical="center" readingOrder="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wrapText="1" readingOrder="0"/>
    </dxf>
    <dxf>
      <alignment wrapText="1"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font>
        <sz val="12"/>
      </font>
    </dxf>
    <dxf>
      <font>
        <sz val="12"/>
      </font>
    </dxf>
    <dxf>
      <font>
        <sz val="12"/>
      </font>
    </dxf>
    <dxf>
      <font>
        <sz val="12"/>
      </font>
    </dxf>
    <dxf>
      <font>
        <name val="Adobe Caslon Pro Bold"/>
        <scheme val="none"/>
      </font>
    </dxf>
    <dxf>
      <font>
        <name val="Adobe Caslon Pro Bold"/>
        <scheme val="none"/>
      </font>
    </dxf>
    <dxf>
      <font>
        <name val="Adobe Caslon Pro Bold"/>
        <scheme val="none"/>
      </font>
    </dxf>
    <dxf>
      <font>
        <name val="Adobe Caslon Pro Bold"/>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wrapText="1" readingOrder="0"/>
    </dxf>
    <dxf>
      <alignment wrapText="1" readingOrder="0"/>
    </dxf>
    <dxf>
      <alignment wrapText="1" readingOrder="0"/>
    </dxf>
    <dxf>
      <alignment vertical="center" readingOrder="0"/>
    </dxf>
    <dxf>
      <alignment vertical="center" readingOrder="0"/>
    </dxf>
    <dxf>
      <alignment horizontal="center" readingOrder="0"/>
    </dxf>
    <dxf>
      <alignment horizontal="center" readingOrder="0"/>
    </dxf>
    <dxf>
      <font>
        <sz val="12"/>
      </font>
    </dxf>
    <dxf>
      <font>
        <sz val="12"/>
      </font>
    </dxf>
    <dxf>
      <font>
        <sz val="12"/>
      </font>
    </dxf>
    <dxf>
      <font>
        <name val="Adobe Caslon Pro Bold"/>
        <scheme val="none"/>
      </font>
    </dxf>
    <dxf>
      <font>
        <name val="Adobe Caslon Pro Bold"/>
        <scheme val="none"/>
      </font>
    </dxf>
    <dxf>
      <font>
        <name val="Adobe Caslon Pro Bold"/>
        <scheme val="none"/>
      </font>
    </dxf>
    <dxf>
      <numFmt numFmtId="1" formatCode="0"/>
    </dxf>
    <dxf>
      <alignment horizontal="center" readingOrder="0"/>
    </dxf>
    <dxf>
      <alignment horizontal="center" readingOrder="0"/>
    </dxf>
    <dxf>
      <alignment vertical="center" readingOrder="0"/>
    </dxf>
    <dxf>
      <alignment vertical="center" readingOrder="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alignment wrapText="1" readingOrder="0"/>
    </dxf>
    <dxf>
      <alignment wrapText="1"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sz val="12"/>
      </font>
    </dxf>
    <dxf>
      <font>
        <sz val="12"/>
      </font>
    </dxf>
    <dxf>
      <font>
        <sz val="12"/>
      </font>
    </dxf>
    <dxf>
      <font>
        <sz val="12"/>
      </font>
    </dxf>
    <dxf>
      <font>
        <sz val="12"/>
      </font>
    </dxf>
    <dxf>
      <font>
        <sz val="12"/>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[Monotony.xlsx]Dashboard (Hasil Pengerjaan)!PivotTable3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Group Daily Load  </a:t>
            </a:r>
          </a:p>
        </c:rich>
      </c:tx>
      <c:layout>
        <c:manualLayout>
          <c:xMode val="edge"/>
          <c:yMode val="edge"/>
          <c:x val="0.3432667773478893"/>
          <c:y val="0"/>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0515629785569"/>
          <c:y val="7.7429317397770134E-2"/>
          <c:w val="0.63314669861245187"/>
          <c:h val="0.73278642628704593"/>
        </c:manualLayout>
      </c:layout>
      <c:barChart>
        <c:barDir val="col"/>
        <c:grouping val="clustered"/>
        <c:varyColors val="0"/>
        <c:ser>
          <c:idx val="2"/>
          <c:order val="2"/>
          <c:tx>
            <c:strRef>
              <c:f>'Dashboard (Hasil Pengerjaan)'!$D$10</c:f>
              <c:strCache>
                <c:ptCount val="1"/>
                <c:pt idx="0">
                  <c:v>Average of Daily Load</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(Hasil Pengerjaan)'!$A$11:$A$21</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Pengerjaan)'!$D$11:$D$21</c:f>
              <c:numCache>
                <c:formatCode>0</c:formatCode>
                <c:ptCount val="10"/>
                <c:pt idx="0">
                  <c:v>1610</c:v>
                </c:pt>
                <c:pt idx="1">
                  <c:v>1440</c:v>
                </c:pt>
                <c:pt idx="2">
                  <c:v>1510</c:v>
                </c:pt>
                <c:pt idx="3">
                  <c:v>1430</c:v>
                </c:pt>
                <c:pt idx="4">
                  <c:v>1320</c:v>
                </c:pt>
                <c:pt idx="5">
                  <c:v>1710</c:v>
                </c:pt>
                <c:pt idx="6">
                  <c:v>1440</c:v>
                </c:pt>
                <c:pt idx="7">
                  <c:v>1230</c:v>
                </c:pt>
                <c:pt idx="8">
                  <c:v>1420</c:v>
                </c:pt>
                <c:pt idx="9">
                  <c:v>1520</c:v>
                </c:pt>
              </c:numCache>
            </c:numRef>
          </c:val>
          <c:extLst>
            <c:ext xmlns:c16="http://schemas.microsoft.com/office/drawing/2014/chart" uri="{C3380CC4-5D6E-409C-BE32-E72D297353CC}">
              <c16:uniqueId val="{00000000-5415-6942-9B8C-50A5B7C0C486}"/>
            </c:ext>
          </c:extLst>
        </c:ser>
        <c:dLbls>
          <c:dLblPos val="outEnd"/>
          <c:showLegendKey val="0"/>
          <c:showVal val="1"/>
          <c:showCatName val="0"/>
          <c:showSerName val="0"/>
          <c:showPercent val="0"/>
          <c:showBubbleSize val="0"/>
        </c:dLbls>
        <c:gapWidth val="269"/>
        <c:overlap val="-90"/>
        <c:axId val="-95243600"/>
        <c:axId val="-95234352"/>
      </c:barChart>
      <c:lineChart>
        <c:grouping val="standard"/>
        <c:varyColors val="0"/>
        <c:ser>
          <c:idx val="0"/>
          <c:order val="0"/>
          <c:tx>
            <c:strRef>
              <c:f>'Dashboard (Hasil Pengerjaan)'!$B$10</c:f>
              <c:strCache>
                <c:ptCount val="1"/>
                <c:pt idx="0">
                  <c:v>Sum of RPE2</c:v>
                </c:pt>
              </c:strCache>
            </c:strRef>
          </c:tx>
          <c:spPr>
            <a:ln w="28575" cap="rnd">
              <a:solidFill>
                <a:schemeClr val="accent1"/>
              </a:solidFill>
              <a:round/>
            </a:ln>
            <a:effectLst/>
          </c:spPr>
          <c:marker>
            <c:symbol val="circle"/>
            <c:size val="6"/>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(Hasil Pengerjaan)'!$A$11:$A$21</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Pengerjaan)'!$B$11:$B$21</c:f>
              <c:numCache>
                <c:formatCode>General</c:formatCode>
                <c:ptCount val="10"/>
                <c:pt idx="0">
                  <c:v>9</c:v>
                </c:pt>
                <c:pt idx="1">
                  <c:v>6</c:v>
                </c:pt>
                <c:pt idx="2">
                  <c:v>9</c:v>
                </c:pt>
                <c:pt idx="3">
                  <c:v>7</c:v>
                </c:pt>
                <c:pt idx="4">
                  <c:v>8</c:v>
                </c:pt>
                <c:pt idx="5">
                  <c:v>9</c:v>
                </c:pt>
                <c:pt idx="6">
                  <c:v>6</c:v>
                </c:pt>
                <c:pt idx="7">
                  <c:v>7</c:v>
                </c:pt>
                <c:pt idx="8">
                  <c:v>8</c:v>
                </c:pt>
                <c:pt idx="9">
                  <c:v>8</c:v>
                </c:pt>
              </c:numCache>
            </c:numRef>
          </c:val>
          <c:smooth val="0"/>
          <c:extLst>
            <c:ext xmlns:c16="http://schemas.microsoft.com/office/drawing/2014/chart" uri="{C3380CC4-5D6E-409C-BE32-E72D297353CC}">
              <c16:uniqueId val="{00000001-5415-6942-9B8C-50A5B7C0C486}"/>
            </c:ext>
          </c:extLst>
        </c:ser>
        <c:ser>
          <c:idx val="1"/>
          <c:order val="1"/>
          <c:tx>
            <c:strRef>
              <c:f>'Dashboard (Hasil Pengerjaan)'!$C$10</c:f>
              <c:strCache>
                <c:ptCount val="1"/>
                <c:pt idx="0">
                  <c:v>Sum of RPE</c:v>
                </c:pt>
              </c:strCache>
            </c:strRef>
          </c:tx>
          <c:spPr>
            <a:ln w="28575" cap="rnd">
              <a:solidFill>
                <a:schemeClr val="accent2"/>
              </a:solidFill>
              <a:round/>
            </a:ln>
            <a:effectLst/>
          </c:spPr>
          <c:marker>
            <c:symbol val="circle"/>
            <c:size val="6"/>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(Hasil Pengerjaan)'!$A$11:$A$21</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Pengerjaan)'!$C$11:$C$21</c:f>
              <c:numCache>
                <c:formatCode>General</c:formatCode>
                <c:ptCount val="10"/>
                <c:pt idx="0">
                  <c:v>8</c:v>
                </c:pt>
                <c:pt idx="1">
                  <c:v>9</c:v>
                </c:pt>
                <c:pt idx="2">
                  <c:v>7</c:v>
                </c:pt>
                <c:pt idx="3">
                  <c:v>8</c:v>
                </c:pt>
                <c:pt idx="4">
                  <c:v>6</c:v>
                </c:pt>
                <c:pt idx="5">
                  <c:v>9</c:v>
                </c:pt>
                <c:pt idx="6">
                  <c:v>9</c:v>
                </c:pt>
                <c:pt idx="7">
                  <c:v>6</c:v>
                </c:pt>
                <c:pt idx="8">
                  <c:v>7</c:v>
                </c:pt>
                <c:pt idx="9">
                  <c:v>8</c:v>
                </c:pt>
              </c:numCache>
            </c:numRef>
          </c:val>
          <c:smooth val="0"/>
          <c:extLst>
            <c:ext xmlns:c16="http://schemas.microsoft.com/office/drawing/2014/chart" uri="{C3380CC4-5D6E-409C-BE32-E72D297353CC}">
              <c16:uniqueId val="{00000002-5415-6942-9B8C-50A5B7C0C486}"/>
            </c:ext>
          </c:extLst>
        </c:ser>
        <c:dLbls>
          <c:showLegendKey val="0"/>
          <c:showVal val="0"/>
          <c:showCatName val="0"/>
          <c:showSerName val="0"/>
          <c:showPercent val="0"/>
          <c:showBubbleSize val="0"/>
        </c:dLbls>
        <c:marker val="1"/>
        <c:smooth val="0"/>
        <c:axId val="-95238704"/>
        <c:axId val="-95238160"/>
      </c:lineChart>
      <c:catAx>
        <c:axId val="-9524360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4352"/>
        <c:crosses val="autoZero"/>
        <c:auto val="1"/>
        <c:lblAlgn val="ctr"/>
        <c:lblOffset val="100"/>
        <c:noMultiLvlLbl val="0"/>
      </c:catAx>
      <c:valAx>
        <c:axId val="-95234352"/>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43600"/>
        <c:crosses val="autoZero"/>
        <c:crossBetween val="between"/>
      </c:valAx>
      <c:valAx>
        <c:axId val="-952381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8704"/>
        <c:crosses val="max"/>
        <c:crossBetween val="between"/>
      </c:valAx>
      <c:catAx>
        <c:axId val="-95238704"/>
        <c:scaling>
          <c:orientation val="minMax"/>
        </c:scaling>
        <c:delete val="1"/>
        <c:axPos val="b"/>
        <c:numFmt formatCode="General" sourceLinked="1"/>
        <c:majorTickMark val="none"/>
        <c:minorTickMark val="none"/>
        <c:tickLblPos val="nextTo"/>
        <c:crossAx val="-95238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[Monotony.xlsx]Dashboard (Hasil Pengerjaan)!PivotTable5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INDIVIDUAL DAILY LOAD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'Dashboard (Hasil Pengerjaan)'!$C$35</c:f>
              <c:strCache>
                <c:ptCount val="1"/>
                <c:pt idx="0">
                  <c:v>Sum of Daily Load</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(Hasil Pengerjaan)'!$A$36:$A$43</c:f>
              <c:strCache>
                <c:ptCount val="7"/>
                <c:pt idx="0">
                  <c:v>Monday</c:v>
                </c:pt>
                <c:pt idx="1">
                  <c:v>Tuesday</c:v>
                </c:pt>
                <c:pt idx="2">
                  <c:v>Wednesday</c:v>
                </c:pt>
                <c:pt idx="3">
                  <c:v>Thursday</c:v>
                </c:pt>
                <c:pt idx="4">
                  <c:v>Friday</c:v>
                </c:pt>
                <c:pt idx="5">
                  <c:v>Saturday</c:v>
                </c:pt>
                <c:pt idx="6">
                  <c:v>Sunday</c:v>
                </c:pt>
              </c:strCache>
            </c:strRef>
          </c:cat>
          <c:val>
            <c:numRef>
              <c:f>'Dashboard (Hasil Pengerjaan)'!$C$36:$C$43</c:f>
              <c:numCache>
                <c:formatCode>General</c:formatCode>
                <c:ptCount val="7"/>
                <c:pt idx="0">
                  <c:v>1440</c:v>
                </c:pt>
                <c:pt idx="1">
                  <c:v>1410</c:v>
                </c:pt>
                <c:pt idx="2">
                  <c:v>1240</c:v>
                </c:pt>
                <c:pt idx="3">
                  <c:v>1410</c:v>
                </c:pt>
                <c:pt idx="4">
                  <c:v>1530</c:v>
                </c:pt>
                <c:pt idx="5">
                  <c:v>1520</c:v>
                </c:pt>
                <c:pt idx="6">
                  <c:v>1230</c:v>
                </c:pt>
              </c:numCache>
            </c:numRef>
          </c:val>
          <c:extLst>
            <c:ext xmlns:c16="http://schemas.microsoft.com/office/drawing/2014/chart" uri="{C3380CC4-5D6E-409C-BE32-E72D297353CC}">
              <c16:uniqueId val="{00000000-9703-DF4F-BAAE-A94C14088469}"/>
            </c:ext>
          </c:extLst>
        </c:ser>
        <c:dLbls>
          <c:dLblPos val="outEnd"/>
          <c:showLegendKey val="0"/>
          <c:showVal val="1"/>
          <c:showCatName val="0"/>
          <c:showSerName val="0"/>
          <c:showPercent val="0"/>
          <c:showBubbleSize val="0"/>
        </c:dLbls>
        <c:gapWidth val="219"/>
        <c:overlap val="-27"/>
        <c:axId val="-95236528"/>
        <c:axId val="-95237072"/>
      </c:barChart>
      <c:lineChart>
        <c:grouping val="standard"/>
        <c:varyColors val="0"/>
        <c:ser>
          <c:idx val="0"/>
          <c:order val="0"/>
          <c:tx>
            <c:strRef>
              <c:f>'Dashboard (Hasil Pengerjaan)'!$B$35</c:f>
              <c:strCache>
                <c:ptCount val="1"/>
                <c:pt idx="0">
                  <c:v>Sum of RPE</c:v>
                </c:pt>
              </c:strCache>
            </c:strRef>
          </c:tx>
          <c:spPr>
            <a:ln w="28575" cap="rnd">
              <a:solidFill>
                <a:schemeClr val="accent1"/>
              </a:solidFill>
              <a:round/>
            </a:ln>
            <a:effectLst/>
          </c:spPr>
          <c:marker>
            <c:symbol val="circle"/>
            <c:size val="6"/>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 (Hasil Pengerjaan)'!$A$36:$A$43</c:f>
              <c:strCache>
                <c:ptCount val="7"/>
                <c:pt idx="0">
                  <c:v>Monday</c:v>
                </c:pt>
                <c:pt idx="1">
                  <c:v>Tuesday</c:v>
                </c:pt>
                <c:pt idx="2">
                  <c:v>Wednesday</c:v>
                </c:pt>
                <c:pt idx="3">
                  <c:v>Thursday</c:v>
                </c:pt>
                <c:pt idx="4">
                  <c:v>Friday</c:v>
                </c:pt>
                <c:pt idx="5">
                  <c:v>Saturday</c:v>
                </c:pt>
                <c:pt idx="6">
                  <c:v>Sunday</c:v>
                </c:pt>
              </c:strCache>
            </c:strRef>
          </c:cat>
          <c:val>
            <c:numRef>
              <c:f>'Dashboard (Hasil Pengerjaan)'!$B$36:$B$43</c:f>
              <c:numCache>
                <c:formatCode>General</c:formatCode>
                <c:ptCount val="7"/>
                <c:pt idx="0">
                  <c:v>6</c:v>
                </c:pt>
                <c:pt idx="1">
                  <c:v>9</c:v>
                </c:pt>
                <c:pt idx="2">
                  <c:v>6</c:v>
                </c:pt>
                <c:pt idx="3">
                  <c:v>9</c:v>
                </c:pt>
                <c:pt idx="4">
                  <c:v>7</c:v>
                </c:pt>
                <c:pt idx="5">
                  <c:v>8</c:v>
                </c:pt>
                <c:pt idx="6">
                  <c:v>7</c:v>
                </c:pt>
              </c:numCache>
            </c:numRef>
          </c:val>
          <c:smooth val="0"/>
          <c:extLst>
            <c:ext xmlns:c16="http://schemas.microsoft.com/office/drawing/2014/chart" uri="{C3380CC4-5D6E-409C-BE32-E72D297353CC}">
              <c16:uniqueId val="{00000001-9703-DF4F-BAAE-A94C14088469}"/>
            </c:ext>
          </c:extLst>
        </c:ser>
        <c:dLbls>
          <c:showLegendKey val="0"/>
          <c:showVal val="0"/>
          <c:showCatName val="0"/>
          <c:showSerName val="0"/>
          <c:showPercent val="0"/>
          <c:showBubbleSize val="0"/>
        </c:dLbls>
        <c:marker val="1"/>
        <c:smooth val="0"/>
        <c:axId val="-95233264"/>
        <c:axId val="-95243056"/>
      </c:lineChart>
      <c:catAx>
        <c:axId val="-952365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7072"/>
        <c:crosses val="autoZero"/>
        <c:auto val="1"/>
        <c:lblAlgn val="ctr"/>
        <c:lblOffset val="100"/>
        <c:noMultiLvlLbl val="0"/>
      </c:catAx>
      <c:valAx>
        <c:axId val="-9523707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6528"/>
        <c:crosses val="autoZero"/>
        <c:crossBetween val="between"/>
      </c:valAx>
      <c:valAx>
        <c:axId val="-952430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3264"/>
        <c:crosses val="max"/>
        <c:crossBetween val="between"/>
      </c:valAx>
      <c:catAx>
        <c:axId val="-95233264"/>
        <c:scaling>
          <c:orientation val="minMax"/>
        </c:scaling>
        <c:delete val="1"/>
        <c:axPos val="b"/>
        <c:numFmt formatCode="General" sourceLinked="1"/>
        <c:majorTickMark val="none"/>
        <c:minorTickMark val="none"/>
        <c:tickLblPos val="nextTo"/>
        <c:crossAx val="-952430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[Monotony.xlsx]Dashboard (Hasil Pengerjaan)!PivotTable7</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Chart OF MONOTOMY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(Hasil Pengerjaan)'!$B$56</c:f>
              <c:strCache>
                <c:ptCount val="1"/>
                <c:pt idx="0">
                  <c:v>Mean Daily Training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'Dashboard (Hasil Pengerjaan)'!$A$57:$A$67</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Pengerjaan)'!$B$57:$B$67</c:f>
              <c:numCache>
                <c:formatCode>0.0</c:formatCode>
                <c:ptCount val="10"/>
                <c:pt idx="0">
                  <c:v>1577.1428571428571</c:v>
                </c:pt>
                <c:pt idx="1">
                  <c:v>1435.7142857142858</c:v>
                </c:pt>
                <c:pt idx="2">
                  <c:v>1505.7142857142858</c:v>
                </c:pt>
                <c:pt idx="3">
                  <c:v>1435.7142857142858</c:v>
                </c:pt>
                <c:pt idx="4">
                  <c:v>1478.5714285714287</c:v>
                </c:pt>
                <c:pt idx="5">
                  <c:v>1537.1428571428571</c:v>
                </c:pt>
                <c:pt idx="6">
                  <c:v>1397.1428571428571</c:v>
                </c:pt>
                <c:pt idx="7">
                  <c:v>1397.1428571428571</c:v>
                </c:pt>
                <c:pt idx="8">
                  <c:v>1468.5714285714287</c:v>
                </c:pt>
                <c:pt idx="9">
                  <c:v>1425.7142857142858</c:v>
                </c:pt>
              </c:numCache>
            </c:numRef>
          </c:val>
          <c:extLst>
            <c:ext xmlns:c16="http://schemas.microsoft.com/office/drawing/2014/chart" uri="{C3380CC4-5D6E-409C-BE32-E72D297353CC}">
              <c16:uniqueId val="{00000000-67FA-F543-9147-73ACC7111AD3}"/>
            </c:ext>
          </c:extLst>
        </c:ser>
        <c:ser>
          <c:idx val="1"/>
          <c:order val="1"/>
          <c:tx>
            <c:strRef>
              <c:f>'Dashboard (Hasil Pengerjaan)'!$C$56</c:f>
              <c:strCache>
                <c:ptCount val="1"/>
                <c:pt idx="0">
                  <c:v>Standard Deviation </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'Dashboard (Hasil Pengerjaan)'!$A$57:$A$67</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Pengerjaan)'!$C$57:$C$67</c:f>
              <c:numCache>
                <c:formatCode>0.0</c:formatCode>
                <c:ptCount val="10"/>
                <c:pt idx="0">
                  <c:v>118.14035236591626</c:v>
                </c:pt>
                <c:pt idx="1">
                  <c:v>90.711473522214533</c:v>
                </c:pt>
                <c:pt idx="2">
                  <c:v>67.54187413675136</c:v>
                </c:pt>
                <c:pt idx="3">
                  <c:v>99.307123419746489</c:v>
                </c:pt>
                <c:pt idx="4">
                  <c:v>146.33620780341997</c:v>
                </c:pt>
                <c:pt idx="5">
                  <c:v>147.84161409137434</c:v>
                </c:pt>
                <c:pt idx="6">
                  <c:v>120.79104350272081</c:v>
                </c:pt>
                <c:pt idx="7">
                  <c:v>151.18578920369089</c:v>
                </c:pt>
                <c:pt idx="8">
                  <c:v>118.52265204432041</c:v>
                </c:pt>
                <c:pt idx="9">
                  <c:v>91.988612131637026</c:v>
                </c:pt>
              </c:numCache>
            </c:numRef>
          </c:val>
          <c:extLst>
            <c:ext xmlns:c16="http://schemas.microsoft.com/office/drawing/2014/chart" uri="{C3380CC4-5D6E-409C-BE32-E72D297353CC}">
              <c16:uniqueId val="{00000001-67FA-F543-9147-73ACC7111AD3}"/>
            </c:ext>
          </c:extLst>
        </c:ser>
        <c:dLbls>
          <c:showLegendKey val="0"/>
          <c:showVal val="0"/>
          <c:showCatName val="0"/>
          <c:showSerName val="0"/>
          <c:showPercent val="0"/>
          <c:showBubbleSize val="0"/>
        </c:dLbls>
        <c:gapWidth val="219"/>
        <c:overlap val="-27"/>
        <c:axId val="-95231088"/>
        <c:axId val="-95228912"/>
      </c:barChart>
      <c:lineChart>
        <c:grouping val="standard"/>
        <c:varyColors val="0"/>
        <c:ser>
          <c:idx val="2"/>
          <c:order val="2"/>
          <c:tx>
            <c:strRef>
              <c:f>'Dashboard (Hasil Pengerjaan)'!$D$56</c:f>
              <c:strCache>
                <c:ptCount val="1"/>
                <c:pt idx="0">
                  <c:v>Monotomy Result</c:v>
                </c:pt>
              </c:strCache>
            </c:strRef>
          </c:tx>
          <c:spPr>
            <a:ln w="28575" cap="rnd">
              <a:solidFill>
                <a:schemeClr val="accent3"/>
              </a:solidFill>
              <a:round/>
            </a:ln>
            <a:effectLst/>
          </c:spPr>
          <c:marker>
            <c:symbol val="circle"/>
            <c:size val="6"/>
            <c:spPr>
              <a:solidFill>
                <a:schemeClr val="accent3"/>
              </a:solidFill>
              <a:ln>
                <a:noFill/>
              </a:ln>
              <a:effectLst/>
            </c:spPr>
          </c:marker>
          <c:cat>
            <c:strRef>
              <c:f>'Dashboard (Hasil Pengerjaan)'!$A$57:$A$67</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Pengerjaan)'!$D$57:$D$67</c:f>
              <c:numCache>
                <c:formatCode>0.0</c:formatCode>
                <c:ptCount val="10"/>
                <c:pt idx="0">
                  <c:v>13.34973889580057</c:v>
                </c:pt>
                <c:pt idx="1">
                  <c:v>15.827262307261391</c:v>
                </c:pt>
                <c:pt idx="2">
                  <c:v>22.293048645136512</c:v>
                </c:pt>
                <c:pt idx="3">
                  <c:v>14.457314201377869</c:v>
                </c:pt>
                <c:pt idx="4">
                  <c:v>10.103934294632401</c:v>
                </c:pt>
                <c:pt idx="5">
                  <c:v>10.397227239367242</c:v>
                </c:pt>
                <c:pt idx="6">
                  <c:v>11.566609714000744</c:v>
                </c:pt>
                <c:pt idx="7">
                  <c:v>9.2412313650756062</c:v>
                </c:pt>
                <c:pt idx="8">
                  <c:v>12.390639284904546</c:v>
                </c:pt>
                <c:pt idx="9">
                  <c:v>15.4988128712505</c:v>
                </c:pt>
              </c:numCache>
            </c:numRef>
          </c:val>
          <c:smooth val="0"/>
          <c:extLst>
            <c:ext xmlns:c16="http://schemas.microsoft.com/office/drawing/2014/chart" uri="{C3380CC4-5D6E-409C-BE32-E72D297353CC}">
              <c16:uniqueId val="{00000002-67FA-F543-9147-73ACC7111AD3}"/>
            </c:ext>
          </c:extLst>
        </c:ser>
        <c:dLbls>
          <c:showLegendKey val="0"/>
          <c:showVal val="0"/>
          <c:showCatName val="0"/>
          <c:showSerName val="0"/>
          <c:showPercent val="0"/>
          <c:showBubbleSize val="0"/>
        </c:dLbls>
        <c:marker val="1"/>
        <c:smooth val="0"/>
        <c:axId val="-95239792"/>
        <c:axId val="-95242512"/>
      </c:lineChart>
      <c:catAx>
        <c:axId val="-952310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28912"/>
        <c:crosses val="autoZero"/>
        <c:auto val="1"/>
        <c:lblAlgn val="ctr"/>
        <c:lblOffset val="100"/>
        <c:noMultiLvlLbl val="0"/>
      </c:catAx>
      <c:valAx>
        <c:axId val="-95228912"/>
        <c:scaling>
          <c:orientation val="minMax"/>
        </c:scaling>
        <c:delete val="0"/>
        <c:axPos val="l"/>
        <c:majorGridlines>
          <c:spPr>
            <a:ln>
              <a:solidFill>
                <a:schemeClr val="tx1">
                  <a:lumMod val="15000"/>
                  <a:lumOff val="85000"/>
                </a:schemeClr>
              </a:solidFill>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088"/>
        <c:crosses val="autoZero"/>
        <c:crossBetween val="between"/>
      </c:valAx>
      <c:valAx>
        <c:axId val="-95242512"/>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9792"/>
        <c:crosses val="max"/>
        <c:crossBetween val="between"/>
      </c:valAx>
      <c:catAx>
        <c:axId val="-95239792"/>
        <c:scaling>
          <c:orientation val="minMax"/>
        </c:scaling>
        <c:delete val="1"/>
        <c:axPos val="b"/>
        <c:numFmt formatCode="General" sourceLinked="1"/>
        <c:majorTickMark val="none"/>
        <c:minorTickMark val="none"/>
        <c:tickLblPos val="nextTo"/>
        <c:crossAx val="-95242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[Monotony.xlsx]Dashboard (Hasil Pengerjaan)!PivotTable10</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STrain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(Hasil Pengerjaan)'!$B$80</c:f>
              <c:strCache>
                <c:ptCount val="1"/>
                <c:pt idx="0">
                  <c:v>Sum of Grand 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'Dashboard (Hasil Pengerjaan)'!$A$81:$A$91</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Pengerjaan)'!$B$81:$B$91</c:f>
              <c:numCache>
                <c:formatCode>General</c:formatCode>
                <c:ptCount val="10"/>
                <c:pt idx="0">
                  <c:v>11040</c:v>
                </c:pt>
                <c:pt idx="1">
                  <c:v>10050</c:v>
                </c:pt>
                <c:pt idx="2">
                  <c:v>10540</c:v>
                </c:pt>
                <c:pt idx="3">
                  <c:v>10050</c:v>
                </c:pt>
                <c:pt idx="4">
                  <c:v>10350</c:v>
                </c:pt>
                <c:pt idx="5">
                  <c:v>10760</c:v>
                </c:pt>
                <c:pt idx="6">
                  <c:v>9780</c:v>
                </c:pt>
                <c:pt idx="7">
                  <c:v>9780</c:v>
                </c:pt>
                <c:pt idx="8">
                  <c:v>10280</c:v>
                </c:pt>
                <c:pt idx="9">
                  <c:v>9980</c:v>
                </c:pt>
              </c:numCache>
            </c:numRef>
          </c:val>
          <c:extLst>
            <c:ext xmlns:c16="http://schemas.microsoft.com/office/drawing/2014/chart" uri="{C3380CC4-5D6E-409C-BE32-E72D297353CC}">
              <c16:uniqueId val="{00000000-60ED-0240-86DB-B1C2CE73CCF8}"/>
            </c:ext>
          </c:extLst>
        </c:ser>
        <c:dLbls>
          <c:showLegendKey val="0"/>
          <c:showVal val="0"/>
          <c:showCatName val="0"/>
          <c:showSerName val="0"/>
          <c:showPercent val="0"/>
          <c:showBubbleSize val="0"/>
        </c:dLbls>
        <c:gapWidth val="219"/>
        <c:overlap val="-27"/>
        <c:axId val="-95244144"/>
        <c:axId val="-95232176"/>
      </c:barChart>
      <c:lineChart>
        <c:grouping val="standard"/>
        <c:varyColors val="0"/>
        <c:ser>
          <c:idx val="1"/>
          <c:order val="1"/>
          <c:tx>
            <c:strRef>
              <c:f>'Dashboard (Hasil Pengerjaan)'!$C$80</c:f>
              <c:strCache>
                <c:ptCount val="1"/>
                <c:pt idx="0">
                  <c:v>Sum of Monotomy</c:v>
                </c:pt>
              </c:strCache>
            </c:strRef>
          </c:tx>
          <c:spPr>
            <a:ln w="28575" cap="rnd">
              <a:solidFill>
                <a:schemeClr val="accent2"/>
              </a:solidFill>
              <a:round/>
            </a:ln>
            <a:effectLst/>
          </c:spPr>
          <c:marker>
            <c:symbol val="circle"/>
            <c:size val="6"/>
            <c:spPr>
              <a:solidFill>
                <a:schemeClr val="accent2"/>
              </a:solidFill>
              <a:ln>
                <a:noFill/>
              </a:ln>
              <a:effectLst/>
            </c:spPr>
          </c:marker>
          <c:cat>
            <c:strRef>
              <c:f>'Dashboard (Hasil Pengerjaan)'!$A$81:$A$91</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Pengerjaan)'!$C$81:$C$91</c:f>
              <c:numCache>
                <c:formatCode>0.0</c:formatCode>
                <c:ptCount val="10"/>
                <c:pt idx="0">
                  <c:v>13.34973889580057</c:v>
                </c:pt>
                <c:pt idx="1">
                  <c:v>15.827262307261391</c:v>
                </c:pt>
                <c:pt idx="2">
                  <c:v>22.293048645136512</c:v>
                </c:pt>
                <c:pt idx="3">
                  <c:v>14.457314201377869</c:v>
                </c:pt>
                <c:pt idx="4">
                  <c:v>10.103934294632401</c:v>
                </c:pt>
                <c:pt idx="5">
                  <c:v>10.397227239367242</c:v>
                </c:pt>
                <c:pt idx="6">
                  <c:v>11.566609714000744</c:v>
                </c:pt>
                <c:pt idx="7">
                  <c:v>9.2412313650756062</c:v>
                </c:pt>
                <c:pt idx="8">
                  <c:v>12.390639284904546</c:v>
                </c:pt>
                <c:pt idx="9">
                  <c:v>15.4988128712505</c:v>
                </c:pt>
              </c:numCache>
            </c:numRef>
          </c:val>
          <c:smooth val="0"/>
          <c:extLst>
            <c:ext xmlns:c16="http://schemas.microsoft.com/office/drawing/2014/chart" uri="{C3380CC4-5D6E-409C-BE32-E72D297353CC}">
              <c16:uniqueId val="{00000001-60ED-0240-86DB-B1C2CE73CCF8}"/>
            </c:ext>
          </c:extLst>
        </c:ser>
        <c:ser>
          <c:idx val="2"/>
          <c:order val="2"/>
          <c:tx>
            <c:strRef>
              <c:f>'Dashboard (Hasil Pengerjaan)'!$D$80</c:f>
              <c:strCache>
                <c:ptCount val="1"/>
                <c:pt idx="0">
                  <c:v>Sum of Strain</c:v>
                </c:pt>
              </c:strCache>
            </c:strRef>
          </c:tx>
          <c:spPr>
            <a:ln w="28575" cap="rnd">
              <a:solidFill>
                <a:schemeClr val="accent3"/>
              </a:solidFill>
              <a:round/>
            </a:ln>
            <a:effectLst/>
          </c:spPr>
          <c:marker>
            <c:symbol val="circle"/>
            <c:size val="6"/>
            <c:spPr>
              <a:solidFill>
                <a:schemeClr val="accent3"/>
              </a:solidFill>
              <a:ln>
                <a:noFill/>
              </a:ln>
              <a:effectLst/>
            </c:spPr>
          </c:marker>
          <c:cat>
            <c:strRef>
              <c:f>'Dashboard (Hasil Pengerjaan)'!$A$81:$A$91</c:f>
              <c:strCache>
                <c:ptCount val="10"/>
                <c:pt idx="0">
                  <c:v>Bambang Pamungkas</c:v>
                </c:pt>
                <c:pt idx="1">
                  <c:v>Charles Puyol</c:v>
                </c:pt>
                <c:pt idx="2">
                  <c:v>Cristiano Ronaldo</c:v>
                </c:pt>
                <c:pt idx="3">
                  <c:v>Fernando Torres</c:v>
                </c:pt>
                <c:pt idx="4">
                  <c:v>Lionel Messi</c:v>
                </c:pt>
                <c:pt idx="5">
                  <c:v>Mesut Ozil</c:v>
                </c:pt>
                <c:pt idx="6">
                  <c:v>Paul Pogba</c:v>
                </c:pt>
                <c:pt idx="7">
                  <c:v>Raul Gonzales</c:v>
                </c:pt>
                <c:pt idx="8">
                  <c:v>Samsul Arif</c:v>
                </c:pt>
                <c:pt idx="9">
                  <c:v>Sergio Ramos</c:v>
                </c:pt>
              </c:strCache>
            </c:strRef>
          </c:cat>
          <c:val>
            <c:numRef>
              <c:f>'Dashboard (Hasil Pengerjaan)'!$D$81:$D$91</c:f>
              <c:numCache>
                <c:formatCode>0.0</c:formatCode>
                <c:ptCount val="10"/>
                <c:pt idx="0">
                  <c:v>147381.1174096383</c:v>
                </c:pt>
                <c:pt idx="1">
                  <c:v>174732.97587216576</c:v>
                </c:pt>
                <c:pt idx="2">
                  <c:v>246115.25704230709</c:v>
                </c:pt>
                <c:pt idx="3">
                  <c:v>159608.74878321169</c:v>
                </c:pt>
                <c:pt idx="4">
                  <c:v>111547.43461274171</c:v>
                </c:pt>
                <c:pt idx="5">
                  <c:v>114785.38872261434</c:v>
                </c:pt>
                <c:pt idx="6">
                  <c:v>127695.37124256822</c:v>
                </c:pt>
                <c:pt idx="7">
                  <c:v>102023.19427043469</c:v>
                </c:pt>
                <c:pt idx="8">
                  <c:v>136792.65770534618</c:v>
                </c:pt>
                <c:pt idx="9">
                  <c:v>171106.89409860552</c:v>
                </c:pt>
              </c:numCache>
            </c:numRef>
          </c:val>
          <c:smooth val="0"/>
          <c:extLst>
            <c:ext xmlns:c16="http://schemas.microsoft.com/office/drawing/2014/chart" uri="{C3380CC4-5D6E-409C-BE32-E72D297353CC}">
              <c16:uniqueId val="{00000002-60ED-0240-86DB-B1C2CE73CCF8}"/>
            </c:ext>
          </c:extLst>
        </c:ser>
        <c:dLbls>
          <c:showLegendKey val="0"/>
          <c:showVal val="0"/>
          <c:showCatName val="0"/>
          <c:showSerName val="0"/>
          <c:showPercent val="0"/>
          <c:showBubbleSize val="0"/>
        </c:dLbls>
        <c:marker val="1"/>
        <c:smooth val="0"/>
        <c:axId val="-95231632"/>
        <c:axId val="-95239248"/>
      </c:lineChart>
      <c:catAx>
        <c:axId val="-952441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2176"/>
        <c:crosses val="autoZero"/>
        <c:auto val="1"/>
        <c:lblAlgn val="ctr"/>
        <c:lblOffset val="100"/>
        <c:noMultiLvlLbl val="0"/>
      </c:catAx>
      <c:valAx>
        <c:axId val="-9523217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44144"/>
        <c:crosses val="autoZero"/>
        <c:crossBetween val="between"/>
      </c:valAx>
      <c:valAx>
        <c:axId val="-9523924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1632"/>
        <c:crosses val="max"/>
        <c:crossBetween val="between"/>
      </c:valAx>
      <c:catAx>
        <c:axId val="-95231632"/>
        <c:scaling>
          <c:orientation val="minMax"/>
        </c:scaling>
        <c:delete val="1"/>
        <c:axPos val="b"/>
        <c:numFmt formatCode="General" sourceLinked="1"/>
        <c:majorTickMark val="none"/>
        <c:minorTickMark val="none"/>
        <c:tickLblPos val="nextTo"/>
        <c:crossAx val="-95239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586155</xdr:colOff>
      <xdr:row>25</xdr:row>
      <xdr:rowOff>49661</xdr:rowOff>
    </xdr:from>
    <xdr:to>
      <xdr:col>0</xdr:col>
      <xdr:colOff>7717693</xdr:colOff>
      <xdr:row>28</xdr:row>
      <xdr:rowOff>86466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srcRect l="29608" t="27843" r="22501" b="63205"/>
        <a:stretch/>
      </xdr:blipFill>
      <xdr:spPr>
        <a:xfrm>
          <a:off x="586155" y="8732065"/>
          <a:ext cx="7131538" cy="781709"/>
        </a:xfrm>
        <a:prstGeom prst="rect">
          <a:avLst/>
        </a:prstGeom>
      </xdr:spPr>
    </xdr:pic>
    <xdr:clientData/>
  </xdr:twoCellAnchor>
  <xdr:twoCellAnchor editAs="oneCell">
    <xdr:from>
      <xdr:col>0</xdr:col>
      <xdr:colOff>256443</xdr:colOff>
      <xdr:row>31</xdr:row>
      <xdr:rowOff>28539</xdr:rowOff>
    </xdr:from>
    <xdr:to>
      <xdr:col>0</xdr:col>
      <xdr:colOff>8316058</xdr:colOff>
      <xdr:row>36</xdr:row>
      <xdr:rowOff>166889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31485" t="35088" r="5197" b="49169"/>
        <a:stretch/>
      </xdr:blipFill>
      <xdr:spPr>
        <a:xfrm>
          <a:off x="256443" y="10249597"/>
          <a:ext cx="8059615" cy="1115273"/>
        </a:xfrm>
        <a:prstGeom prst="rect">
          <a:avLst/>
        </a:prstGeom>
      </xdr:spPr>
    </xdr:pic>
    <xdr:clientData/>
  </xdr:twoCellAnchor>
  <xdr:twoCellAnchor editAs="oneCell">
    <xdr:from>
      <xdr:col>0</xdr:col>
      <xdr:colOff>305289</xdr:colOff>
      <xdr:row>3</xdr:row>
      <xdr:rowOff>323605</xdr:rowOff>
    </xdr:from>
    <xdr:to>
      <xdr:col>0</xdr:col>
      <xdr:colOff>3211635</xdr:colOff>
      <xdr:row>7</xdr:row>
      <xdr:rowOff>317500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3"/>
        <a:srcRect t="27347" r="77669" b="53422"/>
        <a:stretch/>
      </xdr:blipFill>
      <xdr:spPr>
        <a:xfrm>
          <a:off x="305289" y="970817"/>
          <a:ext cx="2906346" cy="1410433"/>
        </a:xfrm>
        <a:prstGeom prst="rect">
          <a:avLst/>
        </a:prstGeom>
      </xdr:spPr>
    </xdr:pic>
    <xdr:clientData/>
  </xdr:twoCellAnchor>
  <xdr:twoCellAnchor editAs="oneCell">
    <xdr:from>
      <xdr:col>0</xdr:col>
      <xdr:colOff>0</xdr:colOff>
      <xdr:row>9</xdr:row>
      <xdr:rowOff>48846</xdr:rowOff>
    </xdr:from>
    <xdr:to>
      <xdr:col>0</xdr:col>
      <xdr:colOff>8767885</xdr:colOff>
      <xdr:row>11</xdr:row>
      <xdr:rowOff>262521</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4"/>
        <a:srcRect l="-751" t="23541" r="12517" b="60097"/>
        <a:stretch/>
      </xdr:blipFill>
      <xdr:spPr>
        <a:xfrm>
          <a:off x="0" y="2820865"/>
          <a:ext cx="8767885" cy="921944"/>
        </a:xfrm>
        <a:prstGeom prst="rect">
          <a:avLst/>
        </a:prstGeom>
      </xdr:spPr>
    </xdr:pic>
    <xdr:clientData/>
  </xdr:twoCellAnchor>
  <xdr:twoCellAnchor editAs="oneCell">
    <xdr:from>
      <xdr:col>0</xdr:col>
      <xdr:colOff>61058</xdr:colOff>
      <xdr:row>14</xdr:row>
      <xdr:rowOff>341924</xdr:rowOff>
    </xdr:from>
    <xdr:to>
      <xdr:col>1</xdr:col>
      <xdr:colOff>24423</xdr:colOff>
      <xdr:row>23</xdr:row>
      <xdr:rowOff>153077</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5"/>
        <a:srcRect t="41071" r="10921" b="7674"/>
        <a:stretch/>
      </xdr:blipFill>
      <xdr:spPr>
        <a:xfrm>
          <a:off x="61058" y="4982309"/>
          <a:ext cx="9268557" cy="2998364"/>
        </a:xfrm>
        <a:prstGeom prst="rect">
          <a:avLst/>
        </a:prstGeom>
      </xdr:spPr>
    </xdr:pic>
    <xdr:clientData/>
  </xdr:twoCellAnchor>
  <xdr:twoCellAnchor editAs="oneCell">
    <xdr:from>
      <xdr:col>0</xdr:col>
      <xdr:colOff>0</xdr:colOff>
      <xdr:row>40</xdr:row>
      <xdr:rowOff>73269</xdr:rowOff>
    </xdr:from>
    <xdr:to>
      <xdr:col>1</xdr:col>
      <xdr:colOff>48845</xdr:colOff>
      <xdr:row>58</xdr:row>
      <xdr:rowOff>190145</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rotWithShape="1">
        <a:blip xmlns:r="http://schemas.openxmlformats.org/officeDocument/2006/relationships" r:embed="rId6"/>
        <a:srcRect t="26713" r="12047" b="12516"/>
        <a:stretch/>
      </xdr:blipFill>
      <xdr:spPr>
        <a:xfrm>
          <a:off x="0" y="12553461"/>
          <a:ext cx="9354037" cy="3633799"/>
        </a:xfrm>
        <a:prstGeom prst="rect">
          <a:avLst/>
        </a:prstGeom>
      </xdr:spPr>
    </xdr:pic>
    <xdr:clientData/>
  </xdr:twoCellAnchor>
  <xdr:twoCellAnchor editAs="oneCell">
    <xdr:from>
      <xdr:col>0</xdr:col>
      <xdr:colOff>0</xdr:colOff>
      <xdr:row>61</xdr:row>
      <xdr:rowOff>195384</xdr:rowOff>
    </xdr:from>
    <xdr:to>
      <xdr:col>1</xdr:col>
      <xdr:colOff>34626</xdr:colOff>
      <xdr:row>81</xdr:row>
      <xdr:rowOff>70583</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rotWithShape="1">
        <a:blip xmlns:r="http://schemas.openxmlformats.org/officeDocument/2006/relationships" r:embed="rId7"/>
        <a:srcRect t="26546" r="11015" b="9510"/>
        <a:stretch/>
      </xdr:blipFill>
      <xdr:spPr>
        <a:xfrm>
          <a:off x="0" y="16778653"/>
          <a:ext cx="9339818" cy="37733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8466</xdr:colOff>
      <xdr:row>9</xdr:row>
      <xdr:rowOff>203728</xdr:rowOff>
    </xdr:from>
    <xdr:to>
      <xdr:col>16</xdr:col>
      <xdr:colOff>456142</xdr:colOff>
      <xdr:row>26</xdr:row>
      <xdr:rowOff>133351</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9525</xdr:colOff>
      <xdr:row>7</xdr:row>
      <xdr:rowOff>5292</xdr:rowOff>
    </xdr:from>
    <xdr:to>
      <xdr:col>16</xdr:col>
      <xdr:colOff>485775</xdr:colOff>
      <xdr:row>10</xdr:row>
      <xdr:rowOff>18234</xdr:rowOff>
    </xdr:to>
    <mc:AlternateContent xmlns:mc="http://schemas.openxmlformats.org/markup-compatibility/2006" xmlns:a14="http://schemas.microsoft.com/office/drawing/2010/main">
      <mc:Choice Requires="a14">
        <xdr:graphicFrame macro="">
          <xdr:nvGraphicFramePr>
            <xdr:cNvPr id="3" name="Days">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5371351" y="1546416"/>
              <a:ext cx="7186559" cy="622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35</xdr:row>
      <xdr:rowOff>114300</xdr:rowOff>
    </xdr:from>
    <xdr:to>
      <xdr:col>16</xdr:col>
      <xdr:colOff>438150</xdr:colOff>
      <xdr:row>49</xdr:row>
      <xdr:rowOff>171450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4233</xdr:colOff>
      <xdr:row>31</xdr:row>
      <xdr:rowOff>179917</xdr:rowOff>
    </xdr:from>
    <xdr:to>
      <xdr:col>16</xdr:col>
      <xdr:colOff>450849</xdr:colOff>
      <xdr:row>36</xdr:row>
      <xdr:rowOff>92885</xdr:rowOff>
    </xdr:to>
    <mc:AlternateContent xmlns:mc="http://schemas.openxmlformats.org/markup-compatibility/2006" xmlns:a14="http://schemas.microsoft.com/office/drawing/2010/main">
      <mc:Choice Requires="a14">
        <xdr:graphicFrame macro="">
          <xdr:nvGraphicFramePr>
            <xdr:cNvPr id="5" name="Athlete">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Athlete"/>
            </a:graphicData>
          </a:graphic>
        </xdr:graphicFrame>
      </mc:Choice>
      <mc:Fallback xmlns="">
        <xdr:sp macro="" textlink="">
          <xdr:nvSpPr>
            <xdr:cNvPr id="0" name=""/>
            <xdr:cNvSpPr>
              <a:spLocks noTextEdit="1"/>
            </xdr:cNvSpPr>
          </xdr:nvSpPr>
          <xdr:spPr>
            <a:xfrm>
              <a:off x="5366059" y="6793906"/>
              <a:ext cx="7156925" cy="929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54</xdr:row>
      <xdr:rowOff>190498</xdr:rowOff>
    </xdr:from>
    <xdr:to>
      <xdr:col>16</xdr:col>
      <xdr:colOff>455083</xdr:colOff>
      <xdr:row>72</xdr:row>
      <xdr:rowOff>190500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751416</xdr:colOff>
      <xdr:row>78</xdr:row>
      <xdr:rowOff>200023</xdr:rowOff>
    </xdr:from>
    <xdr:to>
      <xdr:col>16</xdr:col>
      <xdr:colOff>603250</xdr:colOff>
      <xdr:row>99</xdr:row>
      <xdr:rowOff>63500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4206.839472453707" createdVersion="5" refreshedVersion="5" minRefreshableVersion="3" recordCount="71" xr:uid="{00000000-000A-0000-FFFF-FFFF00000000}">
  <cacheSource type="worksheet">
    <worksheetSource name="datatable"/>
  </cacheSource>
  <cacheFields count="11">
    <cacheField name="Days" numFmtId="0">
      <sharedItems containsBlank="1" count="8">
        <s v="Sunday"/>
        <s v="Monday"/>
        <s v="Tuesday"/>
        <s v="Wednesday"/>
        <s v="Thursday"/>
        <s v="Friday"/>
        <s v="Saturday"/>
        <m/>
      </sharedItems>
    </cacheField>
    <cacheField name="Athlete" numFmtId="0">
      <sharedItems containsBlank="1" count="11">
        <s v="Cristiano Ronaldo"/>
        <s v="Lionel Messi"/>
        <s v="Raul Gonzales"/>
        <s v="Paul Pogba"/>
        <s v="Mesut Ozil"/>
        <s v="Sergio Ramos"/>
        <s v="Fernando Torres"/>
        <s v="Charles Puyol"/>
        <s v="Bambang Pamungkas"/>
        <s v="Samsul Arif"/>
        <m/>
      </sharedItems>
    </cacheField>
    <cacheField name="Session" numFmtId="0">
      <sharedItems containsBlank="1" count="3">
        <s v="Srt 1"/>
        <s v="Srt 2"/>
        <m/>
      </sharedItems>
    </cacheField>
    <cacheField name="Duration" numFmtId="0">
      <sharedItems containsString="0" containsBlank="1" containsNumber="1" containsInteger="1" minValue="100" maxValue="100"/>
    </cacheField>
    <cacheField name="RPE " numFmtId="0">
      <sharedItems containsString="0" containsBlank="1" containsNumber="1" containsInteger="1" minValue="6" maxValue="9" count="5">
        <n v="9"/>
        <n v="8"/>
        <n v="7"/>
        <n v="6"/>
        <m/>
      </sharedItems>
    </cacheField>
    <cacheField name="Load" numFmtId="0">
      <sharedItems containsString="0" containsBlank="1" containsNumber="1" containsInteger="1" minValue="600" maxValue="900"/>
    </cacheField>
    <cacheField name="Session II" numFmtId="0">
      <sharedItems containsBlank="1"/>
    </cacheField>
    <cacheField name="Duration2" numFmtId="0">
      <sharedItems containsString="0" containsBlank="1" containsNumber="1" containsInteger="1" minValue="90" maxValue="90"/>
    </cacheField>
    <cacheField name="RPE" numFmtId="0">
      <sharedItems containsString="0" containsBlank="1" containsNumber="1" containsInteger="1" minValue="6" maxValue="9" count="5">
        <n v="8"/>
        <n v="7"/>
        <n v="6"/>
        <n v="9"/>
        <m/>
      </sharedItems>
    </cacheField>
    <cacheField name="Load2" numFmtId="0">
      <sharedItems containsString="0" containsBlank="1" containsNumber="1" containsInteger="1" minValue="540" maxValue="810"/>
    </cacheField>
    <cacheField name="Daily Load" numFmtId="0">
      <sharedItems containsString="0" containsBlank="1" containsNumber="1" containsInteger="1" minValue="1230" maxValue="1710" count="16">
        <n v="1620"/>
        <n v="1520"/>
        <n v="1330"/>
        <n v="1230"/>
        <n v="1440"/>
        <n v="1340"/>
        <n v="1510"/>
        <n v="1410"/>
        <n v="1320"/>
        <n v="1710"/>
        <n v="1430"/>
        <n v="1610"/>
        <n v="1420"/>
        <n v="1240"/>
        <n v="1530"/>
        <m/>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4207.042309259261" createdVersion="5" refreshedVersion="5" minRefreshableVersion="3" recordCount="10" xr:uid="{00000000-000A-0000-FFFF-FFFF01000000}">
  <cacheSource type="worksheet">
    <worksheetSource name="monotomy"/>
  </cacheSource>
  <cacheFields count="13">
    <cacheField name="Row Labels" numFmtId="0">
      <sharedItems count="10">
        <s v="Bambang Pamungkas"/>
        <s v="Charles Puyol"/>
        <s v="Cristiano Ronaldo"/>
        <s v="Fernando Torres"/>
        <s v="Lionel Messi"/>
        <s v="Mesut Ozil"/>
        <s v="Paul Pogba"/>
        <s v="Raul Gonzales"/>
        <s v="Samsul Arif"/>
        <s v="Sergio Ramos"/>
      </sharedItems>
    </cacheField>
    <cacheField name="Sunday" numFmtId="0">
      <sharedItems containsSemiMixedTypes="0" containsString="0" containsNumber="1" containsInteger="1" minValue="1230" maxValue="1620"/>
    </cacheField>
    <cacheField name="Monday" numFmtId="0">
      <sharedItems containsSemiMixedTypes="0" containsString="0" containsNumber="1" containsInteger="1" minValue="1230" maxValue="1710"/>
    </cacheField>
    <cacheField name="Tuesday" numFmtId="0">
      <sharedItems containsSemiMixedTypes="0" containsString="0" containsNumber="1" containsInteger="1" minValue="1240" maxValue="1620"/>
    </cacheField>
    <cacheField name="Wednesday" numFmtId="0">
      <sharedItems containsSemiMixedTypes="0" containsString="0" containsNumber="1" containsInteger="1" minValue="1240" maxValue="1530"/>
    </cacheField>
    <cacheField name="Thursday" numFmtId="0">
      <sharedItems containsSemiMixedTypes="0" containsString="0" containsNumber="1" containsInteger="1" minValue="1240" maxValue="1710"/>
    </cacheField>
    <cacheField name="Friday" numFmtId="0">
      <sharedItems containsSemiMixedTypes="0" containsString="0" containsNumber="1" containsInteger="1" minValue="1340" maxValue="1710"/>
    </cacheField>
    <cacheField name="Saturday" numFmtId="0">
      <sharedItems containsSemiMixedTypes="0" containsString="0" containsNumber="1" containsInteger="1" minValue="1320" maxValue="1710"/>
    </cacheField>
    <cacheField name="(blank)" numFmtId="0">
      <sharedItems containsNonDate="0" containsString="0" containsBlank="1"/>
    </cacheField>
    <cacheField name="Grand Total" numFmtId="0">
      <sharedItems containsSemiMixedTypes="0" containsString="0" containsNumber="1" containsInteger="1" minValue="1.0035595092472321E+22" maxValue="2.3840503121514242E+22"/>
    </cacheField>
    <cacheField name="Mean of Daily Training" numFmtId="1">
      <sharedItems containsSemiMixedTypes="0" containsString="0" containsNumber="1" minValue="1397.1428571428571" maxValue="1577.1428571428571"/>
    </cacheField>
    <cacheField name="STDeviation " numFmtId="1">
      <sharedItems containsSemiMixedTypes="0" containsString="0" containsNumber="1" minValue="67.54187413675136" maxValue="151.18578920369089"/>
    </cacheField>
    <cacheField name="Monotomy" numFmtId="164">
      <sharedItems containsSemiMixedTypes="0" containsString="0" containsNumber="1" minValue="9.2412313650756062" maxValue="22.293048645136512"/>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4207.061475000002" createdVersion="5" refreshedVersion="5" minRefreshableVersion="3" recordCount="10" xr:uid="{00000000-000A-0000-FFFF-FFFF03000000}">
  <cacheSource type="worksheet">
    <worksheetSource name="strain"/>
  </cacheSource>
  <cacheFields count="14">
    <cacheField name="Athletes" numFmtId="0">
      <sharedItems count="10">
        <s v="Bambang Pamungkas"/>
        <s v="Charles Puyol"/>
        <s v="Cristiano Ronaldo"/>
        <s v="Fernando Torres"/>
        <s v="Lionel Messi"/>
        <s v="Mesut Ozil"/>
        <s v="Paul Pogba"/>
        <s v="Raul Gonzales"/>
        <s v="Samsul Arif"/>
        <s v="Sergio Ramos"/>
      </sharedItems>
    </cacheField>
    <cacheField name="Sunday" numFmtId="0">
      <sharedItems containsSemiMixedTypes="0" containsString="0" containsNumber="1" containsInteger="1" minValue="1230" maxValue="1620"/>
    </cacheField>
    <cacheField name="Monday" numFmtId="0">
      <sharedItems containsSemiMixedTypes="0" containsString="0" containsNumber="1" containsInteger="1" minValue="1230" maxValue="1710"/>
    </cacheField>
    <cacheField name="Tuesday" numFmtId="0">
      <sharedItems containsSemiMixedTypes="0" containsString="0" containsNumber="1" containsInteger="1" minValue="1240" maxValue="1620"/>
    </cacheField>
    <cacheField name="Wednesday" numFmtId="0">
      <sharedItems containsSemiMixedTypes="0" containsString="0" containsNumber="1" containsInteger="1" minValue="1240" maxValue="1530"/>
    </cacheField>
    <cacheField name="Thursday" numFmtId="0">
      <sharedItems containsSemiMixedTypes="0" containsString="0" containsNumber="1" containsInteger="1" minValue="1240" maxValue="1710"/>
    </cacheField>
    <cacheField name="Friday" numFmtId="0">
      <sharedItems containsSemiMixedTypes="0" containsString="0" containsNumber="1" containsInteger="1" minValue="1340" maxValue="1710"/>
    </cacheField>
    <cacheField name="Saturday" numFmtId="0">
      <sharedItems containsSemiMixedTypes="0" containsString="0" containsNumber="1" containsInteger="1" minValue="1320" maxValue="1710"/>
    </cacheField>
    <cacheField name="(blank)" numFmtId="0">
      <sharedItems containsNonDate="0" containsString="0" containsBlank="1"/>
    </cacheField>
    <cacheField name="Grand Total" numFmtId="0">
      <sharedItems containsSemiMixedTypes="0" containsString="0" containsNumber="1" containsInteger="1" minValue="9780" maxValue="11040"/>
    </cacheField>
    <cacheField name="Mean of Daily Training" numFmtId="1">
      <sharedItems containsSemiMixedTypes="0" containsString="0" containsNumber="1" minValue="1397.1428571428571" maxValue="1577.1428571428571"/>
    </cacheField>
    <cacheField name="STDeviation " numFmtId="1">
      <sharedItems containsSemiMixedTypes="0" containsString="0" containsNumber="1" minValue="67.54187413675136" maxValue="151.18578920369089"/>
    </cacheField>
    <cacheField name="Monotomy" numFmtId="164">
      <sharedItems containsSemiMixedTypes="0" containsString="0" containsNumber="1" minValue="9.2412313650756062" maxValue="22.293048645136512"/>
    </cacheField>
    <cacheField name="Strain" numFmtId="164">
      <sharedItems containsSemiMixedTypes="0" containsString="0" containsNumber="1" minValue="102023.19427043469" maxValue="246115.2570423070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14" refreshedDate="44207.311185995371" backgroundQuery="1" createdVersion="5" refreshedVersion="5" minRefreshableVersion="3" recordCount="0" supportSubquery="1" supportAdvancedDrill="1" xr:uid="{00000000-000A-0000-FFFF-FFFF0A000000}">
  <cacheSource type="external" connectionId="1"/>
  <cacheFields count="5">
    <cacheField name="[datatable].[Days].[Days]" caption="Days" numFmtId="0" level="1">
      <sharedItems containsSemiMixedTypes="0" containsNonDate="0" containsString="0"/>
    </cacheField>
    <cacheField name="[datatable].[Athlete].[Athlete]" caption="Athlete" numFmtId="0" hierarchy="1" level="1">
      <sharedItems count="10">
        <s v="Bambang Pamungkas"/>
        <s v="Charles Puyol"/>
        <s v="Cristiano Ronaldo"/>
        <s v="Fernando Torres"/>
        <s v="Lionel Messi"/>
        <s v="Mesut Ozil"/>
        <s v="Paul Pogba"/>
        <s v="Raul Gonzales"/>
        <s v="Samsul Arif"/>
        <s v="Sergio Ramos"/>
      </sharedItems>
    </cacheField>
    <cacheField name="[Measures].[Average of Daily Load]" caption="Average of Daily Load" numFmtId="0" hierarchy="15" level="32767"/>
    <cacheField name="[Measures].[Sum of RPE2]" caption="Sum of RPE2" numFmtId="0" hierarchy="13" level="32767"/>
    <cacheField name="[Measures].[Sum of RPE]" caption="Sum of RPE" numFmtId="0" hierarchy="11" level="32767"/>
  </cacheFields>
  <cacheHierarchies count="18">
    <cacheHierarchy uniqueName="[datatable].[Days]" caption="Days" attribute="1" defaultMemberUniqueName="[datatable].[Days].[All]" allUniqueName="[datatable].[Days].[All]" dimensionUniqueName="[datatable]" displayFolder="" count="2" memberValueDatatype="130" unbalanced="0">
      <fieldsUsage count="2">
        <fieldUsage x="-1"/>
        <fieldUsage x="0"/>
      </fieldsUsage>
    </cacheHierarchy>
    <cacheHierarchy uniqueName="[datatable].[Athlete]" caption="Athlete" attribute="1" defaultMemberUniqueName="[datatable].[Athlete].[All]" allUniqueName="[datatable].[Athlete].[All]" dimensionUniqueName="[datatable]" displayFolder="" count="2" memberValueDatatype="130" unbalanced="0">
      <fieldsUsage count="2">
        <fieldUsage x="-1"/>
        <fieldUsage x="1"/>
      </fieldsUsage>
    </cacheHierarchy>
    <cacheHierarchy uniqueName="[datatable].[Session]" caption="Session" attribute="1" defaultMemberUniqueName="[datatable].[Session].[All]" allUniqueName="[datatable].[Session].[All]" dimensionUniqueName="[datatable]" displayFolder="" count="2" memberValueDatatype="130" unbalanced="0"/>
    <cacheHierarchy uniqueName="[datatable].[Duration]" caption="Duration" attribute="1" defaultMemberUniqueName="[datatable].[Duration].[All]" allUniqueName="[datatable].[Duration].[All]" dimensionUniqueName="[datatable]" displayFolder="" count="2" memberValueDatatype="20" unbalanced="0"/>
    <cacheHierarchy uniqueName="[datatable].[RPE]" caption="RPE" attribute="1" defaultMemberUniqueName="[datatable].[RPE].[All]" allUniqueName="[datatable].[RPE].[All]" dimensionUniqueName="[datatable]" displayFolder="" count="2" memberValueDatatype="20" unbalanced="0"/>
    <cacheHierarchy uniqueName="[datatable].[Load]" caption="Load" attribute="1" defaultMemberUniqueName="[datatable].[Load].[All]" allUniqueName="[datatable].[Load].[All]" dimensionUniqueName="[datatable]" displayFolder="" count="2" memberValueDatatype="20" unbalanced="0"/>
    <cacheHierarchy uniqueName="[datatable].[Session II]" caption="Session II" attribute="1" defaultMemberUniqueName="[datatable].[Session II].[All]" allUniqueName="[datatable].[Session II].[All]" dimensionUniqueName="[datatable]" displayFolder="" count="2" memberValueDatatype="130" unbalanced="0"/>
    <cacheHierarchy uniqueName="[datatable].[Duration2]" caption="Duration2" attribute="1" defaultMemberUniqueName="[datatable].[Duration2].[All]" allUniqueName="[datatable].[Duration2].[All]" dimensionUniqueName="[datatable]" displayFolder="" count="2" memberValueDatatype="20" unbalanced="0"/>
    <cacheHierarchy uniqueName="[datatable].[RPE2]" caption="RPE2" attribute="1" defaultMemberUniqueName="[datatable].[RPE2].[All]" allUniqueName="[datatable].[RPE2].[All]" dimensionUniqueName="[datatable]" displayFolder="" count="2" memberValueDatatype="20" unbalanced="0"/>
    <cacheHierarchy uniqueName="[datatable].[Load2]" caption="Load2" attribute="1" defaultMemberUniqueName="[datatable].[Load2].[All]" allUniqueName="[datatable].[Load2].[All]" dimensionUniqueName="[datatable]" displayFolder="" count="2" memberValueDatatype="20" unbalanced="0"/>
    <cacheHierarchy uniqueName="[datatable].[Daily Load]" caption="Daily Load" attribute="1" defaultMemberUniqueName="[datatable].[Daily Load].[All]" allUniqueName="[datatable].[Daily Load].[All]" dimensionUniqueName="[datatable]" displayFolder="" count="2" memberValueDatatype="20" unbalanced="0"/>
    <cacheHierarchy uniqueName="[Measures].[Sum of RPE]" caption="Sum of RPE" measure="1" displayFolder="" measureGroup="datatable" count="0" oneField="1">
      <fieldsUsage count="1">
        <fieldUsage x="4"/>
      </fieldsUsage>
      <extLst>
        <ext xmlns:x15="http://schemas.microsoft.com/office/spreadsheetml/2010/11/main" uri="{B97F6D7D-B522-45F9-BDA1-12C45D357490}">
          <x15:cacheHierarchy aggregatedColumn="4"/>
        </ext>
      </extLst>
    </cacheHierarchy>
    <cacheHierarchy uniqueName="[Measures].[Sum of Daily Load]" caption="Sum of Daily Load" measure="1" displayFolder="" measureGroup="datatable" count="0">
      <extLst>
        <ext xmlns:x15="http://schemas.microsoft.com/office/spreadsheetml/2010/11/main" uri="{B97F6D7D-B522-45F9-BDA1-12C45D357490}">
          <x15:cacheHierarchy aggregatedColumn="10"/>
        </ext>
      </extLst>
    </cacheHierarchy>
    <cacheHierarchy uniqueName="[Measures].[Sum of RPE2]" caption="Sum of RPE2" measure="1" displayFolder="" measureGroup="datatable" count="0" oneField="1">
      <fieldsUsage count="1">
        <fieldUsage x="3"/>
      </fieldsUsage>
      <extLst>
        <ext xmlns:x15="http://schemas.microsoft.com/office/spreadsheetml/2010/11/main" uri="{B97F6D7D-B522-45F9-BDA1-12C45D357490}">
          <x15:cacheHierarchy aggregatedColumn="8"/>
        </ext>
      </extLst>
    </cacheHierarchy>
    <cacheHierarchy uniqueName="[Measures].[Count of Daily Load]" caption="Count of Daily Load" measure="1" displayFolder="" measureGroup="datatable" count="0">
      <extLst>
        <ext xmlns:x15="http://schemas.microsoft.com/office/spreadsheetml/2010/11/main" uri="{B97F6D7D-B522-45F9-BDA1-12C45D357490}">
          <x15:cacheHierarchy aggregatedColumn="10"/>
        </ext>
      </extLst>
    </cacheHierarchy>
    <cacheHierarchy uniqueName="[Measures].[Average of Daily Load]" caption="Average of Daily Load" measure="1" displayFolder="" measureGroup="datatable" count="0" oneField="1">
      <fieldsUsage count="1">
        <fieldUsage x="2"/>
      </fieldsUsage>
      <extLst>
        <ext xmlns:x15="http://schemas.microsoft.com/office/spreadsheetml/2010/11/main" uri="{B97F6D7D-B522-45F9-BDA1-12C45D357490}">
          <x15:cacheHierarchy aggregatedColumn="10"/>
        </ext>
      </extLst>
    </cacheHierarchy>
    <cacheHierarchy uniqueName="[Measures].[__XL_Count datatable]" caption="__XL_Count datatable" measure="1" displayFolder="" measureGroup="datatable" count="0" hidden="1"/>
    <cacheHierarchy uniqueName="[Measures].[__XL_Count of Models]" caption="__XL_Count of Models" measure="1" displayFolder="" count="0" hidden="1"/>
  </cacheHierarchies>
  <kpis count="0"/>
  <dimensions count="2">
    <dimension name="datatable" uniqueName="[datatable]" caption="datatable"/>
    <dimension measure="1" name="Measures" uniqueName="[Measures]" caption="Measures"/>
  </dimensions>
  <measureGroups count="1">
    <measureGroup name="datatable" caption="data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rosoft" refreshedDate="44206.845914004633" backgroundQuery="1" createdVersion="3" refreshedVersion="5" minRefreshableVersion="3" recordCount="0" supportSubquery="1" supportAdvancedDrill="1" xr:uid="{00000000-000A-0000-FFFF-FFFF04000000}">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datatable].[Days]" caption="Days" attribute="1" defaultMemberUniqueName="[datatable].[Days].[All]" allUniqueName="[datatable].[Days].[All]" dimensionUniqueName="[datatable]" displayFolder="" count="0" memberValueDatatype="130" unbalanced="0"/>
    <cacheHierarchy uniqueName="[datatable].[Athlete]" caption="Athlete" attribute="1" defaultMemberUniqueName="[datatable].[Athlete].[All]" allUniqueName="[datatable].[Athlete].[All]" dimensionUniqueName="[datatable]" displayFolder="" count="0" memberValueDatatype="130" unbalanced="0"/>
    <cacheHierarchy uniqueName="[datatable].[Session]" caption="Session" attribute="1" defaultMemberUniqueName="[datatable].[Session].[All]" allUniqueName="[datatable].[Session].[All]" dimensionUniqueName="[datatable]" displayFolder="" count="0" memberValueDatatype="130" unbalanced="0"/>
    <cacheHierarchy uniqueName="[datatable].[Duration]" caption="Duration" attribute="1" defaultMemberUniqueName="[datatable].[Duration].[All]" allUniqueName="[datatable].[Duration].[All]" dimensionUniqueName="[datatable]" displayFolder="" count="0" memberValueDatatype="20" unbalanced="0"/>
    <cacheHierarchy uniqueName="[datatable].[RPE]" caption="RPE" attribute="1" defaultMemberUniqueName="[datatable].[RPE].[All]" allUniqueName="[datatable].[RPE].[All]" dimensionUniqueName="[datatable]" displayFolder="" count="0" memberValueDatatype="20" unbalanced="0"/>
    <cacheHierarchy uniqueName="[datatable].[Load]" caption="Load" attribute="1" defaultMemberUniqueName="[datatable].[Load].[All]" allUniqueName="[datatable].[Load].[All]" dimensionUniqueName="[datatable]" displayFolder="" count="0" memberValueDatatype="20" unbalanced="0"/>
    <cacheHierarchy uniqueName="[datatable].[Session II]" caption="Session II" attribute="1" defaultMemberUniqueName="[datatable].[Session II].[All]" allUniqueName="[datatable].[Session II].[All]" dimensionUniqueName="[datatable]" displayFolder="" count="0" memberValueDatatype="130" unbalanced="0"/>
    <cacheHierarchy uniqueName="[datatable].[Duration2]" caption="Duration2" attribute="1" defaultMemberUniqueName="[datatable].[Duration2].[All]" allUniqueName="[datatable].[Duration2].[All]" dimensionUniqueName="[datatable]" displayFolder="" count="0" memberValueDatatype="20" unbalanced="0"/>
    <cacheHierarchy uniqueName="[datatable].[RPE2]" caption="RPE2" attribute="1" defaultMemberUniqueName="[datatable].[RPE2].[All]" allUniqueName="[datatable].[RPE2].[All]" dimensionUniqueName="[datatable]" displayFolder="" count="0" memberValueDatatype="20" unbalanced="0"/>
    <cacheHierarchy uniqueName="[datatable].[Load2]" caption="Load2" attribute="1" defaultMemberUniqueName="[datatable].[Load2].[All]" allUniqueName="[datatable].[Load2].[All]" dimensionUniqueName="[datatable]" displayFolder="" count="0" memberValueDatatype="20" unbalanced="0"/>
    <cacheHierarchy uniqueName="[datatable].[Daily Load]" caption="Daily Load" attribute="1" defaultMemberUniqueName="[datatable].[Daily Load].[All]" allUniqueName="[datatable].[Daily Load].[All]" dimensionUniqueName="[datatable]" displayFolder="" count="0" memberValueDatatype="20" unbalanced="0"/>
    <cacheHierarchy uniqueName="[Table3].[Days]" caption="Days" attribute="1" defaultMemberUniqueName="[Table3].[Days].[All]" allUniqueName="[Table3].[Days].[All]" dimensionUniqueName="[Table3]" displayFolder="" count="0" memberValueDatatype="130" unbalanced="0"/>
    <cacheHierarchy uniqueName="[Table3].[Athlete]" caption="Athlete" attribute="1" defaultMemberUniqueName="[Table3].[Athlete].[All]" allUniqueName="[Table3].[Athlete].[All]" dimensionUniqueName="[Table3]" displayFolder="" count="0" memberValueDatatype="130" unbalanced="0"/>
    <cacheHierarchy uniqueName="[Table3].[Session]" caption="Session" attribute="1" defaultMemberUniqueName="[Table3].[Session].[All]" allUniqueName="[Table3].[Session].[All]" dimensionUniqueName="[Table3]" displayFolder="" count="0" memberValueDatatype="130" unbalanced="0"/>
    <cacheHierarchy uniqueName="[Table3].[Duration]" caption="Duration" attribute="1" defaultMemberUniqueName="[Table3].[Duration].[All]" allUniqueName="[Table3].[Duration].[All]" dimensionUniqueName="[Table3]" displayFolder="" count="0" memberValueDatatype="20" unbalanced="0"/>
    <cacheHierarchy uniqueName="[Table3].[RPE]" caption="RPE" attribute="1" defaultMemberUniqueName="[Table3].[RPE].[All]" allUniqueName="[Table3].[RPE].[All]" dimensionUniqueName="[Table3]" displayFolder="" count="0" memberValueDatatype="20" unbalanced="0"/>
    <cacheHierarchy uniqueName="[Table3].[Load]" caption="Load" attribute="1" defaultMemberUniqueName="[Table3].[Load].[All]" allUniqueName="[Table3].[Load].[All]" dimensionUniqueName="[Table3]" displayFolder="" count="0" memberValueDatatype="20" unbalanced="0"/>
    <cacheHierarchy uniqueName="[Table3].[Session II]" caption="Session II" attribute="1" defaultMemberUniqueName="[Table3].[Session II].[All]" allUniqueName="[Table3].[Session II].[All]" dimensionUniqueName="[Table3]" displayFolder="" count="0" memberValueDatatype="130" unbalanced="0"/>
    <cacheHierarchy uniqueName="[Table3].[Duration2]" caption="Duration2" attribute="1" defaultMemberUniqueName="[Table3].[Duration2].[All]" allUniqueName="[Table3].[Duration2].[All]" dimensionUniqueName="[Table3]" displayFolder="" count="0" memberValueDatatype="20" unbalanced="0"/>
    <cacheHierarchy uniqueName="[Table3].[RPE2]" caption="RPE2" attribute="1" defaultMemberUniqueName="[Table3].[RPE2].[All]" allUniqueName="[Table3].[RPE2].[All]" dimensionUniqueName="[Table3]" displayFolder="" count="0" memberValueDatatype="20" unbalanced="0"/>
    <cacheHierarchy uniqueName="[Table3].[Load2]" caption="Load2" attribute="1" defaultMemberUniqueName="[Table3].[Load2].[All]" allUniqueName="[Table3].[Load2].[All]" dimensionUniqueName="[Table3]" displayFolder="" count="0" memberValueDatatype="20" unbalanced="0"/>
    <cacheHierarchy uniqueName="[Table3].[Daily Load]" caption="Daily Load" attribute="1" defaultMemberUniqueName="[Table3].[Daily Load].[All]" allUniqueName="[Table3].[Daily Load].[All]" dimensionUniqueName="[Table3]" displayFolder="" count="0" memberValueDatatype="20" unbalanced="0"/>
    <cacheHierarchy uniqueName="[Measures].[Sum of RPE]" caption="Sum of RPE" measure="1" displayFolder="" measureGroup="datatable" count="0">
      <extLst>
        <ext xmlns:x15="http://schemas.microsoft.com/office/spreadsheetml/2010/11/main" uri="{B97F6D7D-B522-45F9-BDA1-12C45D357490}">
          <x15:cacheHierarchy aggregatedColumn="4"/>
        </ext>
      </extLst>
    </cacheHierarchy>
    <cacheHierarchy uniqueName="[Measures].[Sum of Daily Load]" caption="Sum of Daily Load" measure="1" displayFolder="" measureGroup="datatable" count="0">
      <extLst>
        <ext xmlns:x15="http://schemas.microsoft.com/office/spreadsheetml/2010/11/main" uri="{B97F6D7D-B522-45F9-BDA1-12C45D357490}">
          <x15:cacheHierarchy aggregatedColumn="10"/>
        </ext>
      </extLst>
    </cacheHierarchy>
    <cacheHierarchy uniqueName="[Measures].[Sum of RPE2]" caption="Sum of RPE2" measure="1" displayFolder="" measureGroup="datatable" count="0">
      <extLst>
        <ext xmlns:x15="http://schemas.microsoft.com/office/spreadsheetml/2010/11/main" uri="{B97F6D7D-B522-45F9-BDA1-12C45D357490}">
          <x15:cacheHierarchy aggregatedColumn="8"/>
        </ext>
      </extLst>
    </cacheHierarchy>
    <cacheHierarchy uniqueName="[Measures].[Count of Daily Load]" caption="Count of Daily Load" measure="1" displayFolder="" measureGroup="datatable" count="0">
      <extLst>
        <ext xmlns:x15="http://schemas.microsoft.com/office/spreadsheetml/2010/11/main" uri="{B97F6D7D-B522-45F9-BDA1-12C45D357490}">
          <x15:cacheHierarchy aggregatedColumn="10"/>
        </ext>
      </extLst>
    </cacheHierarchy>
    <cacheHierarchy uniqueName="[Measures].[Average of Daily Load]" caption="Average of Daily Load" measure="1" displayFolder="" measureGroup="datatable" count="0">
      <extLst>
        <ext xmlns:x15="http://schemas.microsoft.com/office/spreadsheetml/2010/11/main" uri="{B97F6D7D-B522-45F9-BDA1-12C45D357490}">
          <x15:cacheHierarchy aggregatedColumn="10"/>
        </ext>
      </extLst>
    </cacheHierarchy>
    <cacheHierarchy uniqueName="[Measures].[__XL_Count datatable]" caption="__XL_Count datatable" measure="1" displayFolder="" measureGroup="datatable" count="0" hidden="1"/>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3">
    <dimension name="datatable" uniqueName="[datatable]" caption="datatable"/>
    <dimension measure="1" name="Measures" uniqueName="[Measures]" caption="Measures"/>
    <dimension name="Table3" uniqueName="[Table3]" caption="Table3"/>
  </dimensions>
  <measureGroups count="2">
    <measureGroup name="datatable" caption="datatable"/>
    <measureGroup name="Table3" caption="Table3"/>
  </measureGroups>
  <maps count="2">
    <map measureGroup="0" dimension="0"/>
    <map measureGroup="1" dimension="2"/>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71">
  <r>
    <x v="0"/>
    <x v="0"/>
    <x v="0"/>
    <n v="100"/>
    <x v="0"/>
    <n v="900"/>
    <s v="Tac"/>
    <n v="90"/>
    <x v="0"/>
    <n v="720"/>
    <x v="0"/>
  </r>
  <r>
    <x v="0"/>
    <x v="1"/>
    <x v="0"/>
    <n v="100"/>
    <x v="1"/>
    <n v="800"/>
    <s v="Tac"/>
    <n v="90"/>
    <x v="0"/>
    <n v="720"/>
    <x v="1"/>
  </r>
  <r>
    <x v="0"/>
    <x v="2"/>
    <x v="0"/>
    <n v="100"/>
    <x v="2"/>
    <n v="700"/>
    <s v="Tac"/>
    <n v="90"/>
    <x v="1"/>
    <n v="630"/>
    <x v="2"/>
  </r>
  <r>
    <x v="0"/>
    <x v="3"/>
    <x v="0"/>
    <n v="100"/>
    <x v="3"/>
    <n v="600"/>
    <s v="Tac"/>
    <n v="90"/>
    <x v="1"/>
    <n v="630"/>
    <x v="3"/>
  </r>
  <r>
    <x v="0"/>
    <x v="4"/>
    <x v="0"/>
    <n v="100"/>
    <x v="0"/>
    <n v="900"/>
    <s v="Tac"/>
    <n v="90"/>
    <x v="2"/>
    <n v="540"/>
    <x v="4"/>
  </r>
  <r>
    <x v="0"/>
    <x v="5"/>
    <x v="0"/>
    <n v="100"/>
    <x v="1"/>
    <n v="800"/>
    <s v="Tac"/>
    <n v="90"/>
    <x v="2"/>
    <n v="540"/>
    <x v="5"/>
  </r>
  <r>
    <x v="0"/>
    <x v="6"/>
    <x v="0"/>
    <n v="100"/>
    <x v="2"/>
    <n v="700"/>
    <s v="Tac"/>
    <n v="90"/>
    <x v="3"/>
    <n v="810"/>
    <x v="6"/>
  </r>
  <r>
    <x v="0"/>
    <x v="7"/>
    <x v="0"/>
    <n v="100"/>
    <x v="3"/>
    <n v="600"/>
    <s v="Tac"/>
    <n v="90"/>
    <x v="3"/>
    <n v="810"/>
    <x v="7"/>
  </r>
  <r>
    <x v="0"/>
    <x v="8"/>
    <x v="0"/>
    <n v="100"/>
    <x v="0"/>
    <n v="900"/>
    <s v="Tac"/>
    <n v="90"/>
    <x v="0"/>
    <n v="720"/>
    <x v="0"/>
  </r>
  <r>
    <x v="0"/>
    <x v="9"/>
    <x v="0"/>
    <n v="100"/>
    <x v="1"/>
    <n v="800"/>
    <s v="Tac"/>
    <n v="90"/>
    <x v="0"/>
    <n v="720"/>
    <x v="1"/>
  </r>
  <r>
    <x v="1"/>
    <x v="0"/>
    <x v="0"/>
    <n v="100"/>
    <x v="2"/>
    <n v="700"/>
    <s v="Rac"/>
    <n v="90"/>
    <x v="3"/>
    <n v="810"/>
    <x v="6"/>
  </r>
  <r>
    <x v="1"/>
    <x v="1"/>
    <x v="0"/>
    <n v="100"/>
    <x v="3"/>
    <n v="600"/>
    <s v="Rac"/>
    <n v="90"/>
    <x v="0"/>
    <n v="720"/>
    <x v="8"/>
  </r>
  <r>
    <x v="1"/>
    <x v="2"/>
    <x v="0"/>
    <n v="100"/>
    <x v="3"/>
    <n v="600"/>
    <s v="Rac"/>
    <n v="90"/>
    <x v="1"/>
    <n v="630"/>
    <x v="3"/>
  </r>
  <r>
    <x v="1"/>
    <x v="3"/>
    <x v="0"/>
    <n v="100"/>
    <x v="0"/>
    <n v="900"/>
    <s v="Rac"/>
    <n v="90"/>
    <x v="2"/>
    <n v="540"/>
    <x v="4"/>
  </r>
  <r>
    <x v="1"/>
    <x v="4"/>
    <x v="0"/>
    <n v="100"/>
    <x v="0"/>
    <n v="900"/>
    <s v="Rac"/>
    <n v="90"/>
    <x v="3"/>
    <n v="810"/>
    <x v="9"/>
  </r>
  <r>
    <x v="1"/>
    <x v="5"/>
    <x v="0"/>
    <n v="100"/>
    <x v="1"/>
    <n v="800"/>
    <s v="Rac"/>
    <n v="90"/>
    <x v="0"/>
    <n v="720"/>
    <x v="1"/>
  </r>
  <r>
    <x v="1"/>
    <x v="6"/>
    <x v="0"/>
    <n v="100"/>
    <x v="1"/>
    <n v="800"/>
    <s v="Rac"/>
    <n v="90"/>
    <x v="1"/>
    <n v="630"/>
    <x v="10"/>
  </r>
  <r>
    <x v="1"/>
    <x v="7"/>
    <x v="0"/>
    <n v="100"/>
    <x v="0"/>
    <n v="900"/>
    <s v="Rac"/>
    <n v="90"/>
    <x v="2"/>
    <n v="540"/>
    <x v="4"/>
  </r>
  <r>
    <x v="1"/>
    <x v="8"/>
    <x v="0"/>
    <n v="100"/>
    <x v="1"/>
    <n v="800"/>
    <s v="Rac"/>
    <n v="90"/>
    <x v="3"/>
    <n v="810"/>
    <x v="11"/>
  </r>
  <r>
    <x v="1"/>
    <x v="9"/>
    <x v="0"/>
    <n v="100"/>
    <x v="2"/>
    <n v="700"/>
    <s v="Rac"/>
    <n v="90"/>
    <x v="0"/>
    <n v="720"/>
    <x v="12"/>
  </r>
  <r>
    <x v="2"/>
    <x v="0"/>
    <x v="0"/>
    <n v="100"/>
    <x v="3"/>
    <n v="600"/>
    <s v="Con/Skill"/>
    <n v="90"/>
    <x v="3"/>
    <n v="810"/>
    <x v="7"/>
  </r>
  <r>
    <x v="2"/>
    <x v="1"/>
    <x v="0"/>
    <n v="100"/>
    <x v="0"/>
    <n v="900"/>
    <s v="Con/Skill"/>
    <n v="90"/>
    <x v="0"/>
    <n v="720"/>
    <x v="0"/>
  </r>
  <r>
    <x v="2"/>
    <x v="2"/>
    <x v="0"/>
    <n v="100"/>
    <x v="1"/>
    <n v="800"/>
    <s v="Con/Skill"/>
    <n v="90"/>
    <x v="0"/>
    <n v="720"/>
    <x v="1"/>
  </r>
  <r>
    <x v="2"/>
    <x v="3"/>
    <x v="0"/>
    <n v="100"/>
    <x v="3"/>
    <n v="600"/>
    <s v="Con/Skill"/>
    <n v="90"/>
    <x v="3"/>
    <n v="810"/>
    <x v="7"/>
  </r>
  <r>
    <x v="2"/>
    <x v="4"/>
    <x v="0"/>
    <n v="100"/>
    <x v="0"/>
    <n v="900"/>
    <s v="Con/Skill"/>
    <n v="90"/>
    <x v="0"/>
    <n v="720"/>
    <x v="0"/>
  </r>
  <r>
    <x v="2"/>
    <x v="5"/>
    <x v="0"/>
    <n v="100"/>
    <x v="1"/>
    <n v="800"/>
    <s v="Con/Skill"/>
    <n v="90"/>
    <x v="1"/>
    <n v="630"/>
    <x v="10"/>
  </r>
  <r>
    <x v="2"/>
    <x v="6"/>
    <x v="0"/>
    <n v="100"/>
    <x v="2"/>
    <n v="700"/>
    <s v="Con/Skill"/>
    <n v="90"/>
    <x v="2"/>
    <n v="540"/>
    <x v="13"/>
  </r>
  <r>
    <x v="2"/>
    <x v="7"/>
    <x v="0"/>
    <n v="100"/>
    <x v="3"/>
    <n v="600"/>
    <s v="Con/Skill"/>
    <n v="90"/>
    <x v="3"/>
    <n v="810"/>
    <x v="7"/>
  </r>
  <r>
    <x v="2"/>
    <x v="8"/>
    <x v="0"/>
    <n v="100"/>
    <x v="0"/>
    <n v="900"/>
    <s v="Con/Skill"/>
    <n v="90"/>
    <x v="0"/>
    <n v="720"/>
    <x v="0"/>
  </r>
  <r>
    <x v="2"/>
    <x v="9"/>
    <x v="0"/>
    <n v="100"/>
    <x v="1"/>
    <n v="800"/>
    <s v="Con/Skill"/>
    <n v="90"/>
    <x v="2"/>
    <n v="540"/>
    <x v="5"/>
  </r>
  <r>
    <x v="3"/>
    <x v="0"/>
    <x v="1"/>
    <n v="100"/>
    <x v="2"/>
    <n v="700"/>
    <s v="Tac"/>
    <n v="90"/>
    <x v="3"/>
    <n v="810"/>
    <x v="6"/>
  </r>
  <r>
    <x v="3"/>
    <x v="1"/>
    <x v="1"/>
    <n v="100"/>
    <x v="3"/>
    <n v="600"/>
    <s v="Tac"/>
    <n v="90"/>
    <x v="0"/>
    <n v="720"/>
    <x v="8"/>
  </r>
  <r>
    <x v="3"/>
    <x v="2"/>
    <x v="1"/>
    <n v="100"/>
    <x v="2"/>
    <n v="700"/>
    <s v="Tac"/>
    <n v="90"/>
    <x v="1"/>
    <n v="630"/>
    <x v="2"/>
  </r>
  <r>
    <x v="3"/>
    <x v="3"/>
    <x v="1"/>
    <n v="100"/>
    <x v="2"/>
    <n v="700"/>
    <s v="Tac"/>
    <n v="90"/>
    <x v="2"/>
    <n v="540"/>
    <x v="13"/>
  </r>
  <r>
    <x v="3"/>
    <x v="4"/>
    <x v="1"/>
    <n v="100"/>
    <x v="3"/>
    <n v="600"/>
    <s v="Tac"/>
    <n v="90"/>
    <x v="3"/>
    <n v="810"/>
    <x v="7"/>
  </r>
  <r>
    <x v="3"/>
    <x v="5"/>
    <x v="1"/>
    <n v="100"/>
    <x v="3"/>
    <n v="600"/>
    <s v="Tac"/>
    <n v="90"/>
    <x v="0"/>
    <n v="720"/>
    <x v="8"/>
  </r>
  <r>
    <x v="3"/>
    <x v="6"/>
    <x v="1"/>
    <n v="100"/>
    <x v="0"/>
    <n v="900"/>
    <s v="Tac"/>
    <n v="90"/>
    <x v="1"/>
    <n v="630"/>
    <x v="14"/>
  </r>
  <r>
    <x v="3"/>
    <x v="7"/>
    <x v="1"/>
    <n v="100"/>
    <x v="0"/>
    <n v="900"/>
    <s v="Tac"/>
    <n v="90"/>
    <x v="2"/>
    <n v="540"/>
    <x v="4"/>
  </r>
  <r>
    <x v="3"/>
    <x v="8"/>
    <x v="1"/>
    <n v="100"/>
    <x v="1"/>
    <n v="800"/>
    <s v="Tac"/>
    <n v="90"/>
    <x v="2"/>
    <n v="540"/>
    <x v="5"/>
  </r>
  <r>
    <x v="3"/>
    <x v="9"/>
    <x v="1"/>
    <n v="100"/>
    <x v="1"/>
    <n v="800"/>
    <s v="Tac"/>
    <n v="90"/>
    <x v="1"/>
    <n v="630"/>
    <x v="10"/>
  </r>
  <r>
    <x v="4"/>
    <x v="0"/>
    <x v="1"/>
    <n v="100"/>
    <x v="0"/>
    <n v="900"/>
    <s v="Rac"/>
    <n v="90"/>
    <x v="1"/>
    <n v="630"/>
    <x v="14"/>
  </r>
  <r>
    <x v="4"/>
    <x v="1"/>
    <x v="1"/>
    <n v="100"/>
    <x v="1"/>
    <n v="800"/>
    <s v="Rac"/>
    <n v="90"/>
    <x v="2"/>
    <n v="540"/>
    <x v="5"/>
  </r>
  <r>
    <x v="4"/>
    <x v="2"/>
    <x v="1"/>
    <n v="100"/>
    <x v="2"/>
    <n v="700"/>
    <s v="Rac"/>
    <n v="90"/>
    <x v="2"/>
    <n v="540"/>
    <x v="13"/>
  </r>
  <r>
    <x v="4"/>
    <x v="3"/>
    <x v="1"/>
    <n v="100"/>
    <x v="3"/>
    <n v="600"/>
    <s v="Rac"/>
    <n v="90"/>
    <x v="3"/>
    <n v="810"/>
    <x v="7"/>
  </r>
  <r>
    <x v="4"/>
    <x v="4"/>
    <x v="1"/>
    <n v="100"/>
    <x v="0"/>
    <n v="900"/>
    <s v="Rac"/>
    <n v="90"/>
    <x v="3"/>
    <n v="810"/>
    <x v="9"/>
  </r>
  <r>
    <x v="4"/>
    <x v="5"/>
    <x v="1"/>
    <n v="100"/>
    <x v="1"/>
    <n v="800"/>
    <s v="Rac"/>
    <n v="90"/>
    <x v="0"/>
    <n v="720"/>
    <x v="1"/>
  </r>
  <r>
    <x v="4"/>
    <x v="6"/>
    <x v="1"/>
    <n v="100"/>
    <x v="2"/>
    <n v="700"/>
    <s v="Rac"/>
    <n v="90"/>
    <x v="0"/>
    <n v="720"/>
    <x v="12"/>
  </r>
  <r>
    <x v="4"/>
    <x v="7"/>
    <x v="1"/>
    <n v="100"/>
    <x v="3"/>
    <n v="600"/>
    <s v="Rac"/>
    <n v="90"/>
    <x v="3"/>
    <n v="810"/>
    <x v="7"/>
  </r>
  <r>
    <x v="4"/>
    <x v="8"/>
    <x v="1"/>
    <n v="100"/>
    <x v="0"/>
    <n v="900"/>
    <s v="Rac"/>
    <n v="90"/>
    <x v="0"/>
    <n v="720"/>
    <x v="0"/>
  </r>
  <r>
    <x v="4"/>
    <x v="9"/>
    <x v="1"/>
    <n v="100"/>
    <x v="1"/>
    <n v="800"/>
    <s v="Rac"/>
    <n v="90"/>
    <x v="1"/>
    <n v="630"/>
    <x v="10"/>
  </r>
  <r>
    <x v="5"/>
    <x v="0"/>
    <x v="1"/>
    <n v="100"/>
    <x v="0"/>
    <n v="900"/>
    <s v="Con/Skill"/>
    <n v="90"/>
    <x v="2"/>
    <n v="540"/>
    <x v="4"/>
  </r>
  <r>
    <x v="5"/>
    <x v="1"/>
    <x v="1"/>
    <n v="100"/>
    <x v="1"/>
    <n v="800"/>
    <s v="Con/Skill"/>
    <n v="90"/>
    <x v="3"/>
    <n v="810"/>
    <x v="11"/>
  </r>
  <r>
    <x v="5"/>
    <x v="2"/>
    <x v="1"/>
    <n v="100"/>
    <x v="1"/>
    <n v="800"/>
    <s v="Con/Skill"/>
    <n v="90"/>
    <x v="0"/>
    <n v="720"/>
    <x v="1"/>
  </r>
  <r>
    <x v="5"/>
    <x v="3"/>
    <x v="1"/>
    <n v="100"/>
    <x v="0"/>
    <n v="900"/>
    <s v="Con/Skill"/>
    <n v="90"/>
    <x v="1"/>
    <n v="630"/>
    <x v="14"/>
  </r>
  <r>
    <x v="5"/>
    <x v="4"/>
    <x v="1"/>
    <n v="100"/>
    <x v="1"/>
    <n v="800"/>
    <s v="Con/Skill"/>
    <n v="90"/>
    <x v="2"/>
    <n v="540"/>
    <x v="5"/>
  </r>
  <r>
    <x v="5"/>
    <x v="5"/>
    <x v="1"/>
    <n v="100"/>
    <x v="2"/>
    <n v="700"/>
    <s v="Con/Skill"/>
    <n v="90"/>
    <x v="3"/>
    <n v="810"/>
    <x v="6"/>
  </r>
  <r>
    <x v="5"/>
    <x v="6"/>
    <x v="1"/>
    <n v="100"/>
    <x v="3"/>
    <n v="600"/>
    <s v="Con/Skill"/>
    <n v="90"/>
    <x v="3"/>
    <n v="810"/>
    <x v="7"/>
  </r>
  <r>
    <x v="5"/>
    <x v="7"/>
    <x v="1"/>
    <n v="100"/>
    <x v="0"/>
    <n v="900"/>
    <s v="Con/Skill"/>
    <n v="90"/>
    <x v="0"/>
    <n v="720"/>
    <x v="0"/>
  </r>
  <r>
    <x v="5"/>
    <x v="8"/>
    <x v="1"/>
    <n v="100"/>
    <x v="1"/>
    <n v="800"/>
    <s v="Con/Skill"/>
    <n v="90"/>
    <x v="0"/>
    <n v="720"/>
    <x v="1"/>
  </r>
  <r>
    <x v="5"/>
    <x v="9"/>
    <x v="1"/>
    <n v="100"/>
    <x v="0"/>
    <n v="900"/>
    <s v="Con/Skill"/>
    <n v="90"/>
    <x v="3"/>
    <n v="810"/>
    <x v="9"/>
  </r>
  <r>
    <x v="6"/>
    <x v="0"/>
    <x v="1"/>
    <n v="100"/>
    <x v="1"/>
    <n v="800"/>
    <s v="Tac"/>
    <n v="90"/>
    <x v="0"/>
    <n v="720"/>
    <x v="1"/>
  </r>
  <r>
    <x v="6"/>
    <x v="1"/>
    <x v="1"/>
    <n v="100"/>
    <x v="0"/>
    <n v="900"/>
    <s v="Tac"/>
    <n v="90"/>
    <x v="0"/>
    <n v="720"/>
    <x v="0"/>
  </r>
  <r>
    <x v="6"/>
    <x v="2"/>
    <x v="1"/>
    <n v="100"/>
    <x v="1"/>
    <n v="800"/>
    <s v="Tac"/>
    <n v="90"/>
    <x v="3"/>
    <n v="810"/>
    <x v="11"/>
  </r>
  <r>
    <x v="6"/>
    <x v="3"/>
    <x v="1"/>
    <n v="100"/>
    <x v="1"/>
    <n v="800"/>
    <s v="Tac"/>
    <n v="90"/>
    <x v="0"/>
    <n v="720"/>
    <x v="1"/>
  </r>
  <r>
    <x v="6"/>
    <x v="4"/>
    <x v="1"/>
    <n v="100"/>
    <x v="0"/>
    <n v="900"/>
    <s v="Tac"/>
    <n v="90"/>
    <x v="1"/>
    <n v="630"/>
    <x v="14"/>
  </r>
  <r>
    <x v="6"/>
    <x v="5"/>
    <x v="1"/>
    <n v="100"/>
    <x v="1"/>
    <n v="800"/>
    <s v="Tac"/>
    <n v="90"/>
    <x v="2"/>
    <n v="540"/>
    <x v="5"/>
  </r>
  <r>
    <x v="6"/>
    <x v="6"/>
    <x v="1"/>
    <n v="100"/>
    <x v="2"/>
    <n v="700"/>
    <s v="Tac"/>
    <n v="90"/>
    <x v="3"/>
    <n v="810"/>
    <x v="6"/>
  </r>
  <r>
    <x v="6"/>
    <x v="7"/>
    <x v="1"/>
    <n v="100"/>
    <x v="3"/>
    <n v="600"/>
    <s v="Tac"/>
    <n v="90"/>
    <x v="0"/>
    <n v="720"/>
    <x v="8"/>
  </r>
  <r>
    <x v="6"/>
    <x v="8"/>
    <x v="1"/>
    <n v="100"/>
    <x v="0"/>
    <n v="900"/>
    <s v="Tac"/>
    <n v="90"/>
    <x v="3"/>
    <n v="810"/>
    <x v="9"/>
  </r>
  <r>
    <x v="6"/>
    <x v="9"/>
    <x v="1"/>
    <n v="100"/>
    <x v="1"/>
    <n v="800"/>
    <s v="Tac"/>
    <n v="90"/>
    <x v="1"/>
    <n v="630"/>
    <x v="10"/>
  </r>
  <r>
    <x v="7"/>
    <x v="10"/>
    <x v="2"/>
    <m/>
    <x v="4"/>
    <m/>
    <m/>
    <m/>
    <x v="4"/>
    <m/>
    <x v="15"/>
  </r>
</pivotCacheRecords>
</file>

<file path=xl/pivotCache/pivotCacheRecords2.xml><?xml version="1.0" encoding="utf-8"?>
<pivotCacheRecords xmlns="http://schemas.openxmlformats.org/spreadsheetml/2006/main" xmlns:r="http://schemas.openxmlformats.org/officeDocument/2006/relationships" count="10">
  <r>
    <x v="0"/>
    <n v="1620"/>
    <n v="1610"/>
    <n v="1620"/>
    <n v="1340"/>
    <n v="1620"/>
    <n v="1520"/>
    <n v="1710"/>
    <m/>
    <n v="2.3840503121514242E+22"/>
    <n v="1577.1428571428571"/>
    <n v="118.14035236591626"/>
    <n v="13.34973889580057"/>
  </r>
  <r>
    <x v="1"/>
    <n v="1410"/>
    <n v="1440"/>
    <n v="1410"/>
    <n v="1440"/>
    <n v="1410"/>
    <n v="1620"/>
    <n v="1320"/>
    <m/>
    <n v="1.243000398587904E+22"/>
    <n v="1435.7142857142858"/>
    <n v="90.711473522214533"/>
    <n v="15.827262307261391"/>
  </r>
  <r>
    <x v="2"/>
    <n v="1620"/>
    <n v="1510"/>
    <n v="1410"/>
    <n v="1510"/>
    <n v="1530"/>
    <n v="1440"/>
    <n v="1520"/>
    <m/>
    <n v="1.7441568286778881E+22"/>
    <n v="1505.7142857142858"/>
    <n v="67.54187413675136"/>
    <n v="22.293048645136512"/>
  </r>
  <r>
    <x v="3"/>
    <n v="1510"/>
    <n v="1430"/>
    <n v="1240"/>
    <n v="1530"/>
    <n v="1420"/>
    <n v="1410"/>
    <n v="1510"/>
    <m/>
    <n v="1.2385413343995119E+22"/>
    <n v="1435.7142857142858"/>
    <n v="99.307123419746489"/>
    <n v="14.457314201377869"/>
  </r>
  <r>
    <x v="4"/>
    <n v="1520"/>
    <n v="1320"/>
    <n v="1620"/>
    <n v="1320"/>
    <n v="1340"/>
    <n v="1610"/>
    <n v="1620"/>
    <m/>
    <n v="1.4995196245370879E+22"/>
    <n v="1478.5714285714287"/>
    <n v="146.33620780341997"/>
    <n v="10.103934294632401"/>
  </r>
  <r>
    <x v="5"/>
    <n v="1440"/>
    <n v="1710"/>
    <n v="1620"/>
    <n v="1410"/>
    <n v="1710"/>
    <n v="1340"/>
    <n v="1530"/>
    <m/>
    <n v="1.9719008275455359E+22"/>
    <n v="1537.1428571428571"/>
    <n v="147.84161409137434"/>
    <n v="10.397227239367242"/>
  </r>
  <r>
    <x v="6"/>
    <n v="1230"/>
    <n v="1440"/>
    <n v="1410"/>
    <n v="1240"/>
    <n v="1410"/>
    <n v="1530"/>
    <n v="1520"/>
    <m/>
    <n v="1.0154593265863679E+22"/>
    <n v="1397.1428571428571"/>
    <n v="120.79104350272081"/>
    <n v="11.566609714000744"/>
  </r>
  <r>
    <x v="7"/>
    <n v="1330"/>
    <n v="1230"/>
    <n v="1520"/>
    <n v="1330"/>
    <n v="1240"/>
    <n v="1520"/>
    <n v="1610"/>
    <m/>
    <n v="1.0035595092472321E+22"/>
    <n v="1397.1428571428571"/>
    <n v="151.18578920369089"/>
    <n v="9.2412313650756062"/>
  </r>
  <r>
    <x v="8"/>
    <n v="1520"/>
    <n v="1420"/>
    <n v="1340"/>
    <n v="1430"/>
    <n v="1430"/>
    <n v="1710"/>
    <n v="1430"/>
    <m/>
    <n v="1.446241946209632E+22"/>
    <n v="1468.5714285714287"/>
    <n v="118.52265204432041"/>
    <n v="12.390639284904546"/>
  </r>
  <r>
    <x v="9"/>
    <n v="1340"/>
    <n v="1520"/>
    <n v="1430"/>
    <n v="1320"/>
    <n v="1520"/>
    <n v="1510"/>
    <n v="1340"/>
    <m/>
    <n v="1.1824524584970239E+22"/>
    <n v="1425.7142857142858"/>
    <n v="91.988612131637026"/>
    <n v="15.4988128712505"/>
  </r>
</pivotCacheRecords>
</file>

<file path=xl/pivotCache/pivotCacheRecords3.xml><?xml version="1.0" encoding="utf-8"?>
<pivotCacheRecords xmlns="http://schemas.openxmlformats.org/spreadsheetml/2006/main" xmlns:r="http://schemas.openxmlformats.org/officeDocument/2006/relationships" count="10">
  <r>
    <x v="0"/>
    <n v="1620"/>
    <n v="1610"/>
    <n v="1620"/>
    <n v="1340"/>
    <n v="1620"/>
    <n v="1520"/>
    <n v="1710"/>
    <m/>
    <n v="11040"/>
    <n v="1577.1428571428571"/>
    <n v="118.14035236591626"/>
    <n v="13.34973889580057"/>
    <n v="147381.1174096383"/>
  </r>
  <r>
    <x v="1"/>
    <n v="1410"/>
    <n v="1440"/>
    <n v="1410"/>
    <n v="1440"/>
    <n v="1410"/>
    <n v="1620"/>
    <n v="1320"/>
    <m/>
    <n v="10050"/>
    <n v="1435.7142857142858"/>
    <n v="90.711473522214533"/>
    <n v="15.827262307261391"/>
    <n v="174732.97587216576"/>
  </r>
  <r>
    <x v="2"/>
    <n v="1620"/>
    <n v="1510"/>
    <n v="1410"/>
    <n v="1510"/>
    <n v="1530"/>
    <n v="1440"/>
    <n v="1520"/>
    <m/>
    <n v="10540"/>
    <n v="1505.7142857142858"/>
    <n v="67.54187413675136"/>
    <n v="22.293048645136512"/>
    <n v="246115.25704230709"/>
  </r>
  <r>
    <x v="3"/>
    <n v="1510"/>
    <n v="1430"/>
    <n v="1240"/>
    <n v="1530"/>
    <n v="1420"/>
    <n v="1410"/>
    <n v="1510"/>
    <m/>
    <n v="10050"/>
    <n v="1435.7142857142858"/>
    <n v="99.307123419746489"/>
    <n v="14.457314201377869"/>
    <n v="159608.74878321169"/>
  </r>
  <r>
    <x v="4"/>
    <n v="1520"/>
    <n v="1320"/>
    <n v="1620"/>
    <n v="1320"/>
    <n v="1340"/>
    <n v="1610"/>
    <n v="1620"/>
    <m/>
    <n v="10350"/>
    <n v="1478.5714285714287"/>
    <n v="146.33620780341997"/>
    <n v="10.103934294632401"/>
    <n v="111547.43461274171"/>
  </r>
  <r>
    <x v="5"/>
    <n v="1440"/>
    <n v="1710"/>
    <n v="1620"/>
    <n v="1410"/>
    <n v="1710"/>
    <n v="1340"/>
    <n v="1530"/>
    <m/>
    <n v="10760"/>
    <n v="1537.1428571428571"/>
    <n v="147.84161409137434"/>
    <n v="10.397227239367242"/>
    <n v="114785.38872261434"/>
  </r>
  <r>
    <x v="6"/>
    <n v="1230"/>
    <n v="1440"/>
    <n v="1410"/>
    <n v="1240"/>
    <n v="1410"/>
    <n v="1530"/>
    <n v="1520"/>
    <m/>
    <n v="9780"/>
    <n v="1397.1428571428571"/>
    <n v="120.79104350272081"/>
    <n v="11.566609714000744"/>
    <n v="127695.37124256822"/>
  </r>
  <r>
    <x v="7"/>
    <n v="1330"/>
    <n v="1230"/>
    <n v="1520"/>
    <n v="1330"/>
    <n v="1240"/>
    <n v="1520"/>
    <n v="1610"/>
    <m/>
    <n v="9780"/>
    <n v="1397.1428571428571"/>
    <n v="151.18578920369089"/>
    <n v="9.2412313650756062"/>
    <n v="102023.19427043469"/>
  </r>
  <r>
    <x v="8"/>
    <n v="1520"/>
    <n v="1420"/>
    <n v="1340"/>
    <n v="1430"/>
    <n v="1430"/>
    <n v="1710"/>
    <n v="1430"/>
    <m/>
    <n v="10280"/>
    <n v="1468.5714285714287"/>
    <n v="118.52265204432041"/>
    <n v="12.390639284904546"/>
    <n v="136792.65770534618"/>
  </r>
  <r>
    <x v="9"/>
    <n v="1340"/>
    <n v="1520"/>
    <n v="1430"/>
    <n v="1320"/>
    <n v="1520"/>
    <n v="1510"/>
    <n v="1340"/>
    <m/>
    <n v="9980"/>
    <n v="1425.7142857142858"/>
    <n v="91.988612131637026"/>
    <n v="15.4988128712505"/>
    <n v="171106.89409860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Athletes">
  <location ref="A56:D67" firstHeaderRow="0" firstDataRow="1" firstDataCol="1"/>
  <pivotFields count="13">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dataField="1" numFmtId="1" showAll="0"/>
    <pivotField dataField="1" numFmtId="1" showAll="0"/>
    <pivotField dataField="1" numFmtId="164"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Mean Daily Training" fld="10" baseField="0" baseItem="0" numFmtId="164"/>
    <dataField name="Standard Deviation " fld="11" baseField="0" baseItem="0" numFmtId="164"/>
    <dataField name="Monotomy Result" fld="12" baseField="0" baseItem="0" numFmtId="164"/>
  </dataFields>
  <formats count="20">
    <format dxfId="513">
      <pivotArea outline="0" collapsedLevelsAreSubtotals="1" fieldPosition="0"/>
    </format>
    <format dxfId="512">
      <pivotArea dataOnly="0" labelOnly="1" outline="0" fieldPosition="0">
        <references count="1">
          <reference field="4294967294" count="3">
            <x v="0"/>
            <x v="1"/>
            <x v="2"/>
          </reference>
        </references>
      </pivotArea>
    </format>
    <format dxfId="511">
      <pivotArea outline="0" collapsedLevelsAreSubtotals="1" fieldPosition="0"/>
    </format>
    <format dxfId="510">
      <pivotArea dataOnly="0" labelOnly="1" outline="0" fieldPosition="0">
        <references count="1">
          <reference field="4294967294" count="3">
            <x v="0"/>
            <x v="1"/>
            <x v="2"/>
          </reference>
        </references>
      </pivotArea>
    </format>
    <format dxfId="509">
      <pivotArea outline="0" collapsedLevelsAreSubtotals="1" fieldPosition="0"/>
    </format>
    <format dxfId="508">
      <pivotArea dataOnly="0" labelOnly="1" outline="0" fieldPosition="0">
        <references count="1">
          <reference field="4294967294" count="3">
            <x v="0"/>
            <x v="1"/>
            <x v="2"/>
          </reference>
        </references>
      </pivotArea>
    </format>
    <format dxfId="507">
      <pivotArea field="0" type="button" dataOnly="0" labelOnly="1" outline="0" axis="axisRow" fieldPosition="0"/>
    </format>
    <format dxfId="506">
      <pivotArea field="0" type="button" dataOnly="0" labelOnly="1" outline="0" axis="axisRow" fieldPosition="0"/>
    </format>
    <format dxfId="505">
      <pivotArea type="all" dataOnly="0" outline="0" fieldPosition="0"/>
    </format>
    <format dxfId="504">
      <pivotArea outline="0" collapsedLevelsAreSubtotals="1" fieldPosition="0"/>
    </format>
    <format dxfId="503">
      <pivotArea field="0" type="button" dataOnly="0" labelOnly="1" outline="0" axis="axisRow" fieldPosition="0"/>
    </format>
    <format dxfId="502">
      <pivotArea dataOnly="0" labelOnly="1" fieldPosition="0">
        <references count="1">
          <reference field="0" count="0"/>
        </references>
      </pivotArea>
    </format>
    <format dxfId="501">
      <pivotArea dataOnly="0" labelOnly="1" grandRow="1" outline="0" fieldPosition="0"/>
    </format>
    <format dxfId="500">
      <pivotArea dataOnly="0" labelOnly="1" outline="0" fieldPosition="0">
        <references count="1">
          <reference field="4294967294" count="3">
            <x v="0"/>
            <x v="1"/>
            <x v="2"/>
          </reference>
        </references>
      </pivotArea>
    </format>
    <format dxfId="499">
      <pivotArea type="all" dataOnly="0" outline="0" fieldPosition="0"/>
    </format>
    <format dxfId="498">
      <pivotArea outline="0" collapsedLevelsAreSubtotals="1" fieldPosition="0"/>
    </format>
    <format dxfId="497">
      <pivotArea field="0" type="button" dataOnly="0" labelOnly="1" outline="0" axis="axisRow" fieldPosition="0"/>
    </format>
    <format dxfId="496">
      <pivotArea dataOnly="0" labelOnly="1" fieldPosition="0">
        <references count="1">
          <reference field="0" count="0"/>
        </references>
      </pivotArea>
    </format>
    <format dxfId="495">
      <pivotArea dataOnly="0" labelOnly="1" grandRow="1" outline="0" fieldPosition="0"/>
    </format>
    <format dxfId="494">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35:C43" firstHeaderRow="0" firstDataRow="1" firstDataCol="1" rowPageCount="1" colPageCount="1"/>
  <pivotFields count="11">
    <pivotField axis="axisRow" showAll="0">
      <items count="9">
        <item x="1"/>
        <item x="2"/>
        <item x="3"/>
        <item x="4"/>
        <item x="5"/>
        <item x="6"/>
        <item x="0"/>
        <item x="7"/>
        <item t="default"/>
      </items>
    </pivotField>
    <pivotField axis="axisPage" showAll="0">
      <items count="12">
        <item x="8"/>
        <item x="7"/>
        <item x="0"/>
        <item x="6"/>
        <item x="1"/>
        <item x="4"/>
        <item x="3"/>
        <item x="2"/>
        <item x="9"/>
        <item x="5"/>
        <item x="10"/>
        <item t="default"/>
      </items>
    </pivotField>
    <pivotField showAll="0">
      <items count="4">
        <item x="0"/>
        <item x="1"/>
        <item x="2"/>
        <item t="default"/>
      </items>
    </pivotField>
    <pivotField showAll="0"/>
    <pivotField showAll="0"/>
    <pivotField showAll="0"/>
    <pivotField showAll="0"/>
    <pivotField showAll="0"/>
    <pivotField dataField="1" showAll="0">
      <items count="6">
        <item x="2"/>
        <item x="1"/>
        <item x="0"/>
        <item x="3"/>
        <item x="4"/>
        <item t="default"/>
      </items>
    </pivotField>
    <pivotField showAll="0"/>
    <pivotField dataField="1" showAll="0">
      <items count="17">
        <item x="3"/>
        <item x="13"/>
        <item x="8"/>
        <item x="2"/>
        <item x="5"/>
        <item x="7"/>
        <item x="12"/>
        <item x="10"/>
        <item x="4"/>
        <item x="6"/>
        <item x="1"/>
        <item x="14"/>
        <item x="11"/>
        <item x="0"/>
        <item x="9"/>
        <item x="15"/>
        <item t="default"/>
      </items>
    </pivotField>
  </pivotFields>
  <rowFields count="1">
    <field x="0"/>
  </rowFields>
  <rowItems count="8">
    <i>
      <x/>
    </i>
    <i>
      <x v="1"/>
    </i>
    <i>
      <x v="2"/>
    </i>
    <i>
      <x v="3"/>
    </i>
    <i>
      <x v="4"/>
    </i>
    <i>
      <x v="5"/>
    </i>
    <i>
      <x v="6"/>
    </i>
    <i t="grand">
      <x/>
    </i>
  </rowItems>
  <colFields count="1">
    <field x="-2"/>
  </colFields>
  <colItems count="2">
    <i>
      <x/>
    </i>
    <i i="1">
      <x v="1"/>
    </i>
  </colItems>
  <pageFields count="1">
    <pageField fld="1" item="6" hier="-1"/>
  </pageFields>
  <dataFields count="2">
    <dataField name="Sum of RPE" fld="8" baseField="0" baseItem="0"/>
    <dataField name="Sum of Daily Load" fld="10" baseField="0" baseItem="0"/>
  </dataFields>
  <formats count="28">
    <format dxfId="541">
      <pivotArea type="all" dataOnly="0" outline="0" fieldPosition="0"/>
    </format>
    <format dxfId="540">
      <pivotArea field="0" type="button" dataOnly="0" labelOnly="1" outline="0" axis="axisRow" fieldPosition="0"/>
    </format>
    <format dxfId="539">
      <pivotArea dataOnly="0" labelOnly="1" fieldPosition="0">
        <references count="1">
          <reference field="0" count="0"/>
        </references>
      </pivotArea>
    </format>
    <format dxfId="538">
      <pivotArea dataOnly="0" labelOnly="1" outline="0" fieldPosition="0">
        <references count="1">
          <reference field="4294967294" count="2">
            <x v="0"/>
            <x v="1"/>
          </reference>
        </references>
      </pivotArea>
    </format>
    <format dxfId="537">
      <pivotArea type="all" dataOnly="0" outline="0" fieldPosition="0"/>
    </format>
    <format dxfId="536">
      <pivotArea field="0" type="button" dataOnly="0" labelOnly="1" outline="0" axis="axisRow" fieldPosition="0"/>
    </format>
    <format dxfId="535">
      <pivotArea dataOnly="0" labelOnly="1" fieldPosition="0">
        <references count="1">
          <reference field="0" count="0"/>
        </references>
      </pivotArea>
    </format>
    <format dxfId="534">
      <pivotArea dataOnly="0" labelOnly="1" outline="0" fieldPosition="0">
        <references count="1">
          <reference field="4294967294" count="2">
            <x v="0"/>
            <x v="1"/>
          </reference>
        </references>
      </pivotArea>
    </format>
    <format dxfId="533">
      <pivotArea dataOnly="0" outline="0" fieldPosition="0">
        <references count="1">
          <reference field="4294967294" count="2">
            <x v="0"/>
            <x v="1"/>
          </reference>
        </references>
      </pivotArea>
    </format>
    <format dxfId="532">
      <pivotArea dataOnly="0" outline="0" fieldPosition="0">
        <references count="1">
          <reference field="4294967294" count="2">
            <x v="0"/>
            <x v="1"/>
          </reference>
        </references>
      </pivotArea>
    </format>
    <format dxfId="531">
      <pivotArea field="0" type="button" dataOnly="0" labelOnly="1" outline="0" axis="axisRow" fieldPosition="0"/>
    </format>
    <format dxfId="530">
      <pivotArea dataOnly="0" labelOnly="1" outline="0" fieldPosition="0">
        <references count="1">
          <reference field="4294967294" count="2">
            <x v="0"/>
            <x v="1"/>
          </reference>
        </references>
      </pivotArea>
    </format>
    <format dxfId="529">
      <pivotArea field="0" type="button" dataOnly="0" labelOnly="1" outline="0" axis="axisRow" fieldPosition="0"/>
    </format>
    <format dxfId="528">
      <pivotArea dataOnly="0" labelOnly="1" outline="0" fieldPosition="0">
        <references count="1">
          <reference field="4294967294" count="2">
            <x v="0"/>
            <x v="1"/>
          </reference>
        </references>
      </pivotArea>
    </format>
    <format dxfId="527">
      <pivotArea field="0" type="button" dataOnly="0" labelOnly="1" outline="0" axis="axisRow" fieldPosition="0"/>
    </format>
    <format dxfId="526">
      <pivotArea dataOnly="0" labelOnly="1" outline="0" fieldPosition="0">
        <references count="1">
          <reference field="4294967294" count="2">
            <x v="0"/>
            <x v="1"/>
          </reference>
        </references>
      </pivotArea>
    </format>
    <format dxfId="525">
      <pivotArea type="all" dataOnly="0" outline="0" fieldPosition="0"/>
    </format>
    <format dxfId="524">
      <pivotArea outline="0" collapsedLevelsAreSubtotals="1" fieldPosition="0"/>
    </format>
    <format dxfId="523">
      <pivotArea field="0" type="button" dataOnly="0" labelOnly="1" outline="0" axis="axisRow" fieldPosition="0"/>
    </format>
    <format dxfId="522">
      <pivotArea dataOnly="0" labelOnly="1" fieldPosition="0">
        <references count="1">
          <reference field="0" count="7">
            <x v="0"/>
            <x v="1"/>
            <x v="2"/>
            <x v="3"/>
            <x v="4"/>
            <x v="5"/>
            <x v="6"/>
          </reference>
        </references>
      </pivotArea>
    </format>
    <format dxfId="521">
      <pivotArea dataOnly="0" labelOnly="1" grandRow="1" outline="0" fieldPosition="0"/>
    </format>
    <format dxfId="520">
      <pivotArea dataOnly="0" labelOnly="1" outline="0" fieldPosition="0">
        <references count="1">
          <reference field="4294967294" count="2">
            <x v="0"/>
            <x v="1"/>
          </reference>
        </references>
      </pivotArea>
    </format>
    <format dxfId="519">
      <pivotArea type="all" dataOnly="0" outline="0" fieldPosition="0"/>
    </format>
    <format dxfId="518">
      <pivotArea outline="0" collapsedLevelsAreSubtotals="1" fieldPosition="0"/>
    </format>
    <format dxfId="517">
      <pivotArea field="0" type="button" dataOnly="0" labelOnly="1" outline="0" axis="axisRow" fieldPosition="0"/>
    </format>
    <format dxfId="516">
      <pivotArea dataOnly="0" labelOnly="1" fieldPosition="0">
        <references count="1">
          <reference field="0" count="7">
            <x v="0"/>
            <x v="1"/>
            <x v="2"/>
            <x v="3"/>
            <x v="4"/>
            <x v="5"/>
            <x v="6"/>
          </reference>
        </references>
      </pivotArea>
    </format>
    <format dxfId="515">
      <pivotArea dataOnly="0" labelOnly="1" grandRow="1" outline="0" fieldPosition="0"/>
    </format>
    <format dxfId="514">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3"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4" rowHeaderCaption="Athletes">
  <location ref="A10:D21" firstHeaderRow="0" firstDataRow="1" firstDataCol="1" rowPageCount="1" colPageCount="1"/>
  <pivotFields count="5">
    <pivotField axis="axisPage" allDrilled="1" showAll="0" dataSourceSort="1" defaultAttributeDrillState="1">
      <items count="1">
        <item t="default"/>
      </items>
    </pivotField>
    <pivotField axis="axisRow" allDrilled="1" showAll="0" dataSourceSort="1" defaultAttributeDrillState="1">
      <items count="11">
        <item x="0"/>
        <item x="1"/>
        <item x="2"/>
        <item x="3"/>
        <item x="4"/>
        <item x="5"/>
        <item x="6"/>
        <item x="7"/>
        <item x="8"/>
        <item x="9"/>
        <item t="default"/>
      </items>
    </pivotField>
    <pivotField dataField="1"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3">
    <i>
      <x/>
    </i>
    <i i="1">
      <x v="1"/>
    </i>
    <i i="2">
      <x v="2"/>
    </i>
  </colItems>
  <pageFields count="1">
    <pageField fld="0" hier="0" name="[datatable].[Days].&amp;[Monday]" cap="Monday"/>
  </pageFields>
  <dataFields count="3">
    <dataField name="Sum of RPE2" fld="3" baseField="0" baseItem="0"/>
    <dataField name="Sum of RPE" fld="4" baseField="0" baseItem="0"/>
    <dataField name="Average of Daily Load" fld="2" subtotal="average" baseField="0" baseItem="0" numFmtId="1"/>
  </dataFields>
  <formats count="34">
    <format dxfId="571">
      <pivotArea outline="0" collapsedLevelsAreSubtotals="1" fieldPosition="0"/>
    </format>
    <format dxfId="570">
      <pivotArea dataOnly="0" labelOnly="1" outline="0" fieldPosition="0">
        <references count="1">
          <reference field="0" count="0"/>
        </references>
      </pivotArea>
    </format>
    <format dxfId="569">
      <pivotArea outline="0" collapsedLevelsAreSubtotals="1" fieldPosition="0"/>
    </format>
    <format dxfId="568">
      <pivotArea dataOnly="0" labelOnly="1" outline="0" fieldPosition="0">
        <references count="1">
          <reference field="0" count="0"/>
        </references>
      </pivotArea>
    </format>
    <format dxfId="567">
      <pivotArea outline="0" fieldPosition="0">
        <references count="1">
          <reference field="4294967294" count="1">
            <x v="2"/>
          </reference>
        </references>
      </pivotArea>
    </format>
    <format dxfId="566">
      <pivotArea type="all" dataOnly="0" outline="0" fieldPosition="0"/>
    </format>
    <format dxfId="565">
      <pivotArea field="1" type="button" dataOnly="0" labelOnly="1" outline="0" axis="axisRow" fieldPosition="0"/>
    </format>
    <format dxfId="564">
      <pivotArea dataOnly="0" labelOnly="1" outline="0" fieldPosition="0">
        <references count="1">
          <reference field="4294967294" count="3">
            <x v="0"/>
            <x v="1"/>
            <x v="2"/>
          </reference>
        </references>
      </pivotArea>
    </format>
    <format dxfId="563">
      <pivotArea type="all" dataOnly="0" outline="0" fieldPosition="0"/>
    </format>
    <format dxfId="562">
      <pivotArea field="1" type="button" dataOnly="0" labelOnly="1" outline="0" axis="axisRow" fieldPosition="0"/>
    </format>
    <format dxfId="561">
      <pivotArea dataOnly="0" labelOnly="1" outline="0" fieldPosition="0">
        <references count="1">
          <reference field="4294967294" count="3">
            <x v="0"/>
            <x v="1"/>
            <x v="2"/>
          </reference>
        </references>
      </pivotArea>
    </format>
    <format dxfId="560">
      <pivotArea field="1" type="button" dataOnly="0" labelOnly="1" outline="0" axis="axisRow" fieldPosition="0"/>
    </format>
    <format dxfId="559">
      <pivotArea dataOnly="0" labelOnly="1" outline="0" fieldPosition="0">
        <references count="1">
          <reference field="4294967294" count="3">
            <x v="0"/>
            <x v="1"/>
            <x v="2"/>
          </reference>
        </references>
      </pivotArea>
    </format>
    <format dxfId="558">
      <pivotArea field="1" type="button" dataOnly="0" labelOnly="1" outline="0" axis="axisRow" fieldPosition="0"/>
    </format>
    <format dxfId="557">
      <pivotArea dataOnly="0" labelOnly="1" outline="0" fieldPosition="0">
        <references count="1">
          <reference field="4294967294" count="3">
            <x v="0"/>
            <x v="1"/>
            <x v="2"/>
          </reference>
        </references>
      </pivotArea>
    </format>
    <format dxfId="556">
      <pivotArea dataOnly="0" labelOnly="1" outline="0" fieldPosition="0">
        <references count="1">
          <reference field="4294967294" count="1">
            <x v="2"/>
          </reference>
        </references>
      </pivotArea>
    </format>
    <format dxfId="555">
      <pivotArea dataOnly="0" labelOnly="1" outline="0" fieldPosition="0">
        <references count="1">
          <reference field="4294967294" count="1">
            <x v="1"/>
          </reference>
        </references>
      </pivotArea>
    </format>
    <format dxfId="554">
      <pivotArea dataOnly="0" labelOnly="1" outline="0" fieldPosition="0">
        <references count="1">
          <reference field="4294967294" count="1">
            <x v="0"/>
          </reference>
        </references>
      </pivotArea>
    </format>
    <format dxfId="553">
      <pivotArea type="all" dataOnly="0" outline="0" fieldPosition="0"/>
    </format>
    <format dxfId="552">
      <pivotArea outline="0" collapsedLevelsAreSubtotals="1" fieldPosition="0"/>
    </format>
    <format dxfId="551">
      <pivotArea field="1" type="button" dataOnly="0" labelOnly="1" outline="0" axis="axisRow" fieldPosition="0"/>
    </format>
    <format dxfId="550">
      <pivotArea dataOnly="0" labelOnly="1" fieldPosition="0">
        <references count="1">
          <reference field="1" count="0"/>
        </references>
      </pivotArea>
    </format>
    <format dxfId="549">
      <pivotArea dataOnly="0" labelOnly="1" grandRow="1" outline="0" fieldPosition="0"/>
    </format>
    <format dxfId="548">
      <pivotArea dataOnly="0" labelOnly="1" outline="0" fieldPosition="0">
        <references count="1">
          <reference field="4294967294" count="3">
            <x v="0"/>
            <x v="1"/>
            <x v="2"/>
          </reference>
        </references>
      </pivotArea>
    </format>
    <format dxfId="547">
      <pivotArea type="all" dataOnly="0" outline="0" fieldPosition="0"/>
    </format>
    <format dxfId="546">
      <pivotArea outline="0" collapsedLevelsAreSubtotals="1" fieldPosition="0"/>
    </format>
    <format dxfId="545">
      <pivotArea field="1" type="button" dataOnly="0" labelOnly="1" outline="0" axis="axisRow" fieldPosition="0"/>
    </format>
    <format dxfId="544">
      <pivotArea dataOnly="0" labelOnly="1" fieldPosition="0">
        <references count="1">
          <reference field="1" count="0"/>
        </references>
      </pivotArea>
    </format>
    <format dxfId="543">
      <pivotArea dataOnly="0" labelOnly="1" grandRow="1" outline="0" fieldPosition="0"/>
    </format>
    <format dxfId="542">
      <pivotArea dataOnly="0" labelOnly="1" outline="0" fieldPosition="0">
        <references count="1">
          <reference field="4294967294" count="3">
            <x v="0"/>
            <x v="1"/>
            <x v="2"/>
          </reference>
        </references>
      </pivotArea>
    </format>
    <format dxfId="31">
      <pivotArea field="1" type="button" dataOnly="0" labelOnly="1" outline="0" axis="axisRow" fieldPosition="0"/>
    </format>
    <format dxfId="30">
      <pivotArea dataOnly="0" labelOnly="1" outline="0" fieldPosition="0">
        <references count="1">
          <reference field="4294967294" count="3">
            <x v="0"/>
            <x v="1"/>
            <x v="2"/>
          </reference>
        </references>
      </pivotArea>
    </format>
    <format dxfId="29">
      <pivotArea field="1" type="button" dataOnly="0" labelOnly="1" outline="0" axis="axisRow" fieldPosition="0"/>
    </format>
    <format dxfId="28">
      <pivotArea dataOnly="0" labelOnly="1" outline="0" fieldPosition="0">
        <references count="1">
          <reference field="4294967294" count="3">
            <x v="0"/>
            <x v="1"/>
            <x v="2"/>
          </reference>
        </references>
      </pivotArea>
    </format>
  </formats>
  <chartFormats count="3">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18">
    <pivotHierarchy multipleItemSelectionAllowed="1" dragToData="1">
      <members count="1" level="1">
        <member name="[datatable].[Days].&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ugase.xlsx!datatable">
        <x15:activeTabTopLevelEntity name="[datatabl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0"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Athlete">
  <location ref="A80:D91" firstHeaderRow="0" firstDataRow="1" firstDataCol="1"/>
  <pivotFields count="14">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dataField="1" showAll="0"/>
    <pivotField numFmtId="1" showAll="0"/>
    <pivotField numFmtId="1" showAll="0"/>
    <pivotField dataField="1" numFmtId="164" showAll="0"/>
    <pivotField dataField="1" numFmtId="164"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Grand Total" fld="9" baseField="0" baseItem="0"/>
    <dataField name="Sum of Monotomy" fld="12" baseField="0" baseItem="0" numFmtId="164"/>
    <dataField name="Sum of Strain" fld="13" baseField="0" baseItem="0" numFmtId="164"/>
  </dataFields>
  <formats count="33">
    <format dxfId="604">
      <pivotArea outline="0" collapsedLevelsAreSubtotals="1" fieldPosition="0">
        <references count="1">
          <reference field="4294967294" count="2" selected="0">
            <x v="1"/>
            <x v="2"/>
          </reference>
        </references>
      </pivotArea>
    </format>
    <format dxfId="603">
      <pivotArea type="all" dataOnly="0" outline="0" fieldPosition="0"/>
    </format>
    <format dxfId="602">
      <pivotArea outline="0" collapsedLevelsAreSubtotals="1" fieldPosition="0"/>
    </format>
    <format dxfId="601">
      <pivotArea field="0" type="button" dataOnly="0" labelOnly="1" outline="0" axis="axisRow" fieldPosition="0"/>
    </format>
    <format dxfId="600">
      <pivotArea dataOnly="0" labelOnly="1" fieldPosition="0">
        <references count="1">
          <reference field="0" count="0"/>
        </references>
      </pivotArea>
    </format>
    <format dxfId="599">
      <pivotArea dataOnly="0" labelOnly="1" grandRow="1" outline="0" fieldPosition="0"/>
    </format>
    <format dxfId="598">
      <pivotArea dataOnly="0" labelOnly="1" outline="0" fieldPosition="0">
        <references count="1">
          <reference field="4294967294" count="3">
            <x v="0"/>
            <x v="1"/>
            <x v="2"/>
          </reference>
        </references>
      </pivotArea>
    </format>
    <format dxfId="597">
      <pivotArea type="all" dataOnly="0" outline="0" fieldPosition="0"/>
    </format>
    <format dxfId="596">
      <pivotArea outline="0" collapsedLevelsAreSubtotals="1" fieldPosition="0"/>
    </format>
    <format dxfId="595">
      <pivotArea field="0" type="button" dataOnly="0" labelOnly="1" outline="0" axis="axisRow" fieldPosition="0"/>
    </format>
    <format dxfId="594">
      <pivotArea dataOnly="0" labelOnly="1" fieldPosition="0">
        <references count="1">
          <reference field="0" count="0"/>
        </references>
      </pivotArea>
    </format>
    <format dxfId="593">
      <pivotArea dataOnly="0" labelOnly="1" grandRow="1" outline="0" fieldPosition="0"/>
    </format>
    <format dxfId="592">
      <pivotArea dataOnly="0" labelOnly="1" outline="0" fieldPosition="0">
        <references count="1">
          <reference field="4294967294" count="3">
            <x v="0"/>
            <x v="1"/>
            <x v="2"/>
          </reference>
        </references>
      </pivotArea>
    </format>
    <format dxfId="591">
      <pivotArea type="all" dataOnly="0" outline="0" fieldPosition="0"/>
    </format>
    <format dxfId="590">
      <pivotArea outline="0" collapsedLevelsAreSubtotals="1" fieldPosition="0"/>
    </format>
    <format dxfId="589">
      <pivotArea field="0" type="button" dataOnly="0" labelOnly="1" outline="0" axis="axisRow" fieldPosition="0"/>
    </format>
    <format dxfId="588">
      <pivotArea dataOnly="0" labelOnly="1" fieldPosition="0">
        <references count="1">
          <reference field="0" count="0"/>
        </references>
      </pivotArea>
    </format>
    <format dxfId="587">
      <pivotArea dataOnly="0" labelOnly="1" grandRow="1" outline="0" fieldPosition="0"/>
    </format>
    <format dxfId="586">
      <pivotArea dataOnly="0" labelOnly="1" outline="0" fieldPosition="0">
        <references count="1">
          <reference field="4294967294" count="3">
            <x v="0"/>
            <x v="1"/>
            <x v="2"/>
          </reference>
        </references>
      </pivotArea>
    </format>
    <format dxfId="585">
      <pivotArea type="all" dataOnly="0" outline="0" fieldPosition="0"/>
    </format>
    <format dxfId="584">
      <pivotArea outline="0" collapsedLevelsAreSubtotals="1" fieldPosition="0"/>
    </format>
    <format dxfId="583">
      <pivotArea field="0" type="button" dataOnly="0" labelOnly="1" outline="0" axis="axisRow" fieldPosition="0"/>
    </format>
    <format dxfId="582">
      <pivotArea dataOnly="0" labelOnly="1" grandRow="1" outline="0" fieldPosition="0"/>
    </format>
    <format dxfId="581">
      <pivotArea dataOnly="0" labelOnly="1" outline="0" fieldPosition="0">
        <references count="1">
          <reference field="4294967294" count="3">
            <x v="0"/>
            <x v="1"/>
            <x v="2"/>
          </reference>
        </references>
      </pivotArea>
    </format>
    <format dxfId="580">
      <pivotArea dataOnly="0" labelOnly="1" fieldPosition="0">
        <references count="1">
          <reference field="0" count="0"/>
        </references>
      </pivotArea>
    </format>
    <format dxfId="579">
      <pivotArea field="0" type="button" dataOnly="0" labelOnly="1" outline="0" axis="axisRow" fieldPosition="0"/>
    </format>
    <format dxfId="578">
      <pivotArea dataOnly="0" labelOnly="1" outline="0" fieldPosition="0">
        <references count="1">
          <reference field="4294967294" count="3">
            <x v="0"/>
            <x v="1"/>
            <x v="2"/>
          </reference>
        </references>
      </pivotArea>
    </format>
    <format dxfId="577">
      <pivotArea type="all" dataOnly="0" outline="0" fieldPosition="0"/>
    </format>
    <format dxfId="576">
      <pivotArea outline="0" collapsedLevelsAreSubtotals="1" fieldPosition="0"/>
    </format>
    <format dxfId="575">
      <pivotArea field="0" type="button" dataOnly="0" labelOnly="1" outline="0" axis="axisRow" fieldPosition="0"/>
    </format>
    <format dxfId="574">
      <pivotArea dataOnly="0" labelOnly="1" fieldPosition="0">
        <references count="1">
          <reference field="0" count="0"/>
        </references>
      </pivotArea>
    </format>
    <format dxfId="573">
      <pivotArea dataOnly="0" labelOnly="1" grandRow="1" outline="0" fieldPosition="0"/>
    </format>
    <format dxfId="572">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Athletes">
  <location ref="A1:J14" firstHeaderRow="1" firstDataRow="2" firstDataCol="1"/>
  <pivotFields count="11">
    <pivotField axis="axisCol" showAll="0">
      <items count="9">
        <item x="0"/>
        <item x="1"/>
        <item x="2"/>
        <item x="3"/>
        <item x="4"/>
        <item x="5"/>
        <item x="6"/>
        <item x="7"/>
        <item t="default"/>
      </items>
    </pivotField>
    <pivotField axis="axisRow" showAll="0">
      <items count="12">
        <item n="bayu agung" x="8"/>
        <item x="7"/>
        <item x="0"/>
        <item x="6"/>
        <item x="1"/>
        <item x="4"/>
        <item x="3"/>
        <item x="2"/>
        <item x="9"/>
        <item x="5"/>
        <item x="10"/>
        <item t="default"/>
      </items>
    </pivotField>
    <pivotField showAll="0"/>
    <pivotField showAll="0"/>
    <pivotField showAll="0"/>
    <pivotField showAll="0"/>
    <pivotField showAll="0"/>
    <pivotField showAll="0"/>
    <pivotField showAll="0"/>
    <pivotField showAll="0"/>
    <pivotField dataField="1" showAll="0">
      <items count="17">
        <item x="3"/>
        <item x="13"/>
        <item x="8"/>
        <item x="2"/>
        <item x="5"/>
        <item x="7"/>
        <item x="12"/>
        <item x="10"/>
        <item x="4"/>
        <item x="6"/>
        <item x="1"/>
        <item x="14"/>
        <item x="11"/>
        <item x="0"/>
        <item x="9"/>
        <item x="15"/>
        <item t="default"/>
      </items>
    </pivotField>
  </pivotFields>
  <rowFields count="1">
    <field x="1"/>
  </rowFields>
  <rowItems count="12">
    <i>
      <x/>
    </i>
    <i>
      <x v="1"/>
    </i>
    <i>
      <x v="2"/>
    </i>
    <i>
      <x v="3"/>
    </i>
    <i>
      <x v="4"/>
    </i>
    <i>
      <x v="5"/>
    </i>
    <i>
      <x v="6"/>
    </i>
    <i>
      <x v="7"/>
    </i>
    <i>
      <x v="8"/>
    </i>
    <i>
      <x v="9"/>
    </i>
    <i>
      <x v="10"/>
    </i>
    <i t="grand">
      <x/>
    </i>
  </rowItems>
  <colFields count="1">
    <field x="0"/>
  </colFields>
  <colItems count="9">
    <i>
      <x/>
    </i>
    <i>
      <x v="1"/>
    </i>
    <i>
      <x v="2"/>
    </i>
    <i>
      <x v="3"/>
    </i>
    <i>
      <x v="4"/>
    </i>
    <i>
      <x v="5"/>
    </i>
    <i>
      <x v="6"/>
    </i>
    <i>
      <x v="7"/>
    </i>
    <i t="grand">
      <x/>
    </i>
  </colItems>
  <dataFields count="1">
    <dataField name="Sum of Daily Load" fld="10"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00000000-0013-0000-FFFF-FFFF01000000}" sourceName="[datatable].[Days]">
  <pivotTables>
    <pivotTable tabId="5" name="PivotTable3"/>
  </pivotTables>
  <data>
    <olap pivotCacheId="1">
      <levels count="2">
        <level uniqueName="[datatable].[Days].[(All)]" sourceCaption="(All)" count="0"/>
        <level uniqueName="[datatable].[Days].[Days]" sourceCaption="Days" count="8">
          <ranges>
            <range startItem="0">
              <i n="[datatable].[Days].&amp;[Friday]" c="Friday"/>
              <i n="[datatable].[Days].&amp;[Monday]" c="Monday"/>
              <i n="[datatable].[Days].&amp;[Saturday]" c="Saturday"/>
              <i n="[datatable].[Days].&amp;[Sunday]" c="Sunday"/>
              <i n="[datatable].[Days].&amp;[Thursday]" c="Thursday"/>
              <i n="[datatable].[Days].&amp;[Tuesday]" c="Tuesday"/>
              <i n="[datatable].[Days].&amp;[Wednesday]" c="Wednesday"/>
              <i n="[datatable].[Days].&amp;" c="(blank)" nd="1"/>
            </range>
          </ranges>
        </level>
      </levels>
      <selections count="1">
        <selection n="[datatable].[Days].&amp;[Mond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hlete" xr10:uid="{00000000-0013-0000-FFFF-FFFF02000000}" sourceName="Athlete">
  <pivotTables>
    <pivotTable tabId="5" name="PivotTable5"/>
  </pivotTables>
  <data>
    <tabular pivotCacheId="2">
      <items count="11">
        <i x="8"/>
        <i x="7"/>
        <i x="0"/>
        <i x="6"/>
        <i x="1"/>
        <i x="4"/>
        <i x="3" s="1"/>
        <i x="2"/>
        <i x="9"/>
        <i x="5"/>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xr10:uid="{00000000-0014-0000-FFFF-FFFF01000000}" cache="Slicer_Days" caption="Days" columnCount="7" level="1" rowHeight="241300"/>
  <slicer name="Athlete" xr10:uid="{00000000-0014-0000-FFFF-FFFF02000000}" cache="Slicer_Athlete" caption="Athlete"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K71" totalsRowShown="0" headerRowDxfId="493">
  <autoFilter ref="A1:K71" xr:uid="{00000000-0009-0000-0100-000003000000}"/>
  <tableColumns count="11">
    <tableColumn id="1" xr3:uid="{00000000-0010-0000-0000-000001000000}" name="Days"/>
    <tableColumn id="2" xr3:uid="{00000000-0010-0000-0000-000002000000}" name="Athlete"/>
    <tableColumn id="3" xr3:uid="{00000000-0010-0000-0000-000003000000}" name="Session" dataDxfId="492"/>
    <tableColumn id="10" xr3:uid="{00000000-0010-0000-0000-00000A000000}" name="Duration" dataDxfId="491"/>
    <tableColumn id="4" xr3:uid="{00000000-0010-0000-0000-000004000000}" name="RPE " dataDxfId="490"/>
    <tableColumn id="5" xr3:uid="{00000000-0010-0000-0000-000005000000}" name="Load" dataDxfId="489">
      <calculatedColumnFormula>Table3[[#This Row],[RPE ]]*Table3[[#This Row],[Duration]]</calculatedColumnFormula>
    </tableColumn>
    <tableColumn id="6" xr3:uid="{00000000-0010-0000-0000-000006000000}" name="Session II" dataDxfId="488"/>
    <tableColumn id="11" xr3:uid="{00000000-0010-0000-0000-00000B000000}" name="Duration2" dataDxfId="487"/>
    <tableColumn id="7" xr3:uid="{00000000-0010-0000-0000-000007000000}" name="RPE" dataDxfId="486"/>
    <tableColumn id="8" xr3:uid="{00000000-0010-0000-0000-000008000000}" name="Load2" dataDxfId="485">
      <calculatedColumnFormula>Table3[[#This Row],[RPE]]*Table3[[#This Row],[Duration2]]</calculatedColumnFormula>
    </tableColumn>
    <tableColumn id="9" xr3:uid="{00000000-0010-0000-0000-000009000000}" name="Daily Load" dataDxfId="484">
      <calculatedColumnFormula>Table3[[#This Row],[Load]]+Table3[[#This Row],[Load2]]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K2:N12" totalsRowShown="0">
  <autoFilter ref="K2:N12" xr:uid="{00000000-0009-0000-0100-000002000000}"/>
  <tableColumns count="4">
    <tableColumn id="1" xr3:uid="{00000000-0010-0000-0100-000001000000}" name="Mean of Daily Training" dataDxfId="483">
      <calculatedColumnFormula>SUM(B3:H3)/7</calculatedColumnFormula>
    </tableColumn>
    <tableColumn id="2" xr3:uid="{00000000-0010-0000-0100-000002000000}" name="STDeviation " dataDxfId="482">
      <calculatedColumnFormula>STDEV(B3:H3)</calculatedColumnFormula>
    </tableColumn>
    <tableColumn id="3" xr3:uid="{00000000-0010-0000-0100-000003000000}" name="Monotomy" dataDxfId="481">
      <calculatedColumnFormula>Table2[[#This Row],[Mean of Daily Training]]/Table2[[#This Row],[STDeviation ]]</calculatedColumnFormula>
    </tableColumn>
    <tableColumn id="4" xr3:uid="{00000000-0010-0000-0100-000004000000}" name="Strain" dataDxfId="480">
      <calculatedColumnFormula>GETPIVOTDATA("Daily Load",$A$1,"Athlete","Bambang Pamungkas")*Table2[[#This Row],[Monotomy]]</calculatedColumnFormula>
    </tableColumn>
  </tableColumns>
  <tableStyleInfo name="Pivot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2:Q83"/>
  <sheetViews>
    <sheetView showGridLines="0" zoomScale="78" zoomScaleNormal="78" workbookViewId="0">
      <selection sqref="A1:XFD1048576"/>
    </sheetView>
  </sheetViews>
  <sheetFormatPr baseColWidth="10" defaultColWidth="9.1640625" defaultRowHeight="16" x14ac:dyDescent="0.2"/>
  <cols>
    <col min="1" max="1" width="139.5" style="4" customWidth="1"/>
    <col min="2" max="16384" width="9.1640625" style="4"/>
  </cols>
  <sheetData>
    <row r="2" spans="1:17" x14ac:dyDescent="0.2">
      <c r="A2" s="26" t="s">
        <v>51</v>
      </c>
      <c r="B2" s="27"/>
      <c r="C2" s="27"/>
      <c r="D2" s="27"/>
      <c r="E2" s="27"/>
      <c r="F2" s="27"/>
      <c r="G2" s="27"/>
      <c r="H2" s="27"/>
      <c r="I2" s="27"/>
      <c r="J2" s="27"/>
      <c r="K2" s="27"/>
      <c r="L2" s="27"/>
      <c r="M2" s="27"/>
      <c r="N2" s="27"/>
      <c r="O2" s="27"/>
      <c r="P2" s="27"/>
      <c r="Q2" s="27"/>
    </row>
    <row r="4" spans="1:17" s="5" customFormat="1" ht="27.75" customHeight="1" x14ac:dyDescent="0.2">
      <c r="A4" s="6" t="s">
        <v>66</v>
      </c>
    </row>
    <row r="5" spans="1:17" s="5" customFormat="1" ht="27.75" customHeight="1" x14ac:dyDescent="0.2">
      <c r="A5" s="6"/>
    </row>
    <row r="6" spans="1:17" s="5" customFormat="1" ht="27.75" customHeight="1" x14ac:dyDescent="0.2">
      <c r="A6" s="6"/>
    </row>
    <row r="7" spans="1:17" s="5" customFormat="1" ht="27.75" customHeight="1" x14ac:dyDescent="0.2">
      <c r="A7" s="6"/>
    </row>
    <row r="8" spans="1:17" s="5" customFormat="1" ht="27.75" customHeight="1" x14ac:dyDescent="0.2">
      <c r="A8" s="6"/>
    </row>
    <row r="9" spans="1:17" s="5" customFormat="1" ht="27.75" customHeight="1" x14ac:dyDescent="0.2">
      <c r="A9" s="6" t="s">
        <v>67</v>
      </c>
    </row>
    <row r="10" spans="1:17" s="5" customFormat="1" ht="27.75" customHeight="1" x14ac:dyDescent="0.2">
      <c r="A10" s="6"/>
    </row>
    <row r="11" spans="1:17" s="5" customFormat="1" ht="27.75" customHeight="1" x14ac:dyDescent="0.2">
      <c r="A11" s="6"/>
    </row>
    <row r="12" spans="1:17" s="5" customFormat="1" ht="27.75" customHeight="1" x14ac:dyDescent="0.2">
      <c r="A12" s="6"/>
    </row>
    <row r="13" spans="1:17" s="5" customFormat="1" ht="35.25" customHeight="1" x14ac:dyDescent="0.2">
      <c r="A13" s="8" t="s">
        <v>72</v>
      </c>
    </row>
    <row r="14" spans="1:17" s="5" customFormat="1" ht="27.75" customHeight="1" x14ac:dyDescent="0.2">
      <c r="A14" s="6" t="s">
        <v>68</v>
      </c>
    </row>
    <row r="15" spans="1:17" s="5" customFormat="1" ht="27.75" customHeight="1" x14ac:dyDescent="0.2">
      <c r="A15" s="24" t="s">
        <v>69</v>
      </c>
    </row>
    <row r="16" spans="1:17" s="5" customFormat="1" ht="27.75" customHeight="1" x14ac:dyDescent="0.2">
      <c r="A16" s="6"/>
    </row>
    <row r="17" spans="1:1" s="5" customFormat="1" ht="27.75" customHeight="1" x14ac:dyDescent="0.2">
      <c r="A17" s="6"/>
    </row>
    <row r="18" spans="1:1" s="5" customFormat="1" ht="27.75" customHeight="1" x14ac:dyDescent="0.2">
      <c r="A18" s="6"/>
    </row>
    <row r="19" spans="1:1" s="5" customFormat="1" ht="27.75" customHeight="1" x14ac:dyDescent="0.2">
      <c r="A19" s="6"/>
    </row>
    <row r="20" spans="1:1" s="5" customFormat="1" ht="27.75" customHeight="1" x14ac:dyDescent="0.2">
      <c r="A20" s="6"/>
    </row>
    <row r="21" spans="1:1" s="5" customFormat="1" ht="27.75" customHeight="1" x14ac:dyDescent="0.2">
      <c r="A21" s="6"/>
    </row>
    <row r="22" spans="1:1" s="5" customFormat="1" ht="27.75" customHeight="1" x14ac:dyDescent="0.2">
      <c r="A22" s="6"/>
    </row>
    <row r="23" spans="1:1" s="5" customFormat="1" ht="27.75" customHeight="1" x14ac:dyDescent="0.2">
      <c r="A23" s="6"/>
    </row>
    <row r="24" spans="1:1" s="5" customFormat="1" ht="27.75" customHeight="1" x14ac:dyDescent="0.2">
      <c r="A24" s="6"/>
    </row>
    <row r="25" spans="1:1" s="5" customFormat="1" ht="39" customHeight="1" x14ac:dyDescent="0.2">
      <c r="A25" s="8" t="s">
        <v>70</v>
      </c>
    </row>
    <row r="26" spans="1:1" s="5" customFormat="1" ht="27.75" customHeight="1" x14ac:dyDescent="0.2">
      <c r="A26" s="6"/>
    </row>
    <row r="27" spans="1:1" s="5" customFormat="1" x14ac:dyDescent="0.2"/>
    <row r="28" spans="1:1" s="5" customFormat="1" x14ac:dyDescent="0.2"/>
    <row r="29" spans="1:1" s="5" customFormat="1" x14ac:dyDescent="0.2"/>
    <row r="30" spans="1:1" s="5" customFormat="1" x14ac:dyDescent="0.2"/>
    <row r="31" spans="1:1" s="5" customFormat="1" ht="34" x14ac:dyDescent="0.2">
      <c r="A31" s="8" t="s">
        <v>71</v>
      </c>
    </row>
    <row r="32" spans="1:1" s="5" customFormat="1" x14ac:dyDescent="0.2"/>
    <row r="33" spans="1:1" s="5" customFormat="1" x14ac:dyDescent="0.2"/>
    <row r="34" spans="1:1" s="5" customFormat="1" x14ac:dyDescent="0.2"/>
    <row r="35" spans="1:1" s="5" customFormat="1" x14ac:dyDescent="0.2"/>
    <row r="39" spans="1:1" x14ac:dyDescent="0.2">
      <c r="A39" s="25" t="s">
        <v>73</v>
      </c>
    </row>
    <row r="40" spans="1:1" s="18" customFormat="1" ht="54.75" customHeight="1" x14ac:dyDescent="0.2">
      <c r="A40" s="28" t="s">
        <v>74</v>
      </c>
    </row>
    <row r="61" spans="1:1" x14ac:dyDescent="0.2">
      <c r="A61" s="4" t="s">
        <v>75</v>
      </c>
    </row>
    <row r="83" spans="1:1" x14ac:dyDescent="0.2">
      <c r="A83" s="4" t="s">
        <v>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Q110"/>
  <sheetViews>
    <sheetView showGridLines="0" tabSelected="1" topLeftCell="A30" zoomScale="150" zoomScaleNormal="150" workbookViewId="0">
      <selection activeCell="A87" sqref="A81:A90"/>
      <pivotSelection pane="bottomRight" showHeader="1" axis="axisRow" activeRow="86" previousRow="86" click="1" r:id="rId4">
        <pivotArea dataOnly="0" labelOnly="1" fieldPosition="0">
          <references count="1">
            <reference field="0" count="0"/>
          </references>
        </pivotArea>
      </pivotSelection>
    </sheetView>
  </sheetViews>
  <sheetFormatPr baseColWidth="10" defaultColWidth="9.1640625" defaultRowHeight="16" x14ac:dyDescent="0.2"/>
  <cols>
    <col min="1" max="1" width="16.33203125" style="4" bestFit="1" customWidth="1"/>
    <col min="2" max="2" width="12.6640625" style="5" bestFit="1" customWidth="1"/>
    <col min="3" max="3" width="17.5" style="5" bestFit="1" customWidth="1"/>
    <col min="4" max="4" width="23.5" style="5" customWidth="1"/>
    <col min="5" max="5" width="11.33203125" style="4" bestFit="1" customWidth="1"/>
    <col min="6" max="16384" width="9.1640625" style="4"/>
  </cols>
  <sheetData>
    <row r="1" spans="1:17" ht="25" x14ac:dyDescent="0.2">
      <c r="A1" s="36" t="s">
        <v>40</v>
      </c>
      <c r="B1" s="36"/>
      <c r="C1" s="36"/>
      <c r="D1" s="36"/>
      <c r="E1" s="36"/>
      <c r="F1" s="36"/>
      <c r="G1" s="36"/>
      <c r="H1" s="36"/>
      <c r="I1" s="36"/>
      <c r="J1" s="36"/>
      <c r="K1" s="36"/>
      <c r="L1" s="36"/>
      <c r="M1" s="36"/>
      <c r="N1" s="36"/>
      <c r="O1" s="36"/>
      <c r="P1" s="36"/>
      <c r="Q1" s="36"/>
    </row>
    <row r="2" spans="1:17" x14ac:dyDescent="0.2">
      <c r="A2" s="21" t="s">
        <v>41</v>
      </c>
      <c r="B2" s="3"/>
      <c r="C2" s="3"/>
      <c r="D2" s="3"/>
      <c r="E2" s="3"/>
      <c r="F2" s="3"/>
      <c r="G2" s="3"/>
      <c r="H2" s="20"/>
      <c r="I2" s="20"/>
      <c r="J2" s="20"/>
      <c r="K2" s="20"/>
      <c r="L2" s="20"/>
      <c r="M2" s="20"/>
      <c r="N2" s="20"/>
      <c r="O2" s="20"/>
      <c r="P2" s="20"/>
      <c r="Q2" s="20"/>
    </row>
    <row r="3" spans="1:17" x14ac:dyDescent="0.2">
      <c r="A3" s="21"/>
      <c r="B3" s="3"/>
      <c r="C3" s="3"/>
      <c r="D3" s="3"/>
      <c r="E3" s="3"/>
      <c r="F3" s="3"/>
      <c r="G3" s="3"/>
      <c r="H3" s="20"/>
      <c r="I3" s="20"/>
      <c r="J3" s="20"/>
      <c r="K3" s="20"/>
      <c r="L3" s="20"/>
      <c r="M3" s="20"/>
      <c r="N3" s="20"/>
      <c r="O3" s="20"/>
      <c r="P3" s="20"/>
      <c r="Q3" s="20"/>
    </row>
    <row r="4" spans="1:17" x14ac:dyDescent="0.2">
      <c r="A4" s="3" t="s">
        <v>42</v>
      </c>
      <c r="B4" s="3"/>
      <c r="C4" s="3"/>
      <c r="D4" s="3"/>
      <c r="E4" s="3"/>
      <c r="F4" s="3"/>
      <c r="G4" s="3"/>
      <c r="H4" s="20"/>
      <c r="I4" s="20"/>
      <c r="J4" s="20"/>
      <c r="K4" s="20"/>
      <c r="L4" s="20"/>
      <c r="M4" s="20"/>
      <c r="N4" s="20"/>
      <c r="O4" s="20"/>
      <c r="P4" s="20"/>
      <c r="Q4" s="20"/>
    </row>
    <row r="5" spans="1:17" x14ac:dyDescent="0.2">
      <c r="A5" s="3" t="s">
        <v>43</v>
      </c>
      <c r="B5" s="3"/>
      <c r="C5" s="3"/>
      <c r="D5" s="3"/>
      <c r="E5" s="3"/>
      <c r="F5" s="3"/>
      <c r="G5" s="3"/>
      <c r="H5" s="20"/>
      <c r="I5" s="20"/>
      <c r="J5" s="20"/>
      <c r="K5" s="20"/>
      <c r="L5" s="20"/>
      <c r="M5" s="20"/>
      <c r="N5" s="20"/>
      <c r="O5" s="20"/>
      <c r="P5" s="20"/>
      <c r="Q5" s="20"/>
    </row>
    <row r="6" spans="1:17" x14ac:dyDescent="0.2">
      <c r="A6" s="3" t="s">
        <v>44</v>
      </c>
      <c r="B6" s="3"/>
      <c r="C6" s="3"/>
      <c r="D6" s="3"/>
      <c r="E6" s="3"/>
      <c r="F6" s="3"/>
      <c r="G6" s="3"/>
    </row>
    <row r="7" spans="1:17" x14ac:dyDescent="0.2">
      <c r="A7" s="3"/>
      <c r="B7" s="3"/>
      <c r="C7" s="3"/>
      <c r="D7" s="3"/>
      <c r="E7" s="3"/>
      <c r="F7" s="3"/>
      <c r="G7" s="3"/>
    </row>
    <row r="8" spans="1:17" x14ac:dyDescent="0.2">
      <c r="A8" s="29" t="s">
        <v>0</v>
      </c>
      <c r="B8" s="30" t="s" vm="1">
        <v>25</v>
      </c>
    </row>
    <row r="10" spans="1:17" s="5" customFormat="1" ht="17" x14ac:dyDescent="0.2">
      <c r="A10" s="38" t="s">
        <v>58</v>
      </c>
      <c r="B10" s="39" t="s">
        <v>38</v>
      </c>
      <c r="C10" s="39" t="s">
        <v>36</v>
      </c>
      <c r="D10" s="39" t="s">
        <v>39</v>
      </c>
    </row>
    <row r="11" spans="1:17" x14ac:dyDescent="0.2">
      <c r="A11" s="32" t="s">
        <v>11</v>
      </c>
      <c r="B11" s="30">
        <v>9</v>
      </c>
      <c r="C11" s="30">
        <v>8</v>
      </c>
      <c r="D11" s="33">
        <v>1610</v>
      </c>
    </row>
    <row r="12" spans="1:17" x14ac:dyDescent="0.2">
      <c r="A12" s="32" t="s">
        <v>10</v>
      </c>
      <c r="B12" s="30">
        <v>6</v>
      </c>
      <c r="C12" s="30">
        <v>9</v>
      </c>
      <c r="D12" s="33">
        <v>1440</v>
      </c>
    </row>
    <row r="13" spans="1:17" x14ac:dyDescent="0.2">
      <c r="A13" s="32" t="s">
        <v>3</v>
      </c>
      <c r="B13" s="30">
        <v>9</v>
      </c>
      <c r="C13" s="30">
        <v>7</v>
      </c>
      <c r="D13" s="33">
        <v>1510</v>
      </c>
    </row>
    <row r="14" spans="1:17" x14ac:dyDescent="0.2">
      <c r="A14" s="32" t="s">
        <v>9</v>
      </c>
      <c r="B14" s="30">
        <v>7</v>
      </c>
      <c r="C14" s="30">
        <v>8</v>
      </c>
      <c r="D14" s="33">
        <v>1430</v>
      </c>
    </row>
    <row r="15" spans="1:17" x14ac:dyDescent="0.2">
      <c r="A15" s="32" t="s">
        <v>4</v>
      </c>
      <c r="B15" s="30">
        <v>8</v>
      </c>
      <c r="C15" s="30">
        <v>6</v>
      </c>
      <c r="D15" s="33">
        <v>1320</v>
      </c>
    </row>
    <row r="16" spans="1:17" x14ac:dyDescent="0.2">
      <c r="A16" s="32" t="s">
        <v>7</v>
      </c>
      <c r="B16" s="30">
        <v>9</v>
      </c>
      <c r="C16" s="30">
        <v>9</v>
      </c>
      <c r="D16" s="33">
        <v>1710</v>
      </c>
    </row>
    <row r="17" spans="1:4" x14ac:dyDescent="0.2">
      <c r="A17" s="32" t="s">
        <v>6</v>
      </c>
      <c r="B17" s="30">
        <v>6</v>
      </c>
      <c r="C17" s="30">
        <v>9</v>
      </c>
      <c r="D17" s="33">
        <v>1440</v>
      </c>
    </row>
    <row r="18" spans="1:4" x14ac:dyDescent="0.2">
      <c r="A18" s="32" t="s">
        <v>5</v>
      </c>
      <c r="B18" s="30">
        <v>7</v>
      </c>
      <c r="C18" s="30">
        <v>6</v>
      </c>
      <c r="D18" s="33">
        <v>1230</v>
      </c>
    </row>
    <row r="19" spans="1:4" x14ac:dyDescent="0.2">
      <c r="A19" s="32" t="s">
        <v>12</v>
      </c>
      <c r="B19" s="30">
        <v>8</v>
      </c>
      <c r="C19" s="30">
        <v>7</v>
      </c>
      <c r="D19" s="33">
        <v>1420</v>
      </c>
    </row>
    <row r="20" spans="1:4" x14ac:dyDescent="0.2">
      <c r="A20" s="32" t="s">
        <v>8</v>
      </c>
      <c r="B20" s="30">
        <v>8</v>
      </c>
      <c r="C20" s="30">
        <v>8</v>
      </c>
      <c r="D20" s="33">
        <v>1520</v>
      </c>
    </row>
    <row r="21" spans="1:4" x14ac:dyDescent="0.2">
      <c r="A21" s="32" t="s">
        <v>35</v>
      </c>
      <c r="B21" s="30">
        <v>77</v>
      </c>
      <c r="C21" s="30">
        <v>77</v>
      </c>
      <c r="D21" s="33">
        <v>1463</v>
      </c>
    </row>
    <row r="33" spans="1:8" x14ac:dyDescent="0.2">
      <c r="A33" s="29" t="s">
        <v>1</v>
      </c>
      <c r="B33" s="34" t="s">
        <v>6</v>
      </c>
    </row>
    <row r="35" spans="1:8" s="14" customFormat="1" ht="17" x14ac:dyDescent="0.2">
      <c r="A35" s="35" t="s">
        <v>34</v>
      </c>
      <c r="B35" s="31" t="s">
        <v>36</v>
      </c>
      <c r="C35" s="31" t="s">
        <v>37</v>
      </c>
    </row>
    <row r="36" spans="1:8" x14ac:dyDescent="0.2">
      <c r="A36" s="32" t="s">
        <v>25</v>
      </c>
      <c r="B36" s="37">
        <v>6</v>
      </c>
      <c r="C36" s="37">
        <v>1440</v>
      </c>
      <c r="D36" s="4"/>
    </row>
    <row r="37" spans="1:8" x14ac:dyDescent="0.2">
      <c r="A37" s="32" t="s">
        <v>26</v>
      </c>
      <c r="B37" s="37">
        <v>9</v>
      </c>
      <c r="C37" s="37">
        <v>1410</v>
      </c>
      <c r="D37" s="4"/>
    </row>
    <row r="38" spans="1:8" x14ac:dyDescent="0.2">
      <c r="A38" s="32" t="s">
        <v>27</v>
      </c>
      <c r="B38" s="37">
        <v>6</v>
      </c>
      <c r="C38" s="37">
        <v>1240</v>
      </c>
      <c r="D38" s="4"/>
    </row>
    <row r="39" spans="1:8" x14ac:dyDescent="0.2">
      <c r="A39" s="32" t="s">
        <v>28</v>
      </c>
      <c r="B39" s="37">
        <v>9</v>
      </c>
      <c r="C39" s="37">
        <v>1410</v>
      </c>
      <c r="D39" s="4"/>
    </row>
    <row r="40" spans="1:8" x14ac:dyDescent="0.2">
      <c r="A40" s="32" t="s">
        <v>29</v>
      </c>
      <c r="B40" s="37">
        <v>7</v>
      </c>
      <c r="C40" s="37">
        <v>1530</v>
      </c>
      <c r="D40" s="4"/>
    </row>
    <row r="41" spans="1:8" x14ac:dyDescent="0.2">
      <c r="A41" s="32" t="s">
        <v>30</v>
      </c>
      <c r="B41" s="37">
        <v>8</v>
      </c>
      <c r="C41" s="37">
        <v>1520</v>
      </c>
      <c r="D41" s="4"/>
    </row>
    <row r="42" spans="1:8" x14ac:dyDescent="0.2">
      <c r="A42" s="32" t="s">
        <v>22</v>
      </c>
      <c r="B42" s="37">
        <v>7</v>
      </c>
      <c r="C42" s="37">
        <v>1230</v>
      </c>
      <c r="D42" s="4"/>
    </row>
    <row r="43" spans="1:8" x14ac:dyDescent="0.2">
      <c r="A43" s="32" t="s">
        <v>35</v>
      </c>
      <c r="B43" s="37">
        <v>52</v>
      </c>
      <c r="C43" s="37">
        <v>9780</v>
      </c>
      <c r="D43" s="4"/>
    </row>
    <row r="44" spans="1:8" x14ac:dyDescent="0.2">
      <c r="B44" s="4"/>
      <c r="C44" s="4"/>
      <c r="D44" s="4"/>
    </row>
    <row r="45" spans="1:8" x14ac:dyDescent="0.2">
      <c r="A45" s="22" t="s">
        <v>65</v>
      </c>
      <c r="B45" s="3"/>
      <c r="C45" s="3"/>
      <c r="D45" s="3"/>
      <c r="E45" s="3"/>
      <c r="F45" s="3"/>
      <c r="G45" s="3"/>
      <c r="H45" s="3"/>
    </row>
    <row r="46" spans="1:8" x14ac:dyDescent="0.2">
      <c r="A46" s="3"/>
      <c r="B46" s="3"/>
      <c r="C46" s="3"/>
      <c r="D46" s="3"/>
      <c r="E46" s="3"/>
      <c r="F46" s="3"/>
      <c r="G46" s="3"/>
      <c r="H46" s="3"/>
    </row>
    <row r="47" spans="1:8" x14ac:dyDescent="0.2">
      <c r="A47" s="23" t="s">
        <v>42</v>
      </c>
      <c r="B47" s="23"/>
      <c r="C47" s="23"/>
      <c r="D47" s="23"/>
      <c r="E47" s="3"/>
      <c r="F47" s="23"/>
      <c r="G47" s="23"/>
      <c r="H47" s="23"/>
    </row>
    <row r="48" spans="1:8" x14ac:dyDescent="0.2">
      <c r="A48" s="3" t="s">
        <v>43</v>
      </c>
      <c r="B48" s="3"/>
      <c r="C48" s="3"/>
      <c r="D48" s="3"/>
      <c r="E48" s="3"/>
      <c r="F48" s="3"/>
      <c r="G48" s="3"/>
      <c r="H48" s="3"/>
    </row>
    <row r="49" spans="1:8" x14ac:dyDescent="0.2">
      <c r="A49" s="3" t="s">
        <v>44</v>
      </c>
      <c r="B49" s="3"/>
      <c r="C49" s="3"/>
      <c r="D49" s="3"/>
      <c r="E49" s="3"/>
      <c r="F49" s="3"/>
      <c r="G49" s="3"/>
      <c r="H49" s="3"/>
    </row>
    <row r="50" spans="1:8" x14ac:dyDescent="0.2">
      <c r="B50" s="4"/>
      <c r="C50" s="4"/>
      <c r="D50" s="4"/>
    </row>
    <row r="51" spans="1:8" x14ac:dyDescent="0.2">
      <c r="A51" s="21" t="s">
        <v>45</v>
      </c>
      <c r="B51" s="3"/>
      <c r="C51" s="3"/>
      <c r="D51" s="3"/>
      <c r="E51" s="3"/>
      <c r="F51" s="3"/>
      <c r="G51" s="3"/>
    </row>
    <row r="52" spans="1:8" x14ac:dyDescent="0.2">
      <c r="A52" s="21"/>
      <c r="B52" s="3"/>
      <c r="C52" s="3"/>
      <c r="D52" s="3"/>
      <c r="E52" s="3"/>
      <c r="F52" s="3"/>
      <c r="G52" s="3"/>
    </row>
    <row r="53" spans="1:8" x14ac:dyDescent="0.2">
      <c r="A53" s="3" t="s">
        <v>46</v>
      </c>
      <c r="B53" s="3"/>
      <c r="C53" s="3"/>
      <c r="D53" s="3"/>
      <c r="E53" s="3"/>
      <c r="F53" s="3"/>
      <c r="G53" s="3"/>
    </row>
    <row r="54" spans="1:8" x14ac:dyDescent="0.2">
      <c r="A54" s="3" t="s">
        <v>47</v>
      </c>
      <c r="B54" s="3"/>
      <c r="C54" s="3"/>
      <c r="D54" s="3"/>
      <c r="E54" s="3"/>
      <c r="F54" s="3"/>
      <c r="G54" s="3"/>
    </row>
    <row r="55" spans="1:8" x14ac:dyDescent="0.2">
      <c r="A55" s="3"/>
      <c r="B55" s="3"/>
      <c r="C55" s="3"/>
      <c r="D55" s="3"/>
      <c r="E55" s="3"/>
      <c r="F55" s="3"/>
      <c r="G55" s="3"/>
    </row>
    <row r="56" spans="1:8" ht="34" x14ac:dyDescent="0.2">
      <c r="A56" s="13" t="s">
        <v>58</v>
      </c>
      <c r="B56" s="14" t="s">
        <v>59</v>
      </c>
      <c r="C56" s="14" t="s">
        <v>60</v>
      </c>
      <c r="D56" s="14" t="s">
        <v>61</v>
      </c>
    </row>
    <row r="57" spans="1:8" x14ac:dyDescent="0.2">
      <c r="A57" s="15" t="s">
        <v>11</v>
      </c>
      <c r="B57" s="17">
        <v>1577.1428571428571</v>
      </c>
      <c r="C57" s="17">
        <v>118.14035236591626</v>
      </c>
      <c r="D57" s="17">
        <v>13.34973889580057</v>
      </c>
    </row>
    <row r="58" spans="1:8" x14ac:dyDescent="0.2">
      <c r="A58" s="15" t="s">
        <v>10</v>
      </c>
      <c r="B58" s="17">
        <v>1435.7142857142858</v>
      </c>
      <c r="C58" s="17">
        <v>90.711473522214533</v>
      </c>
      <c r="D58" s="17">
        <v>15.827262307261391</v>
      </c>
    </row>
    <row r="59" spans="1:8" x14ac:dyDescent="0.2">
      <c r="A59" s="15" t="s">
        <v>3</v>
      </c>
      <c r="B59" s="17">
        <v>1505.7142857142858</v>
      </c>
      <c r="C59" s="17">
        <v>67.54187413675136</v>
      </c>
      <c r="D59" s="17">
        <v>22.293048645136512</v>
      </c>
    </row>
    <row r="60" spans="1:8" x14ac:dyDescent="0.2">
      <c r="A60" s="15" t="s">
        <v>9</v>
      </c>
      <c r="B60" s="17">
        <v>1435.7142857142858</v>
      </c>
      <c r="C60" s="17">
        <v>99.307123419746489</v>
      </c>
      <c r="D60" s="17">
        <v>14.457314201377869</v>
      </c>
    </row>
    <row r="61" spans="1:8" x14ac:dyDescent="0.2">
      <c r="A61" s="15" t="s">
        <v>4</v>
      </c>
      <c r="B61" s="17">
        <v>1478.5714285714287</v>
      </c>
      <c r="C61" s="17">
        <v>146.33620780341997</v>
      </c>
      <c r="D61" s="17">
        <v>10.103934294632401</v>
      </c>
    </row>
    <row r="62" spans="1:8" x14ac:dyDescent="0.2">
      <c r="A62" s="15" t="s">
        <v>7</v>
      </c>
      <c r="B62" s="17">
        <v>1537.1428571428571</v>
      </c>
      <c r="C62" s="17">
        <v>147.84161409137434</v>
      </c>
      <c r="D62" s="17">
        <v>10.397227239367242</v>
      </c>
    </row>
    <row r="63" spans="1:8" x14ac:dyDescent="0.2">
      <c r="A63" s="15" t="s">
        <v>6</v>
      </c>
      <c r="B63" s="17">
        <v>1397.1428571428571</v>
      </c>
      <c r="C63" s="17">
        <v>120.79104350272081</v>
      </c>
      <c r="D63" s="17">
        <v>11.566609714000744</v>
      </c>
    </row>
    <row r="64" spans="1:8" x14ac:dyDescent="0.2">
      <c r="A64" s="15" t="s">
        <v>5</v>
      </c>
      <c r="B64" s="17">
        <v>1397.1428571428571</v>
      </c>
      <c r="C64" s="17">
        <v>151.18578920369089</v>
      </c>
      <c r="D64" s="17">
        <v>9.2412313650756062</v>
      </c>
    </row>
    <row r="65" spans="1:4" x14ac:dyDescent="0.2">
      <c r="A65" s="15" t="s">
        <v>12</v>
      </c>
      <c r="B65" s="17">
        <v>1468.5714285714287</v>
      </c>
      <c r="C65" s="17">
        <v>118.52265204432041</v>
      </c>
      <c r="D65" s="17">
        <v>12.390639284904546</v>
      </c>
    </row>
    <row r="66" spans="1:4" x14ac:dyDescent="0.2">
      <c r="A66" s="15" t="s">
        <v>8</v>
      </c>
      <c r="B66" s="17">
        <v>1425.7142857142858</v>
      </c>
      <c r="C66" s="17">
        <v>91.988612131637026</v>
      </c>
      <c r="D66" s="17">
        <v>15.4988128712505</v>
      </c>
    </row>
    <row r="67" spans="1:4" x14ac:dyDescent="0.2">
      <c r="A67" s="15" t="s">
        <v>35</v>
      </c>
      <c r="B67" s="17">
        <v>14658.571428571431</v>
      </c>
      <c r="C67" s="17">
        <v>1152.366742221792</v>
      </c>
      <c r="D67" s="17">
        <v>135.12581881880737</v>
      </c>
    </row>
    <row r="68" spans="1:4" x14ac:dyDescent="0.2">
      <c r="B68" s="4"/>
      <c r="C68" s="4"/>
      <c r="D68" s="4"/>
    </row>
    <row r="69" spans="1:4" x14ac:dyDescent="0.2">
      <c r="B69" s="4"/>
      <c r="C69" s="4"/>
      <c r="D69" s="4"/>
    </row>
    <row r="70" spans="1:4" x14ac:dyDescent="0.2">
      <c r="B70" s="4"/>
      <c r="C70" s="4"/>
      <c r="D70" s="4"/>
    </row>
    <row r="71" spans="1:4" x14ac:dyDescent="0.2">
      <c r="B71" s="4"/>
      <c r="C71" s="4"/>
      <c r="D71" s="4"/>
    </row>
    <row r="72" spans="1:4" x14ac:dyDescent="0.2">
      <c r="B72" s="4"/>
      <c r="C72" s="4"/>
      <c r="D72" s="4"/>
    </row>
    <row r="73" spans="1:4" x14ac:dyDescent="0.2">
      <c r="B73" s="4"/>
      <c r="C73" s="4"/>
      <c r="D73" s="4"/>
    </row>
    <row r="74" spans="1:4" x14ac:dyDescent="0.2">
      <c r="B74" s="4"/>
      <c r="C74" s="4"/>
      <c r="D74" s="4"/>
    </row>
    <row r="75" spans="1:4" x14ac:dyDescent="0.2">
      <c r="A75" s="21" t="s">
        <v>48</v>
      </c>
      <c r="B75" s="3"/>
      <c r="C75" s="3"/>
      <c r="D75" s="4"/>
    </row>
    <row r="76" spans="1:4" x14ac:dyDescent="0.2">
      <c r="A76" s="22"/>
      <c r="B76" s="3"/>
      <c r="C76" s="3"/>
      <c r="D76" s="4"/>
    </row>
    <row r="77" spans="1:4" x14ac:dyDescent="0.2">
      <c r="A77" s="3" t="s">
        <v>49</v>
      </c>
      <c r="B77" s="3"/>
      <c r="C77" s="3"/>
    </row>
    <row r="78" spans="1:4" x14ac:dyDescent="0.2">
      <c r="A78" s="3" t="s">
        <v>50</v>
      </c>
      <c r="B78" s="3"/>
      <c r="C78" s="3"/>
    </row>
    <row r="79" spans="1:4" x14ac:dyDescent="0.2">
      <c r="A79" s="3"/>
      <c r="B79" s="3"/>
      <c r="C79" s="3"/>
    </row>
    <row r="80" spans="1:4" ht="34" x14ac:dyDescent="0.2">
      <c r="A80" s="16" t="s">
        <v>1</v>
      </c>
      <c r="B80" s="14" t="s">
        <v>64</v>
      </c>
      <c r="C80" s="14" t="s">
        <v>57</v>
      </c>
      <c r="D80" s="14" t="s">
        <v>63</v>
      </c>
    </row>
    <row r="81" spans="1:4" x14ac:dyDescent="0.2">
      <c r="A81" s="6" t="s">
        <v>11</v>
      </c>
      <c r="B81" s="5">
        <v>11040</v>
      </c>
      <c r="C81" s="19">
        <v>13.34973889580057</v>
      </c>
      <c r="D81" s="19">
        <v>147381.1174096383</v>
      </c>
    </row>
    <row r="82" spans="1:4" x14ac:dyDescent="0.2">
      <c r="A82" s="6" t="s">
        <v>10</v>
      </c>
      <c r="B82" s="5">
        <v>10050</v>
      </c>
      <c r="C82" s="19">
        <v>15.827262307261391</v>
      </c>
      <c r="D82" s="19">
        <v>174732.97587216576</v>
      </c>
    </row>
    <row r="83" spans="1:4" x14ac:dyDescent="0.2">
      <c r="A83" s="6" t="s">
        <v>3</v>
      </c>
      <c r="B83" s="5">
        <v>10540</v>
      </c>
      <c r="C83" s="19">
        <v>22.293048645136512</v>
      </c>
      <c r="D83" s="19">
        <v>246115.25704230709</v>
      </c>
    </row>
    <row r="84" spans="1:4" x14ac:dyDescent="0.2">
      <c r="A84" s="6" t="s">
        <v>9</v>
      </c>
      <c r="B84" s="5">
        <v>10050</v>
      </c>
      <c r="C84" s="19">
        <v>14.457314201377869</v>
      </c>
      <c r="D84" s="19">
        <v>159608.74878321169</v>
      </c>
    </row>
    <row r="85" spans="1:4" x14ac:dyDescent="0.2">
      <c r="A85" s="6" t="s">
        <v>4</v>
      </c>
      <c r="B85" s="5">
        <v>10350</v>
      </c>
      <c r="C85" s="19">
        <v>10.103934294632401</v>
      </c>
      <c r="D85" s="19">
        <v>111547.43461274171</v>
      </c>
    </row>
    <row r="86" spans="1:4" x14ac:dyDescent="0.2">
      <c r="A86" s="6" t="s">
        <v>7</v>
      </c>
      <c r="B86" s="5">
        <v>10760</v>
      </c>
      <c r="C86" s="19">
        <v>10.397227239367242</v>
      </c>
      <c r="D86" s="19">
        <v>114785.38872261434</v>
      </c>
    </row>
    <row r="87" spans="1:4" x14ac:dyDescent="0.2">
      <c r="A87" s="6" t="s">
        <v>6</v>
      </c>
      <c r="B87" s="5">
        <v>9780</v>
      </c>
      <c r="C87" s="19">
        <v>11.566609714000744</v>
      </c>
      <c r="D87" s="19">
        <v>127695.37124256822</v>
      </c>
    </row>
    <row r="88" spans="1:4" x14ac:dyDescent="0.2">
      <c r="A88" s="6" t="s">
        <v>5</v>
      </c>
      <c r="B88" s="5">
        <v>9780</v>
      </c>
      <c r="C88" s="19">
        <v>9.2412313650756062</v>
      </c>
      <c r="D88" s="19">
        <v>102023.19427043469</v>
      </c>
    </row>
    <row r="89" spans="1:4" x14ac:dyDescent="0.2">
      <c r="A89" s="6" t="s">
        <v>12</v>
      </c>
      <c r="B89" s="5">
        <v>10280</v>
      </c>
      <c r="C89" s="19">
        <v>12.390639284904546</v>
      </c>
      <c r="D89" s="19">
        <v>136792.65770534618</v>
      </c>
    </row>
    <row r="90" spans="1:4" x14ac:dyDescent="0.2">
      <c r="A90" s="6" t="s">
        <v>8</v>
      </c>
      <c r="B90" s="5">
        <v>9980</v>
      </c>
      <c r="C90" s="19">
        <v>15.4988128712505</v>
      </c>
      <c r="D90" s="19">
        <v>171106.89409860552</v>
      </c>
    </row>
    <row r="91" spans="1:4" x14ac:dyDescent="0.2">
      <c r="A91" s="5" t="s">
        <v>35</v>
      </c>
      <c r="B91" s="5">
        <v>102610</v>
      </c>
      <c r="C91" s="19">
        <v>135.12581881880737</v>
      </c>
      <c r="D91" s="19">
        <v>1491789.0397596336</v>
      </c>
    </row>
    <row r="92" spans="1:4" x14ac:dyDescent="0.2">
      <c r="A92" s="3"/>
      <c r="B92" s="3"/>
      <c r="C92" s="3"/>
      <c r="D92" s="4"/>
    </row>
    <row r="93" spans="1:4" x14ac:dyDescent="0.2">
      <c r="A93" s="3"/>
      <c r="B93" s="3"/>
      <c r="C93" s="3"/>
      <c r="D93" s="4"/>
    </row>
    <row r="94" spans="1:4" x14ac:dyDescent="0.2">
      <c r="A94" s="3"/>
      <c r="B94" s="3"/>
      <c r="C94" s="3"/>
      <c r="D94" s="4"/>
    </row>
    <row r="95" spans="1:4" x14ac:dyDescent="0.2">
      <c r="A95" s="3"/>
      <c r="B95" s="3"/>
      <c r="C95" s="3"/>
      <c r="D95" s="4"/>
    </row>
    <row r="96" spans="1:4" x14ac:dyDescent="0.2">
      <c r="B96" s="4"/>
      <c r="C96" s="4"/>
      <c r="D96" s="4"/>
    </row>
    <row r="97" s="4" customFormat="1" x14ac:dyDescent="0.2"/>
    <row r="98" s="4" customFormat="1" x14ac:dyDescent="0.2"/>
    <row r="99" s="4" customFormat="1" x14ac:dyDescent="0.2"/>
    <row r="100" s="4" customFormat="1" x14ac:dyDescent="0.2"/>
    <row r="101" s="4" customFormat="1" x14ac:dyDescent="0.2"/>
    <row r="102" s="4" customFormat="1" x14ac:dyDescent="0.2"/>
    <row r="103" s="4" customFormat="1" x14ac:dyDescent="0.2"/>
    <row r="104" s="4" customFormat="1" x14ac:dyDescent="0.2"/>
    <row r="105" s="4" customFormat="1" x14ac:dyDescent="0.2"/>
    <row r="106" s="4" customFormat="1" x14ac:dyDescent="0.2"/>
    <row r="107" s="4" customFormat="1" x14ac:dyDescent="0.2"/>
    <row r="108" s="4" customFormat="1" x14ac:dyDescent="0.2"/>
    <row r="109" s="4" customFormat="1" x14ac:dyDescent="0.2"/>
    <row r="110" s="4" customFormat="1" x14ac:dyDescent="0.2"/>
  </sheetData>
  <mergeCells count="1">
    <mergeCell ref="A1:Q1"/>
  </mergeCells>
  <pageMargins left="0.7" right="0.7" top="0.75" bottom="0.75" header="0.3" footer="0.3"/>
  <pageSetup paperSize="10002" orientation="portrait" horizontalDpi="0" verticalDpi="0"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7"/>
  <sheetViews>
    <sheetView zoomScale="115" zoomScaleNormal="115" workbookViewId="0">
      <selection sqref="A1:K21"/>
    </sheetView>
  </sheetViews>
  <sheetFormatPr baseColWidth="10" defaultColWidth="8.83203125" defaultRowHeight="15" x14ac:dyDescent="0.2"/>
  <cols>
    <col min="1" max="1" width="17.33203125" customWidth="1"/>
    <col min="2" max="2" width="18.83203125" customWidth="1"/>
    <col min="3" max="4" width="12.6640625" style="1" customWidth="1"/>
    <col min="5" max="5" width="10.83203125" style="1" customWidth="1"/>
    <col min="6" max="6" width="9.1640625" style="1"/>
    <col min="7" max="8" width="14.5" style="1" customWidth="1"/>
    <col min="9" max="9" width="9.1640625" style="1"/>
    <col min="10" max="10" width="12.33203125" style="1" customWidth="1"/>
    <col min="11" max="11" width="12.1640625" style="1" customWidth="1"/>
  </cols>
  <sheetData>
    <row r="1" spans="1:11" s="1" customFormat="1" x14ac:dyDescent="0.2">
      <c r="A1" s="1" t="s">
        <v>0</v>
      </c>
      <c r="B1" s="1" t="s">
        <v>1</v>
      </c>
      <c r="C1" s="1" t="s">
        <v>13</v>
      </c>
      <c r="D1" s="1" t="s">
        <v>23</v>
      </c>
      <c r="E1" s="1" t="s">
        <v>14</v>
      </c>
      <c r="F1" s="1" t="s">
        <v>15</v>
      </c>
      <c r="G1" s="1" t="s">
        <v>16</v>
      </c>
      <c r="H1" s="1" t="s">
        <v>24</v>
      </c>
      <c r="I1" s="1" t="s">
        <v>17</v>
      </c>
      <c r="J1" s="1" t="s">
        <v>20</v>
      </c>
      <c r="K1" s="1" t="s">
        <v>18</v>
      </c>
    </row>
    <row r="2" spans="1:11" x14ac:dyDescent="0.2">
      <c r="A2" t="s">
        <v>22</v>
      </c>
      <c r="B2" t="s">
        <v>79</v>
      </c>
      <c r="C2" s="1" t="s">
        <v>21</v>
      </c>
      <c r="D2" s="1">
        <v>100</v>
      </c>
      <c r="E2" s="1">
        <v>9</v>
      </c>
      <c r="F2" s="1">
        <f>Table3[[#This Row],[RPE ]]*Table3[[#This Row],[Duration]]</f>
        <v>900</v>
      </c>
      <c r="G2" s="1" t="s">
        <v>19</v>
      </c>
      <c r="H2" s="1">
        <v>90</v>
      </c>
      <c r="I2" s="1">
        <v>8</v>
      </c>
      <c r="J2" s="1">
        <f>Table3[[#This Row],[RPE]]*Table3[[#This Row],[Duration2]]</f>
        <v>720</v>
      </c>
      <c r="K2" s="1">
        <f>Table3[[#This Row],[Load]]+Table3[[#This Row],[Load2]]</f>
        <v>1620</v>
      </c>
    </row>
    <row r="3" spans="1:11" x14ac:dyDescent="0.2">
      <c r="A3" t="s">
        <v>22</v>
      </c>
      <c r="B3" t="s">
        <v>80</v>
      </c>
      <c r="C3" s="1" t="s">
        <v>21</v>
      </c>
      <c r="D3" s="1">
        <v>100</v>
      </c>
      <c r="E3" s="1">
        <v>8</v>
      </c>
      <c r="F3" s="1">
        <f>Table3[[#This Row],[RPE ]]*Table3[[#This Row],[Duration]]</f>
        <v>800</v>
      </c>
      <c r="G3" s="1" t="s">
        <v>19</v>
      </c>
      <c r="H3" s="1">
        <v>90</v>
      </c>
      <c r="I3" s="1">
        <v>8</v>
      </c>
      <c r="J3" s="1">
        <f>Table3[[#This Row],[RPE]]*Table3[[#This Row],[Duration2]]</f>
        <v>720</v>
      </c>
      <c r="K3" s="1">
        <f>Table3[[#This Row],[Load]]+Table3[[#This Row],[Load2]]</f>
        <v>1520</v>
      </c>
    </row>
    <row r="4" spans="1:11" x14ac:dyDescent="0.2">
      <c r="A4" t="s">
        <v>22</v>
      </c>
      <c r="B4" t="s">
        <v>82</v>
      </c>
      <c r="C4" s="1" t="s">
        <v>21</v>
      </c>
      <c r="D4" s="1">
        <v>100</v>
      </c>
      <c r="E4" s="1">
        <v>7</v>
      </c>
      <c r="F4" s="1">
        <f>Table3[[#This Row],[RPE ]]*Table3[[#This Row],[Duration]]</f>
        <v>700</v>
      </c>
      <c r="G4" s="1" t="s">
        <v>19</v>
      </c>
      <c r="H4" s="1">
        <v>90</v>
      </c>
      <c r="I4" s="1">
        <v>7</v>
      </c>
      <c r="J4" s="1">
        <f>Table3[[#This Row],[RPE]]*Table3[[#This Row],[Duration2]]</f>
        <v>630</v>
      </c>
      <c r="K4" s="1">
        <f>Table3[[#This Row],[Load]]+Table3[[#This Row],[Load2]]</f>
        <v>1330</v>
      </c>
    </row>
    <row r="5" spans="1:11" x14ac:dyDescent="0.2">
      <c r="A5" t="s">
        <v>22</v>
      </c>
      <c r="B5" t="s">
        <v>84</v>
      </c>
      <c r="C5" s="1" t="s">
        <v>21</v>
      </c>
      <c r="D5" s="1">
        <v>100</v>
      </c>
      <c r="E5" s="1">
        <v>6</v>
      </c>
      <c r="F5" s="1">
        <f>Table3[[#This Row],[RPE ]]*Table3[[#This Row],[Duration]]</f>
        <v>600</v>
      </c>
      <c r="G5" s="1" t="s">
        <v>19</v>
      </c>
      <c r="H5" s="1">
        <v>90</v>
      </c>
      <c r="I5" s="1">
        <v>7</v>
      </c>
      <c r="J5" s="1">
        <f>Table3[[#This Row],[RPE]]*Table3[[#This Row],[Duration2]]</f>
        <v>630</v>
      </c>
      <c r="K5" s="1">
        <f>Table3[[#This Row],[Load]]+Table3[[#This Row],[Load2]]</f>
        <v>1230</v>
      </c>
    </row>
    <row r="6" spans="1:11" x14ac:dyDescent="0.2">
      <c r="A6" t="s">
        <v>22</v>
      </c>
      <c r="B6" t="s">
        <v>7</v>
      </c>
      <c r="C6" s="1" t="s">
        <v>21</v>
      </c>
      <c r="D6" s="1">
        <v>100</v>
      </c>
      <c r="E6" s="1">
        <v>9</v>
      </c>
      <c r="F6" s="1">
        <f>Table3[[#This Row],[RPE ]]*Table3[[#This Row],[Duration]]</f>
        <v>900</v>
      </c>
      <c r="G6" s="1" t="s">
        <v>19</v>
      </c>
      <c r="H6" s="1">
        <v>90</v>
      </c>
      <c r="I6" s="1">
        <v>6</v>
      </c>
      <c r="J6" s="1">
        <f>Table3[[#This Row],[RPE]]*Table3[[#This Row],[Duration2]]</f>
        <v>540</v>
      </c>
      <c r="K6" s="1">
        <f>Table3[[#This Row],[Load]]+Table3[[#This Row],[Load2]]</f>
        <v>1440</v>
      </c>
    </row>
    <row r="7" spans="1:11" x14ac:dyDescent="0.2">
      <c r="A7" t="s">
        <v>22</v>
      </c>
      <c r="B7" t="s">
        <v>8</v>
      </c>
      <c r="C7" s="1" t="s">
        <v>21</v>
      </c>
      <c r="D7" s="1">
        <v>100</v>
      </c>
      <c r="E7" s="1">
        <v>8</v>
      </c>
      <c r="F7" s="1">
        <f>Table3[[#This Row],[RPE ]]*Table3[[#This Row],[Duration]]</f>
        <v>800</v>
      </c>
      <c r="G7" s="1" t="s">
        <v>19</v>
      </c>
      <c r="H7" s="1">
        <v>90</v>
      </c>
      <c r="I7" s="1">
        <v>6</v>
      </c>
      <c r="J7" s="1">
        <f>Table3[[#This Row],[RPE]]*Table3[[#This Row],[Duration2]]</f>
        <v>540</v>
      </c>
      <c r="K7" s="1">
        <f>Table3[[#This Row],[Load]]+Table3[[#This Row],[Load2]]</f>
        <v>1340</v>
      </c>
    </row>
    <row r="8" spans="1:11" x14ac:dyDescent="0.2">
      <c r="A8" t="s">
        <v>22</v>
      </c>
      <c r="B8" t="s">
        <v>9</v>
      </c>
      <c r="C8" s="1" t="s">
        <v>21</v>
      </c>
      <c r="D8" s="1">
        <v>100</v>
      </c>
      <c r="E8" s="1">
        <v>7</v>
      </c>
      <c r="F8" s="1">
        <f>Table3[[#This Row],[RPE ]]*Table3[[#This Row],[Duration]]</f>
        <v>700</v>
      </c>
      <c r="G8" s="1" t="s">
        <v>19</v>
      </c>
      <c r="H8" s="1">
        <v>90</v>
      </c>
      <c r="I8" s="1">
        <v>9</v>
      </c>
      <c r="J8" s="1">
        <f>Table3[[#This Row],[RPE]]*Table3[[#This Row],[Duration2]]</f>
        <v>810</v>
      </c>
      <c r="K8" s="1">
        <f>Table3[[#This Row],[Load]]+Table3[[#This Row],[Load2]]</f>
        <v>1510</v>
      </c>
    </row>
    <row r="9" spans="1:11" x14ac:dyDescent="0.2">
      <c r="A9" t="s">
        <v>22</v>
      </c>
      <c r="B9" t="s">
        <v>10</v>
      </c>
      <c r="C9" s="1" t="s">
        <v>21</v>
      </c>
      <c r="D9" s="1">
        <v>100</v>
      </c>
      <c r="E9" s="1">
        <v>6</v>
      </c>
      <c r="F9" s="1">
        <f>Table3[[#This Row],[RPE ]]*Table3[[#This Row],[Duration]]</f>
        <v>600</v>
      </c>
      <c r="G9" s="1" t="s">
        <v>19</v>
      </c>
      <c r="H9" s="1">
        <v>90</v>
      </c>
      <c r="I9" s="1">
        <v>9</v>
      </c>
      <c r="J9" s="1">
        <f>Table3[[#This Row],[RPE]]*Table3[[#This Row],[Duration2]]</f>
        <v>810</v>
      </c>
      <c r="K9" s="1">
        <f>Table3[[#This Row],[Load]]+Table3[[#This Row],[Load2]]</f>
        <v>1410</v>
      </c>
    </row>
    <row r="10" spans="1:11" x14ac:dyDescent="0.2">
      <c r="A10" t="s">
        <v>22</v>
      </c>
      <c r="B10" t="s">
        <v>11</v>
      </c>
      <c r="C10" s="1" t="s">
        <v>21</v>
      </c>
      <c r="D10" s="1">
        <v>100</v>
      </c>
      <c r="E10" s="1">
        <v>9</v>
      </c>
      <c r="F10" s="1">
        <f>Table3[[#This Row],[RPE ]]*Table3[[#This Row],[Duration]]</f>
        <v>900</v>
      </c>
      <c r="G10" s="1" t="s">
        <v>19</v>
      </c>
      <c r="H10" s="1">
        <v>90</v>
      </c>
      <c r="I10" s="1">
        <v>8</v>
      </c>
      <c r="J10" s="1">
        <f>Table3[[#This Row],[RPE]]*Table3[[#This Row],[Duration2]]</f>
        <v>720</v>
      </c>
      <c r="K10" s="1">
        <f>Table3[[#This Row],[Load]]+Table3[[#This Row],[Load2]]</f>
        <v>1620</v>
      </c>
    </row>
    <row r="11" spans="1:11" x14ac:dyDescent="0.2">
      <c r="A11" t="s">
        <v>22</v>
      </c>
      <c r="B11" t="s">
        <v>12</v>
      </c>
      <c r="C11" s="1" t="s">
        <v>21</v>
      </c>
      <c r="D11" s="1">
        <v>100</v>
      </c>
      <c r="E11" s="1">
        <v>8</v>
      </c>
      <c r="F11" s="1">
        <f>Table3[[#This Row],[RPE ]]*Table3[[#This Row],[Duration]]</f>
        <v>800</v>
      </c>
      <c r="G11" s="1" t="s">
        <v>19</v>
      </c>
      <c r="H11" s="1">
        <v>90</v>
      </c>
      <c r="I11" s="1">
        <v>8</v>
      </c>
      <c r="J11" s="1">
        <f>Table3[[#This Row],[RPE]]*Table3[[#This Row],[Duration2]]</f>
        <v>720</v>
      </c>
      <c r="K11" s="1">
        <f>Table3[[#This Row],[Load]]+Table3[[#This Row],[Load2]]</f>
        <v>1520</v>
      </c>
    </row>
    <row r="12" spans="1:11" x14ac:dyDescent="0.2">
      <c r="A12" t="s">
        <v>25</v>
      </c>
      <c r="B12" t="s">
        <v>3</v>
      </c>
      <c r="C12" s="1" t="s">
        <v>21</v>
      </c>
      <c r="D12" s="1">
        <v>100</v>
      </c>
      <c r="E12" s="1">
        <v>7</v>
      </c>
      <c r="F12" s="1">
        <f>Table3[[#This Row],[RPE ]]*Table3[[#This Row],[Duration]]</f>
        <v>700</v>
      </c>
      <c r="G12" s="1" t="s">
        <v>32</v>
      </c>
      <c r="H12" s="1">
        <v>90</v>
      </c>
      <c r="I12" s="1">
        <v>9</v>
      </c>
      <c r="J12" s="1">
        <f>Table3[[#This Row],[RPE]]*Table3[[#This Row],[Duration2]]</f>
        <v>810</v>
      </c>
      <c r="K12" s="1">
        <f>Table3[[#This Row],[Load]]+Table3[[#This Row],[Load2]]</f>
        <v>1510</v>
      </c>
    </row>
    <row r="13" spans="1:11" x14ac:dyDescent="0.2">
      <c r="A13" t="s">
        <v>25</v>
      </c>
      <c r="B13" t="s">
        <v>4</v>
      </c>
      <c r="C13" s="1" t="s">
        <v>21</v>
      </c>
      <c r="D13" s="1">
        <v>100</v>
      </c>
      <c r="E13" s="1">
        <v>6</v>
      </c>
      <c r="F13" s="1">
        <f>Table3[[#This Row],[RPE ]]*Table3[[#This Row],[Duration]]</f>
        <v>600</v>
      </c>
      <c r="G13" s="1" t="s">
        <v>32</v>
      </c>
      <c r="H13" s="1">
        <v>90</v>
      </c>
      <c r="I13" s="1">
        <v>8</v>
      </c>
      <c r="J13" s="1">
        <f>Table3[[#This Row],[RPE]]*Table3[[#This Row],[Duration2]]</f>
        <v>720</v>
      </c>
      <c r="K13" s="1">
        <f>Table3[[#This Row],[Load]]+Table3[[#This Row],[Load2]]</f>
        <v>1320</v>
      </c>
    </row>
    <row r="14" spans="1:11" x14ac:dyDescent="0.2">
      <c r="A14" t="s">
        <v>25</v>
      </c>
      <c r="B14" t="s">
        <v>5</v>
      </c>
      <c r="C14" s="1" t="s">
        <v>21</v>
      </c>
      <c r="D14" s="1">
        <v>100</v>
      </c>
      <c r="E14" s="1">
        <v>6</v>
      </c>
      <c r="F14" s="1">
        <f>Table3[[#This Row],[RPE ]]*Table3[[#This Row],[Duration]]</f>
        <v>600</v>
      </c>
      <c r="G14" s="1" t="s">
        <v>32</v>
      </c>
      <c r="H14" s="1">
        <v>90</v>
      </c>
      <c r="I14" s="1">
        <v>7</v>
      </c>
      <c r="J14" s="1">
        <f>Table3[[#This Row],[RPE]]*Table3[[#This Row],[Duration2]]</f>
        <v>630</v>
      </c>
      <c r="K14" s="1">
        <f>Table3[[#This Row],[Load]]+Table3[[#This Row],[Load2]]</f>
        <v>1230</v>
      </c>
    </row>
    <row r="15" spans="1:11" x14ac:dyDescent="0.2">
      <c r="A15" t="s">
        <v>25</v>
      </c>
      <c r="B15" t="s">
        <v>6</v>
      </c>
      <c r="C15" s="1" t="s">
        <v>21</v>
      </c>
      <c r="D15" s="1">
        <v>100</v>
      </c>
      <c r="E15" s="1">
        <v>9</v>
      </c>
      <c r="F15" s="1">
        <f>Table3[[#This Row],[RPE ]]*Table3[[#This Row],[Duration]]</f>
        <v>900</v>
      </c>
      <c r="G15" s="1" t="s">
        <v>32</v>
      </c>
      <c r="H15" s="1">
        <v>90</v>
      </c>
      <c r="I15" s="1">
        <v>6</v>
      </c>
      <c r="J15" s="1">
        <f>Table3[[#This Row],[RPE]]*Table3[[#This Row],[Duration2]]</f>
        <v>540</v>
      </c>
      <c r="K15" s="1">
        <f>Table3[[#This Row],[Load]]+Table3[[#This Row],[Load2]]</f>
        <v>1440</v>
      </c>
    </row>
    <row r="16" spans="1:11" x14ac:dyDescent="0.2">
      <c r="A16" t="s">
        <v>25</v>
      </c>
      <c r="B16" t="s">
        <v>7</v>
      </c>
      <c r="C16" s="1" t="s">
        <v>21</v>
      </c>
      <c r="D16" s="1">
        <v>100</v>
      </c>
      <c r="E16" s="1">
        <v>9</v>
      </c>
      <c r="F16" s="1">
        <f>Table3[[#This Row],[RPE ]]*Table3[[#This Row],[Duration]]</f>
        <v>900</v>
      </c>
      <c r="G16" s="1" t="s">
        <v>32</v>
      </c>
      <c r="H16" s="1">
        <v>90</v>
      </c>
      <c r="I16" s="1">
        <v>9</v>
      </c>
      <c r="J16" s="1">
        <f>Table3[[#This Row],[RPE]]*Table3[[#This Row],[Duration2]]</f>
        <v>810</v>
      </c>
      <c r="K16" s="1">
        <f>Table3[[#This Row],[Load]]+Table3[[#This Row],[Load2]]</f>
        <v>1710</v>
      </c>
    </row>
    <row r="17" spans="1:11" x14ac:dyDescent="0.2">
      <c r="A17" t="s">
        <v>25</v>
      </c>
      <c r="B17" t="s">
        <v>8</v>
      </c>
      <c r="C17" s="1" t="s">
        <v>21</v>
      </c>
      <c r="D17" s="1">
        <v>100</v>
      </c>
      <c r="E17" s="1">
        <v>8</v>
      </c>
      <c r="F17" s="1">
        <f>Table3[[#This Row],[RPE ]]*Table3[[#This Row],[Duration]]</f>
        <v>800</v>
      </c>
      <c r="G17" s="1" t="s">
        <v>32</v>
      </c>
      <c r="H17" s="1">
        <v>90</v>
      </c>
      <c r="I17" s="1">
        <v>8</v>
      </c>
      <c r="J17" s="1">
        <f>Table3[[#This Row],[RPE]]*Table3[[#This Row],[Duration2]]</f>
        <v>720</v>
      </c>
      <c r="K17" s="1">
        <f>Table3[[#This Row],[Load]]+Table3[[#This Row],[Load2]]</f>
        <v>1520</v>
      </c>
    </row>
    <row r="18" spans="1:11" x14ac:dyDescent="0.2">
      <c r="A18" t="s">
        <v>25</v>
      </c>
      <c r="B18" t="s">
        <v>9</v>
      </c>
      <c r="C18" s="1" t="s">
        <v>21</v>
      </c>
      <c r="D18" s="1">
        <v>100</v>
      </c>
      <c r="E18" s="1">
        <v>8</v>
      </c>
      <c r="F18" s="1">
        <f>Table3[[#This Row],[RPE ]]*Table3[[#This Row],[Duration]]</f>
        <v>800</v>
      </c>
      <c r="G18" s="1" t="s">
        <v>32</v>
      </c>
      <c r="H18" s="1">
        <v>90</v>
      </c>
      <c r="I18" s="1">
        <v>7</v>
      </c>
      <c r="J18" s="1">
        <f>Table3[[#This Row],[RPE]]*Table3[[#This Row],[Duration2]]</f>
        <v>630</v>
      </c>
      <c r="K18" s="1">
        <f>Table3[[#This Row],[Load]]+Table3[[#This Row],[Load2]]</f>
        <v>1430</v>
      </c>
    </row>
    <row r="19" spans="1:11" x14ac:dyDescent="0.2">
      <c r="A19" t="s">
        <v>25</v>
      </c>
      <c r="B19" t="s">
        <v>10</v>
      </c>
      <c r="C19" s="1" t="s">
        <v>21</v>
      </c>
      <c r="D19" s="1">
        <v>100</v>
      </c>
      <c r="E19" s="1">
        <v>9</v>
      </c>
      <c r="F19" s="1">
        <f>Table3[[#This Row],[RPE ]]*Table3[[#This Row],[Duration]]</f>
        <v>900</v>
      </c>
      <c r="G19" s="1" t="s">
        <v>32</v>
      </c>
      <c r="H19" s="1">
        <v>90</v>
      </c>
      <c r="I19" s="1">
        <v>6</v>
      </c>
      <c r="J19" s="1">
        <f>Table3[[#This Row],[RPE]]*Table3[[#This Row],[Duration2]]</f>
        <v>540</v>
      </c>
      <c r="K19" s="1">
        <f>Table3[[#This Row],[Load]]+Table3[[#This Row],[Load2]]</f>
        <v>1440</v>
      </c>
    </row>
    <row r="20" spans="1:11" x14ac:dyDescent="0.2">
      <c r="A20" t="s">
        <v>25</v>
      </c>
      <c r="B20" t="s">
        <v>11</v>
      </c>
      <c r="C20" s="1" t="s">
        <v>21</v>
      </c>
      <c r="D20" s="1">
        <v>100</v>
      </c>
      <c r="E20" s="1">
        <v>8</v>
      </c>
      <c r="F20" s="1">
        <f>Table3[[#This Row],[RPE ]]*Table3[[#This Row],[Duration]]</f>
        <v>800</v>
      </c>
      <c r="G20" s="1" t="s">
        <v>32</v>
      </c>
      <c r="H20" s="1">
        <v>90</v>
      </c>
      <c r="I20" s="1">
        <v>9</v>
      </c>
      <c r="J20" s="1">
        <f>Table3[[#This Row],[RPE]]*Table3[[#This Row],[Duration2]]</f>
        <v>810</v>
      </c>
      <c r="K20" s="1">
        <f>Table3[[#This Row],[Load]]+Table3[[#This Row],[Load2]]</f>
        <v>1610</v>
      </c>
    </row>
    <row r="21" spans="1:11" x14ac:dyDescent="0.2">
      <c r="A21" t="s">
        <v>25</v>
      </c>
      <c r="B21" t="s">
        <v>12</v>
      </c>
      <c r="C21" s="1" t="s">
        <v>21</v>
      </c>
      <c r="D21" s="1">
        <v>100</v>
      </c>
      <c r="E21" s="1">
        <v>7</v>
      </c>
      <c r="F21" s="1">
        <f>Table3[[#This Row],[RPE ]]*Table3[[#This Row],[Duration]]</f>
        <v>700</v>
      </c>
      <c r="G21" s="1" t="s">
        <v>32</v>
      </c>
      <c r="H21" s="1">
        <v>90</v>
      </c>
      <c r="I21" s="1">
        <v>8</v>
      </c>
      <c r="J21" s="1">
        <f>Table3[[#This Row],[RPE]]*Table3[[#This Row],[Duration2]]</f>
        <v>720</v>
      </c>
      <c r="K21" s="1">
        <f>Table3[[#This Row],[Load]]+Table3[[#This Row],[Load2]]</f>
        <v>1420</v>
      </c>
    </row>
    <row r="22" spans="1:11" x14ac:dyDescent="0.2">
      <c r="A22" t="s">
        <v>26</v>
      </c>
      <c r="B22" t="s">
        <v>3</v>
      </c>
      <c r="C22" s="1" t="s">
        <v>21</v>
      </c>
      <c r="D22" s="1">
        <v>100</v>
      </c>
      <c r="E22" s="1">
        <v>6</v>
      </c>
      <c r="F22" s="1">
        <f>Table3[[#This Row],[RPE ]]*Table3[[#This Row],[Duration]]</f>
        <v>600</v>
      </c>
      <c r="G22" s="1" t="s">
        <v>33</v>
      </c>
      <c r="H22" s="1">
        <v>90</v>
      </c>
      <c r="I22" s="1">
        <v>9</v>
      </c>
      <c r="J22" s="1">
        <f>Table3[[#This Row],[RPE]]*Table3[[#This Row],[Duration2]]</f>
        <v>810</v>
      </c>
      <c r="K22" s="1">
        <f>Table3[[#This Row],[Load]]+Table3[[#This Row],[Load2]]</f>
        <v>1410</v>
      </c>
    </row>
    <row r="23" spans="1:11" x14ac:dyDescent="0.2">
      <c r="A23" t="s">
        <v>26</v>
      </c>
      <c r="B23" t="s">
        <v>4</v>
      </c>
      <c r="C23" s="1" t="s">
        <v>21</v>
      </c>
      <c r="D23" s="1">
        <v>100</v>
      </c>
      <c r="E23" s="1">
        <v>9</v>
      </c>
      <c r="F23" s="1">
        <f>Table3[[#This Row],[RPE ]]*Table3[[#This Row],[Duration]]</f>
        <v>900</v>
      </c>
      <c r="G23" s="1" t="s">
        <v>33</v>
      </c>
      <c r="H23" s="1">
        <v>90</v>
      </c>
      <c r="I23" s="1">
        <v>8</v>
      </c>
      <c r="J23" s="1">
        <f>Table3[[#This Row],[RPE]]*Table3[[#This Row],[Duration2]]</f>
        <v>720</v>
      </c>
      <c r="K23" s="1">
        <f>Table3[[#This Row],[Load]]+Table3[[#This Row],[Load2]]</f>
        <v>1620</v>
      </c>
    </row>
    <row r="24" spans="1:11" x14ac:dyDescent="0.2">
      <c r="A24" t="s">
        <v>26</v>
      </c>
      <c r="B24" t="s">
        <v>5</v>
      </c>
      <c r="C24" s="1" t="s">
        <v>21</v>
      </c>
      <c r="D24" s="1">
        <v>100</v>
      </c>
      <c r="E24" s="1">
        <v>8</v>
      </c>
      <c r="F24" s="1">
        <f>Table3[[#This Row],[RPE ]]*Table3[[#This Row],[Duration]]</f>
        <v>800</v>
      </c>
      <c r="G24" s="1" t="s">
        <v>33</v>
      </c>
      <c r="H24" s="1">
        <v>90</v>
      </c>
      <c r="I24" s="1">
        <v>8</v>
      </c>
      <c r="J24" s="1">
        <f>Table3[[#This Row],[RPE]]*Table3[[#This Row],[Duration2]]</f>
        <v>720</v>
      </c>
      <c r="K24" s="1">
        <f>Table3[[#This Row],[Load]]+Table3[[#This Row],[Load2]]</f>
        <v>1520</v>
      </c>
    </row>
    <row r="25" spans="1:11" x14ac:dyDescent="0.2">
      <c r="A25" t="s">
        <v>26</v>
      </c>
      <c r="B25" t="s">
        <v>6</v>
      </c>
      <c r="C25" s="1" t="s">
        <v>21</v>
      </c>
      <c r="D25" s="1">
        <v>100</v>
      </c>
      <c r="E25" s="1">
        <v>6</v>
      </c>
      <c r="F25" s="1">
        <f>Table3[[#This Row],[RPE ]]*Table3[[#This Row],[Duration]]</f>
        <v>600</v>
      </c>
      <c r="G25" s="1" t="s">
        <v>33</v>
      </c>
      <c r="H25" s="1">
        <v>90</v>
      </c>
      <c r="I25" s="1">
        <v>9</v>
      </c>
      <c r="J25" s="1">
        <f>Table3[[#This Row],[RPE]]*Table3[[#This Row],[Duration2]]</f>
        <v>810</v>
      </c>
      <c r="K25" s="1">
        <f>Table3[[#This Row],[Load]]+Table3[[#This Row],[Load2]]</f>
        <v>1410</v>
      </c>
    </row>
    <row r="26" spans="1:11" x14ac:dyDescent="0.2">
      <c r="A26" t="s">
        <v>26</v>
      </c>
      <c r="B26" t="s">
        <v>7</v>
      </c>
      <c r="C26" s="1" t="s">
        <v>21</v>
      </c>
      <c r="D26" s="1">
        <v>100</v>
      </c>
      <c r="E26" s="1">
        <v>9</v>
      </c>
      <c r="F26" s="1">
        <f>Table3[[#This Row],[RPE ]]*Table3[[#This Row],[Duration]]</f>
        <v>900</v>
      </c>
      <c r="G26" s="1" t="s">
        <v>33</v>
      </c>
      <c r="H26" s="1">
        <v>90</v>
      </c>
      <c r="I26" s="1">
        <v>8</v>
      </c>
      <c r="J26" s="1">
        <f>Table3[[#This Row],[RPE]]*Table3[[#This Row],[Duration2]]</f>
        <v>720</v>
      </c>
      <c r="K26" s="1">
        <f>Table3[[#This Row],[Load]]+Table3[[#This Row],[Load2]]</f>
        <v>1620</v>
      </c>
    </row>
    <row r="27" spans="1:11" x14ac:dyDescent="0.2">
      <c r="A27" t="s">
        <v>26</v>
      </c>
      <c r="B27" t="s">
        <v>8</v>
      </c>
      <c r="C27" s="1" t="s">
        <v>21</v>
      </c>
      <c r="D27" s="1">
        <v>100</v>
      </c>
      <c r="E27" s="1">
        <v>8</v>
      </c>
      <c r="F27" s="1">
        <f>Table3[[#This Row],[RPE ]]*Table3[[#This Row],[Duration]]</f>
        <v>800</v>
      </c>
      <c r="G27" s="1" t="s">
        <v>33</v>
      </c>
      <c r="H27" s="1">
        <v>90</v>
      </c>
      <c r="I27" s="1">
        <v>7</v>
      </c>
      <c r="J27" s="1">
        <f>Table3[[#This Row],[RPE]]*Table3[[#This Row],[Duration2]]</f>
        <v>630</v>
      </c>
      <c r="K27" s="1">
        <f>Table3[[#This Row],[Load]]+Table3[[#This Row],[Load2]]</f>
        <v>1430</v>
      </c>
    </row>
    <row r="28" spans="1:11" x14ac:dyDescent="0.2">
      <c r="A28" t="s">
        <v>26</v>
      </c>
      <c r="B28" t="s">
        <v>9</v>
      </c>
      <c r="C28" s="1" t="s">
        <v>21</v>
      </c>
      <c r="D28" s="1">
        <v>100</v>
      </c>
      <c r="E28" s="1">
        <v>7</v>
      </c>
      <c r="F28" s="1">
        <f>Table3[[#This Row],[RPE ]]*Table3[[#This Row],[Duration]]</f>
        <v>700</v>
      </c>
      <c r="G28" s="1" t="s">
        <v>33</v>
      </c>
      <c r="H28" s="1">
        <v>90</v>
      </c>
      <c r="I28" s="1">
        <v>6</v>
      </c>
      <c r="J28" s="1">
        <f>Table3[[#This Row],[RPE]]*Table3[[#This Row],[Duration2]]</f>
        <v>540</v>
      </c>
      <c r="K28" s="1">
        <f>Table3[[#This Row],[Load]]+Table3[[#This Row],[Load2]]</f>
        <v>1240</v>
      </c>
    </row>
    <row r="29" spans="1:11" x14ac:dyDescent="0.2">
      <c r="A29" t="s">
        <v>26</v>
      </c>
      <c r="B29" t="s">
        <v>10</v>
      </c>
      <c r="C29" s="1" t="s">
        <v>21</v>
      </c>
      <c r="D29" s="1">
        <v>100</v>
      </c>
      <c r="E29" s="1">
        <v>6</v>
      </c>
      <c r="F29" s="1">
        <f>Table3[[#This Row],[RPE ]]*Table3[[#This Row],[Duration]]</f>
        <v>600</v>
      </c>
      <c r="G29" s="1" t="s">
        <v>33</v>
      </c>
      <c r="H29" s="1">
        <v>90</v>
      </c>
      <c r="I29" s="1">
        <v>9</v>
      </c>
      <c r="J29" s="1">
        <f>Table3[[#This Row],[RPE]]*Table3[[#This Row],[Duration2]]</f>
        <v>810</v>
      </c>
      <c r="K29" s="1">
        <f>Table3[[#This Row],[Load]]+Table3[[#This Row],[Load2]]</f>
        <v>1410</v>
      </c>
    </row>
    <row r="30" spans="1:11" x14ac:dyDescent="0.2">
      <c r="A30" t="s">
        <v>26</v>
      </c>
      <c r="B30" t="s">
        <v>11</v>
      </c>
      <c r="C30" s="1" t="s">
        <v>21</v>
      </c>
      <c r="D30" s="1">
        <v>100</v>
      </c>
      <c r="E30" s="1">
        <v>9</v>
      </c>
      <c r="F30" s="1">
        <f>Table3[[#This Row],[RPE ]]*Table3[[#This Row],[Duration]]</f>
        <v>900</v>
      </c>
      <c r="G30" s="1" t="s">
        <v>33</v>
      </c>
      <c r="H30" s="1">
        <v>90</v>
      </c>
      <c r="I30" s="1">
        <v>8</v>
      </c>
      <c r="J30" s="1">
        <f>Table3[[#This Row],[RPE]]*Table3[[#This Row],[Duration2]]</f>
        <v>720</v>
      </c>
      <c r="K30" s="1">
        <f>Table3[[#This Row],[Load]]+Table3[[#This Row],[Load2]]</f>
        <v>1620</v>
      </c>
    </row>
    <row r="31" spans="1:11" x14ac:dyDescent="0.2">
      <c r="A31" t="s">
        <v>26</v>
      </c>
      <c r="B31" t="s">
        <v>12</v>
      </c>
      <c r="C31" s="1" t="s">
        <v>21</v>
      </c>
      <c r="D31" s="1">
        <v>100</v>
      </c>
      <c r="E31" s="1">
        <v>8</v>
      </c>
      <c r="F31" s="1">
        <f>Table3[[#This Row],[RPE ]]*Table3[[#This Row],[Duration]]</f>
        <v>800</v>
      </c>
      <c r="G31" s="1" t="s">
        <v>33</v>
      </c>
      <c r="H31" s="1">
        <v>90</v>
      </c>
      <c r="I31" s="1">
        <v>6</v>
      </c>
      <c r="J31" s="1">
        <f>Table3[[#This Row],[RPE]]*Table3[[#This Row],[Duration2]]</f>
        <v>540</v>
      </c>
      <c r="K31" s="1">
        <f>Table3[[#This Row],[Load]]+Table3[[#This Row],[Load2]]</f>
        <v>1340</v>
      </c>
    </row>
    <row r="32" spans="1:11" x14ac:dyDescent="0.2">
      <c r="A32" t="s">
        <v>27</v>
      </c>
      <c r="B32" t="s">
        <v>3</v>
      </c>
      <c r="C32" s="1" t="s">
        <v>31</v>
      </c>
      <c r="D32" s="1">
        <v>100</v>
      </c>
      <c r="E32" s="1">
        <v>7</v>
      </c>
      <c r="F32" s="1">
        <f>Table3[[#This Row],[RPE ]]*Table3[[#This Row],[Duration]]</f>
        <v>700</v>
      </c>
      <c r="G32" s="1" t="s">
        <v>19</v>
      </c>
      <c r="H32" s="1">
        <v>90</v>
      </c>
      <c r="I32" s="1">
        <v>9</v>
      </c>
      <c r="J32" s="1">
        <f>Table3[[#This Row],[RPE]]*Table3[[#This Row],[Duration2]]</f>
        <v>810</v>
      </c>
      <c r="K32" s="1">
        <f>Table3[[#This Row],[Load]]+Table3[[#This Row],[Load2]]</f>
        <v>1510</v>
      </c>
    </row>
    <row r="33" spans="1:11" x14ac:dyDescent="0.2">
      <c r="A33" t="s">
        <v>27</v>
      </c>
      <c r="B33" t="s">
        <v>4</v>
      </c>
      <c r="C33" s="1" t="s">
        <v>31</v>
      </c>
      <c r="D33" s="1">
        <v>100</v>
      </c>
      <c r="E33" s="1">
        <v>6</v>
      </c>
      <c r="F33" s="1">
        <f>Table3[[#This Row],[RPE ]]*Table3[[#This Row],[Duration]]</f>
        <v>600</v>
      </c>
      <c r="G33" s="1" t="s">
        <v>19</v>
      </c>
      <c r="H33" s="1">
        <v>90</v>
      </c>
      <c r="I33" s="1">
        <v>8</v>
      </c>
      <c r="J33" s="1">
        <f>Table3[[#This Row],[RPE]]*Table3[[#This Row],[Duration2]]</f>
        <v>720</v>
      </c>
      <c r="K33" s="1">
        <f>Table3[[#This Row],[Load]]+Table3[[#This Row],[Load2]]</f>
        <v>1320</v>
      </c>
    </row>
    <row r="34" spans="1:11" x14ac:dyDescent="0.2">
      <c r="A34" t="s">
        <v>27</v>
      </c>
      <c r="B34" t="s">
        <v>5</v>
      </c>
      <c r="C34" s="1" t="s">
        <v>31</v>
      </c>
      <c r="D34" s="1">
        <v>100</v>
      </c>
      <c r="E34" s="1">
        <v>7</v>
      </c>
      <c r="F34" s="1">
        <f>Table3[[#This Row],[RPE ]]*Table3[[#This Row],[Duration]]</f>
        <v>700</v>
      </c>
      <c r="G34" s="1" t="s">
        <v>19</v>
      </c>
      <c r="H34" s="1">
        <v>90</v>
      </c>
      <c r="I34" s="1">
        <v>7</v>
      </c>
      <c r="J34" s="1">
        <f>Table3[[#This Row],[RPE]]*Table3[[#This Row],[Duration2]]</f>
        <v>630</v>
      </c>
      <c r="K34" s="1">
        <f>Table3[[#This Row],[Load]]+Table3[[#This Row],[Load2]]</f>
        <v>1330</v>
      </c>
    </row>
    <row r="35" spans="1:11" x14ac:dyDescent="0.2">
      <c r="A35" t="s">
        <v>27</v>
      </c>
      <c r="B35" t="s">
        <v>6</v>
      </c>
      <c r="C35" s="1" t="s">
        <v>31</v>
      </c>
      <c r="D35" s="1">
        <v>100</v>
      </c>
      <c r="E35" s="1">
        <v>7</v>
      </c>
      <c r="F35" s="1">
        <f>Table3[[#This Row],[RPE ]]*Table3[[#This Row],[Duration]]</f>
        <v>700</v>
      </c>
      <c r="G35" s="1" t="s">
        <v>19</v>
      </c>
      <c r="H35" s="1">
        <v>90</v>
      </c>
      <c r="I35" s="1">
        <v>6</v>
      </c>
      <c r="J35" s="1">
        <f>Table3[[#This Row],[RPE]]*Table3[[#This Row],[Duration2]]</f>
        <v>540</v>
      </c>
      <c r="K35" s="1">
        <f>Table3[[#This Row],[Load]]+Table3[[#This Row],[Load2]]</f>
        <v>1240</v>
      </c>
    </row>
    <row r="36" spans="1:11" x14ac:dyDescent="0.2">
      <c r="A36" t="s">
        <v>27</v>
      </c>
      <c r="B36" t="s">
        <v>7</v>
      </c>
      <c r="C36" s="1" t="s">
        <v>31</v>
      </c>
      <c r="D36" s="1">
        <v>100</v>
      </c>
      <c r="E36" s="1">
        <v>6</v>
      </c>
      <c r="F36" s="1">
        <f>Table3[[#This Row],[RPE ]]*Table3[[#This Row],[Duration]]</f>
        <v>600</v>
      </c>
      <c r="G36" s="1" t="s">
        <v>19</v>
      </c>
      <c r="H36" s="1">
        <v>90</v>
      </c>
      <c r="I36" s="1">
        <v>9</v>
      </c>
      <c r="J36" s="1">
        <f>Table3[[#This Row],[RPE]]*Table3[[#This Row],[Duration2]]</f>
        <v>810</v>
      </c>
      <c r="K36" s="1">
        <f>Table3[[#This Row],[Load]]+Table3[[#This Row],[Load2]]</f>
        <v>1410</v>
      </c>
    </row>
    <row r="37" spans="1:11" x14ac:dyDescent="0.2">
      <c r="A37" t="s">
        <v>27</v>
      </c>
      <c r="B37" t="s">
        <v>8</v>
      </c>
      <c r="C37" s="1" t="s">
        <v>31</v>
      </c>
      <c r="D37" s="1">
        <v>100</v>
      </c>
      <c r="E37" s="1">
        <v>6</v>
      </c>
      <c r="F37" s="1">
        <f>Table3[[#This Row],[RPE ]]*Table3[[#This Row],[Duration]]</f>
        <v>600</v>
      </c>
      <c r="G37" s="1" t="s">
        <v>19</v>
      </c>
      <c r="H37" s="1">
        <v>90</v>
      </c>
      <c r="I37" s="1">
        <v>8</v>
      </c>
      <c r="J37" s="1">
        <f>Table3[[#This Row],[RPE]]*Table3[[#This Row],[Duration2]]</f>
        <v>720</v>
      </c>
      <c r="K37" s="1">
        <f>Table3[[#This Row],[Load]]+Table3[[#This Row],[Load2]]</f>
        <v>1320</v>
      </c>
    </row>
    <row r="38" spans="1:11" x14ac:dyDescent="0.2">
      <c r="A38" t="s">
        <v>27</v>
      </c>
      <c r="B38" t="s">
        <v>9</v>
      </c>
      <c r="C38" s="1" t="s">
        <v>31</v>
      </c>
      <c r="D38" s="1">
        <v>100</v>
      </c>
      <c r="E38" s="1">
        <v>9</v>
      </c>
      <c r="F38" s="1">
        <f>Table3[[#This Row],[RPE ]]*Table3[[#This Row],[Duration]]</f>
        <v>900</v>
      </c>
      <c r="G38" s="1" t="s">
        <v>19</v>
      </c>
      <c r="H38" s="1">
        <v>90</v>
      </c>
      <c r="I38" s="1">
        <v>7</v>
      </c>
      <c r="J38" s="1">
        <f>Table3[[#This Row],[RPE]]*Table3[[#This Row],[Duration2]]</f>
        <v>630</v>
      </c>
      <c r="K38" s="1">
        <f>Table3[[#This Row],[Load]]+Table3[[#This Row],[Load2]]</f>
        <v>1530</v>
      </c>
    </row>
    <row r="39" spans="1:11" x14ac:dyDescent="0.2">
      <c r="A39" t="s">
        <v>27</v>
      </c>
      <c r="B39" t="s">
        <v>10</v>
      </c>
      <c r="C39" s="1" t="s">
        <v>31</v>
      </c>
      <c r="D39" s="1">
        <v>100</v>
      </c>
      <c r="E39" s="1">
        <v>9</v>
      </c>
      <c r="F39" s="1">
        <f>Table3[[#This Row],[RPE ]]*Table3[[#This Row],[Duration]]</f>
        <v>900</v>
      </c>
      <c r="G39" s="1" t="s">
        <v>19</v>
      </c>
      <c r="H39" s="1">
        <v>90</v>
      </c>
      <c r="I39" s="1">
        <v>6</v>
      </c>
      <c r="J39" s="1">
        <f>Table3[[#This Row],[RPE]]*Table3[[#This Row],[Duration2]]</f>
        <v>540</v>
      </c>
      <c r="K39" s="1">
        <f>Table3[[#This Row],[Load]]+Table3[[#This Row],[Load2]]</f>
        <v>1440</v>
      </c>
    </row>
    <row r="40" spans="1:11" x14ac:dyDescent="0.2">
      <c r="A40" t="s">
        <v>27</v>
      </c>
      <c r="B40" t="s">
        <v>11</v>
      </c>
      <c r="C40" s="1" t="s">
        <v>31</v>
      </c>
      <c r="D40" s="1">
        <v>100</v>
      </c>
      <c r="E40" s="1">
        <v>8</v>
      </c>
      <c r="F40" s="1">
        <f>Table3[[#This Row],[RPE ]]*Table3[[#This Row],[Duration]]</f>
        <v>800</v>
      </c>
      <c r="G40" s="1" t="s">
        <v>19</v>
      </c>
      <c r="H40" s="1">
        <v>90</v>
      </c>
      <c r="I40" s="1">
        <v>6</v>
      </c>
      <c r="J40" s="1">
        <f>Table3[[#This Row],[RPE]]*Table3[[#This Row],[Duration2]]</f>
        <v>540</v>
      </c>
      <c r="K40" s="1">
        <f>Table3[[#This Row],[Load]]+Table3[[#This Row],[Load2]]</f>
        <v>1340</v>
      </c>
    </row>
    <row r="41" spans="1:11" x14ac:dyDescent="0.2">
      <c r="A41" t="s">
        <v>27</v>
      </c>
      <c r="B41" t="s">
        <v>12</v>
      </c>
      <c r="C41" s="1" t="s">
        <v>31</v>
      </c>
      <c r="D41" s="1">
        <v>100</v>
      </c>
      <c r="E41" s="1">
        <v>8</v>
      </c>
      <c r="F41" s="1">
        <f>Table3[[#This Row],[RPE ]]*Table3[[#This Row],[Duration]]</f>
        <v>800</v>
      </c>
      <c r="G41" s="1" t="s">
        <v>19</v>
      </c>
      <c r="H41" s="1">
        <v>90</v>
      </c>
      <c r="I41" s="1">
        <v>7</v>
      </c>
      <c r="J41" s="1">
        <f>Table3[[#This Row],[RPE]]*Table3[[#This Row],[Duration2]]</f>
        <v>630</v>
      </c>
      <c r="K41" s="1">
        <f>Table3[[#This Row],[Load]]+Table3[[#This Row],[Load2]]</f>
        <v>1430</v>
      </c>
    </row>
    <row r="42" spans="1:11" x14ac:dyDescent="0.2">
      <c r="A42" t="s">
        <v>28</v>
      </c>
      <c r="B42" t="s">
        <v>3</v>
      </c>
      <c r="C42" s="1" t="s">
        <v>31</v>
      </c>
      <c r="D42" s="1">
        <v>100</v>
      </c>
      <c r="E42" s="1">
        <v>9</v>
      </c>
      <c r="F42" s="1">
        <f>Table3[[#This Row],[RPE ]]*Table3[[#This Row],[Duration]]</f>
        <v>900</v>
      </c>
      <c r="G42" s="1" t="s">
        <v>32</v>
      </c>
      <c r="H42" s="1">
        <v>90</v>
      </c>
      <c r="I42" s="1">
        <v>7</v>
      </c>
      <c r="J42" s="1">
        <f>Table3[[#This Row],[RPE]]*Table3[[#This Row],[Duration2]]</f>
        <v>630</v>
      </c>
      <c r="K42" s="1">
        <f>Table3[[#This Row],[Load]]+Table3[[#This Row],[Load2]]</f>
        <v>1530</v>
      </c>
    </row>
    <row r="43" spans="1:11" x14ac:dyDescent="0.2">
      <c r="A43" t="s">
        <v>28</v>
      </c>
      <c r="B43" t="s">
        <v>4</v>
      </c>
      <c r="C43" s="1" t="s">
        <v>31</v>
      </c>
      <c r="D43" s="1">
        <v>100</v>
      </c>
      <c r="E43" s="1">
        <v>8</v>
      </c>
      <c r="F43" s="1">
        <f>Table3[[#This Row],[RPE ]]*Table3[[#This Row],[Duration]]</f>
        <v>800</v>
      </c>
      <c r="G43" s="1" t="s">
        <v>32</v>
      </c>
      <c r="H43" s="1">
        <v>90</v>
      </c>
      <c r="I43" s="1">
        <v>6</v>
      </c>
      <c r="J43" s="1">
        <f>Table3[[#This Row],[RPE]]*Table3[[#This Row],[Duration2]]</f>
        <v>540</v>
      </c>
      <c r="K43" s="1">
        <f>Table3[[#This Row],[Load]]+Table3[[#This Row],[Load2]]</f>
        <v>1340</v>
      </c>
    </row>
    <row r="44" spans="1:11" x14ac:dyDescent="0.2">
      <c r="A44" t="s">
        <v>28</v>
      </c>
      <c r="B44" t="s">
        <v>5</v>
      </c>
      <c r="C44" s="1" t="s">
        <v>31</v>
      </c>
      <c r="D44" s="1">
        <v>100</v>
      </c>
      <c r="E44" s="1">
        <v>7</v>
      </c>
      <c r="F44" s="1">
        <f>Table3[[#This Row],[RPE ]]*Table3[[#This Row],[Duration]]</f>
        <v>700</v>
      </c>
      <c r="G44" s="1" t="s">
        <v>32</v>
      </c>
      <c r="H44" s="1">
        <v>90</v>
      </c>
      <c r="I44" s="1">
        <v>6</v>
      </c>
      <c r="J44" s="1">
        <f>Table3[[#This Row],[RPE]]*Table3[[#This Row],[Duration2]]</f>
        <v>540</v>
      </c>
      <c r="K44" s="1">
        <f>Table3[[#This Row],[Load]]+Table3[[#This Row],[Load2]]</f>
        <v>1240</v>
      </c>
    </row>
    <row r="45" spans="1:11" x14ac:dyDescent="0.2">
      <c r="A45" t="s">
        <v>28</v>
      </c>
      <c r="B45" t="s">
        <v>6</v>
      </c>
      <c r="C45" s="1" t="s">
        <v>31</v>
      </c>
      <c r="D45" s="1">
        <v>100</v>
      </c>
      <c r="E45" s="1">
        <v>6</v>
      </c>
      <c r="F45" s="1">
        <f>Table3[[#This Row],[RPE ]]*Table3[[#This Row],[Duration]]</f>
        <v>600</v>
      </c>
      <c r="G45" s="1" t="s">
        <v>32</v>
      </c>
      <c r="H45" s="1">
        <v>90</v>
      </c>
      <c r="I45" s="1">
        <v>9</v>
      </c>
      <c r="J45" s="1">
        <f>Table3[[#This Row],[RPE]]*Table3[[#This Row],[Duration2]]</f>
        <v>810</v>
      </c>
      <c r="K45" s="1">
        <f>Table3[[#This Row],[Load]]+Table3[[#This Row],[Load2]]</f>
        <v>1410</v>
      </c>
    </row>
    <row r="46" spans="1:11" x14ac:dyDescent="0.2">
      <c r="A46" t="s">
        <v>28</v>
      </c>
      <c r="B46" t="s">
        <v>7</v>
      </c>
      <c r="C46" s="1" t="s">
        <v>31</v>
      </c>
      <c r="D46" s="1">
        <v>100</v>
      </c>
      <c r="E46" s="1">
        <v>9</v>
      </c>
      <c r="F46" s="1">
        <f>Table3[[#This Row],[RPE ]]*Table3[[#This Row],[Duration]]</f>
        <v>900</v>
      </c>
      <c r="G46" s="1" t="s">
        <v>32</v>
      </c>
      <c r="H46" s="1">
        <v>90</v>
      </c>
      <c r="I46" s="1">
        <v>9</v>
      </c>
      <c r="J46" s="1">
        <f>Table3[[#This Row],[RPE]]*Table3[[#This Row],[Duration2]]</f>
        <v>810</v>
      </c>
      <c r="K46" s="1">
        <f>Table3[[#This Row],[Load]]+Table3[[#This Row],[Load2]]</f>
        <v>1710</v>
      </c>
    </row>
    <row r="47" spans="1:11" x14ac:dyDescent="0.2">
      <c r="A47" t="s">
        <v>28</v>
      </c>
      <c r="B47" t="s">
        <v>8</v>
      </c>
      <c r="C47" s="1" t="s">
        <v>31</v>
      </c>
      <c r="D47" s="1">
        <v>100</v>
      </c>
      <c r="E47" s="1">
        <v>8</v>
      </c>
      <c r="F47" s="1">
        <f>Table3[[#This Row],[RPE ]]*Table3[[#This Row],[Duration]]</f>
        <v>800</v>
      </c>
      <c r="G47" s="1" t="s">
        <v>32</v>
      </c>
      <c r="H47" s="1">
        <v>90</v>
      </c>
      <c r="I47" s="1">
        <v>8</v>
      </c>
      <c r="J47" s="1">
        <f>Table3[[#This Row],[RPE]]*Table3[[#This Row],[Duration2]]</f>
        <v>720</v>
      </c>
      <c r="K47" s="1">
        <f>Table3[[#This Row],[Load]]+Table3[[#This Row],[Load2]]</f>
        <v>1520</v>
      </c>
    </row>
    <row r="48" spans="1:11" x14ac:dyDescent="0.2">
      <c r="A48" t="s">
        <v>28</v>
      </c>
      <c r="B48" t="s">
        <v>9</v>
      </c>
      <c r="C48" s="1" t="s">
        <v>31</v>
      </c>
      <c r="D48" s="1">
        <v>100</v>
      </c>
      <c r="E48" s="1">
        <v>7</v>
      </c>
      <c r="F48" s="1">
        <f>Table3[[#This Row],[RPE ]]*Table3[[#This Row],[Duration]]</f>
        <v>700</v>
      </c>
      <c r="G48" s="1" t="s">
        <v>32</v>
      </c>
      <c r="H48" s="1">
        <v>90</v>
      </c>
      <c r="I48" s="1">
        <v>8</v>
      </c>
      <c r="J48" s="1">
        <f>Table3[[#This Row],[RPE]]*Table3[[#This Row],[Duration2]]</f>
        <v>720</v>
      </c>
      <c r="K48" s="1">
        <f>Table3[[#This Row],[Load]]+Table3[[#This Row],[Load2]]</f>
        <v>1420</v>
      </c>
    </row>
    <row r="49" spans="1:11" x14ac:dyDescent="0.2">
      <c r="A49" t="s">
        <v>28</v>
      </c>
      <c r="B49" t="s">
        <v>10</v>
      </c>
      <c r="C49" s="1" t="s">
        <v>31</v>
      </c>
      <c r="D49" s="1">
        <v>100</v>
      </c>
      <c r="E49" s="1">
        <v>6</v>
      </c>
      <c r="F49" s="1">
        <f>Table3[[#This Row],[RPE ]]*Table3[[#This Row],[Duration]]</f>
        <v>600</v>
      </c>
      <c r="G49" s="1" t="s">
        <v>32</v>
      </c>
      <c r="H49" s="1">
        <v>90</v>
      </c>
      <c r="I49" s="1">
        <v>9</v>
      </c>
      <c r="J49" s="1">
        <f>Table3[[#This Row],[RPE]]*Table3[[#This Row],[Duration2]]</f>
        <v>810</v>
      </c>
      <c r="K49" s="1">
        <f>Table3[[#This Row],[Load]]+Table3[[#This Row],[Load2]]</f>
        <v>1410</v>
      </c>
    </row>
    <row r="50" spans="1:11" x14ac:dyDescent="0.2">
      <c r="A50" t="s">
        <v>28</v>
      </c>
      <c r="B50" t="s">
        <v>11</v>
      </c>
      <c r="C50" s="1" t="s">
        <v>31</v>
      </c>
      <c r="D50" s="1">
        <v>100</v>
      </c>
      <c r="E50" s="1">
        <v>9</v>
      </c>
      <c r="F50" s="1">
        <f>Table3[[#This Row],[RPE ]]*Table3[[#This Row],[Duration]]</f>
        <v>900</v>
      </c>
      <c r="G50" s="1" t="s">
        <v>32</v>
      </c>
      <c r="H50" s="1">
        <v>90</v>
      </c>
      <c r="I50" s="1">
        <v>8</v>
      </c>
      <c r="J50" s="1">
        <f>Table3[[#This Row],[RPE]]*Table3[[#This Row],[Duration2]]</f>
        <v>720</v>
      </c>
      <c r="K50" s="1">
        <f>Table3[[#This Row],[Load]]+Table3[[#This Row],[Load2]]</f>
        <v>1620</v>
      </c>
    </row>
    <row r="51" spans="1:11" x14ac:dyDescent="0.2">
      <c r="A51" t="s">
        <v>28</v>
      </c>
      <c r="B51" t="s">
        <v>12</v>
      </c>
      <c r="C51" s="1" t="s">
        <v>31</v>
      </c>
      <c r="D51" s="1">
        <v>100</v>
      </c>
      <c r="E51" s="1">
        <v>8</v>
      </c>
      <c r="F51" s="1">
        <f>Table3[[#This Row],[RPE ]]*Table3[[#This Row],[Duration]]</f>
        <v>800</v>
      </c>
      <c r="G51" s="1" t="s">
        <v>32</v>
      </c>
      <c r="H51" s="1">
        <v>90</v>
      </c>
      <c r="I51" s="1">
        <v>7</v>
      </c>
      <c r="J51" s="1">
        <f>Table3[[#This Row],[RPE]]*Table3[[#This Row],[Duration2]]</f>
        <v>630</v>
      </c>
      <c r="K51" s="1">
        <f>Table3[[#This Row],[Load]]+Table3[[#This Row],[Load2]]</f>
        <v>1430</v>
      </c>
    </row>
    <row r="52" spans="1:11" x14ac:dyDescent="0.2">
      <c r="A52" t="s">
        <v>29</v>
      </c>
      <c r="B52" t="s">
        <v>3</v>
      </c>
      <c r="C52" s="1" t="s">
        <v>31</v>
      </c>
      <c r="D52" s="1">
        <v>100</v>
      </c>
      <c r="E52" s="1">
        <v>9</v>
      </c>
      <c r="F52" s="1">
        <f>Table3[[#This Row],[RPE ]]*Table3[[#This Row],[Duration]]</f>
        <v>900</v>
      </c>
      <c r="G52" s="1" t="s">
        <v>33</v>
      </c>
      <c r="H52" s="1">
        <v>90</v>
      </c>
      <c r="I52" s="1">
        <v>6</v>
      </c>
      <c r="J52" s="1">
        <f>Table3[[#This Row],[RPE]]*Table3[[#This Row],[Duration2]]</f>
        <v>540</v>
      </c>
      <c r="K52" s="1">
        <f>Table3[[#This Row],[Load]]+Table3[[#This Row],[Load2]]</f>
        <v>1440</v>
      </c>
    </row>
    <row r="53" spans="1:11" x14ac:dyDescent="0.2">
      <c r="A53" t="s">
        <v>29</v>
      </c>
      <c r="B53" t="s">
        <v>4</v>
      </c>
      <c r="C53" s="1" t="s">
        <v>31</v>
      </c>
      <c r="D53" s="1">
        <v>100</v>
      </c>
      <c r="E53" s="1">
        <v>8</v>
      </c>
      <c r="F53" s="1">
        <f>Table3[[#This Row],[RPE ]]*Table3[[#This Row],[Duration]]</f>
        <v>800</v>
      </c>
      <c r="G53" s="1" t="s">
        <v>33</v>
      </c>
      <c r="H53" s="1">
        <v>90</v>
      </c>
      <c r="I53" s="1">
        <v>9</v>
      </c>
      <c r="J53" s="1">
        <f>Table3[[#This Row],[RPE]]*Table3[[#This Row],[Duration2]]</f>
        <v>810</v>
      </c>
      <c r="K53" s="1">
        <f>Table3[[#This Row],[Load]]+Table3[[#This Row],[Load2]]</f>
        <v>1610</v>
      </c>
    </row>
    <row r="54" spans="1:11" x14ac:dyDescent="0.2">
      <c r="A54" t="s">
        <v>29</v>
      </c>
      <c r="B54" t="s">
        <v>5</v>
      </c>
      <c r="C54" s="1" t="s">
        <v>31</v>
      </c>
      <c r="D54" s="1">
        <v>100</v>
      </c>
      <c r="E54" s="1">
        <v>8</v>
      </c>
      <c r="F54" s="1">
        <f>Table3[[#This Row],[RPE ]]*Table3[[#This Row],[Duration]]</f>
        <v>800</v>
      </c>
      <c r="G54" s="1" t="s">
        <v>33</v>
      </c>
      <c r="H54" s="1">
        <v>90</v>
      </c>
      <c r="I54" s="1">
        <v>8</v>
      </c>
      <c r="J54" s="1">
        <f>Table3[[#This Row],[RPE]]*Table3[[#This Row],[Duration2]]</f>
        <v>720</v>
      </c>
      <c r="K54" s="1">
        <f>Table3[[#This Row],[Load]]+Table3[[#This Row],[Load2]]</f>
        <v>1520</v>
      </c>
    </row>
    <row r="55" spans="1:11" x14ac:dyDescent="0.2">
      <c r="A55" t="s">
        <v>29</v>
      </c>
      <c r="B55" t="s">
        <v>6</v>
      </c>
      <c r="C55" s="1" t="s">
        <v>31</v>
      </c>
      <c r="D55" s="1">
        <v>100</v>
      </c>
      <c r="E55" s="1">
        <v>9</v>
      </c>
      <c r="F55" s="1">
        <f>Table3[[#This Row],[RPE ]]*Table3[[#This Row],[Duration]]</f>
        <v>900</v>
      </c>
      <c r="G55" s="1" t="s">
        <v>33</v>
      </c>
      <c r="H55" s="1">
        <v>90</v>
      </c>
      <c r="I55" s="1">
        <v>7</v>
      </c>
      <c r="J55" s="1">
        <f>Table3[[#This Row],[RPE]]*Table3[[#This Row],[Duration2]]</f>
        <v>630</v>
      </c>
      <c r="K55" s="1">
        <f>Table3[[#This Row],[Load]]+Table3[[#This Row],[Load2]]</f>
        <v>1530</v>
      </c>
    </row>
    <row r="56" spans="1:11" x14ac:dyDescent="0.2">
      <c r="A56" t="s">
        <v>29</v>
      </c>
      <c r="B56" t="s">
        <v>7</v>
      </c>
      <c r="C56" s="1" t="s">
        <v>31</v>
      </c>
      <c r="D56" s="1">
        <v>100</v>
      </c>
      <c r="E56" s="1">
        <v>8</v>
      </c>
      <c r="F56" s="1">
        <f>Table3[[#This Row],[RPE ]]*Table3[[#This Row],[Duration]]</f>
        <v>800</v>
      </c>
      <c r="G56" s="1" t="s">
        <v>33</v>
      </c>
      <c r="H56" s="1">
        <v>90</v>
      </c>
      <c r="I56" s="1">
        <v>6</v>
      </c>
      <c r="J56" s="1">
        <f>Table3[[#This Row],[RPE]]*Table3[[#This Row],[Duration2]]</f>
        <v>540</v>
      </c>
      <c r="K56" s="1">
        <f>Table3[[#This Row],[Load]]+Table3[[#This Row],[Load2]]</f>
        <v>1340</v>
      </c>
    </row>
    <row r="57" spans="1:11" x14ac:dyDescent="0.2">
      <c r="A57" t="s">
        <v>29</v>
      </c>
      <c r="B57" t="s">
        <v>8</v>
      </c>
      <c r="C57" s="1" t="s">
        <v>31</v>
      </c>
      <c r="D57" s="1">
        <v>100</v>
      </c>
      <c r="E57" s="1">
        <v>7</v>
      </c>
      <c r="F57" s="1">
        <f>Table3[[#This Row],[RPE ]]*Table3[[#This Row],[Duration]]</f>
        <v>700</v>
      </c>
      <c r="G57" s="1" t="s">
        <v>33</v>
      </c>
      <c r="H57" s="1">
        <v>90</v>
      </c>
      <c r="I57" s="1">
        <v>9</v>
      </c>
      <c r="J57" s="1">
        <f>Table3[[#This Row],[RPE]]*Table3[[#This Row],[Duration2]]</f>
        <v>810</v>
      </c>
      <c r="K57" s="1">
        <f>Table3[[#This Row],[Load]]+Table3[[#This Row],[Load2]]</f>
        <v>1510</v>
      </c>
    </row>
    <row r="58" spans="1:11" x14ac:dyDescent="0.2">
      <c r="A58" t="s">
        <v>29</v>
      </c>
      <c r="B58" t="s">
        <v>9</v>
      </c>
      <c r="C58" s="1" t="s">
        <v>31</v>
      </c>
      <c r="D58" s="1">
        <v>100</v>
      </c>
      <c r="E58" s="1">
        <v>6</v>
      </c>
      <c r="F58" s="1">
        <f>Table3[[#This Row],[RPE ]]*Table3[[#This Row],[Duration]]</f>
        <v>600</v>
      </c>
      <c r="G58" s="1" t="s">
        <v>33</v>
      </c>
      <c r="H58" s="1">
        <v>90</v>
      </c>
      <c r="I58" s="1">
        <v>9</v>
      </c>
      <c r="J58" s="1">
        <f>Table3[[#This Row],[RPE]]*Table3[[#This Row],[Duration2]]</f>
        <v>810</v>
      </c>
      <c r="K58" s="1">
        <f>Table3[[#This Row],[Load]]+Table3[[#This Row],[Load2]]</f>
        <v>1410</v>
      </c>
    </row>
    <row r="59" spans="1:11" x14ac:dyDescent="0.2">
      <c r="A59" t="s">
        <v>29</v>
      </c>
      <c r="B59" t="s">
        <v>10</v>
      </c>
      <c r="C59" s="1" t="s">
        <v>31</v>
      </c>
      <c r="D59" s="1">
        <v>100</v>
      </c>
      <c r="E59" s="1">
        <v>9</v>
      </c>
      <c r="F59" s="1">
        <f>Table3[[#This Row],[RPE ]]*Table3[[#This Row],[Duration]]</f>
        <v>900</v>
      </c>
      <c r="G59" s="1" t="s">
        <v>33</v>
      </c>
      <c r="H59" s="1">
        <v>90</v>
      </c>
      <c r="I59" s="1">
        <v>8</v>
      </c>
      <c r="J59" s="1">
        <f>Table3[[#This Row],[RPE]]*Table3[[#This Row],[Duration2]]</f>
        <v>720</v>
      </c>
      <c r="K59" s="1">
        <f>Table3[[#This Row],[Load]]+Table3[[#This Row],[Load2]]</f>
        <v>1620</v>
      </c>
    </row>
    <row r="60" spans="1:11" x14ac:dyDescent="0.2">
      <c r="A60" t="s">
        <v>29</v>
      </c>
      <c r="B60" t="s">
        <v>11</v>
      </c>
      <c r="C60" s="1" t="s">
        <v>31</v>
      </c>
      <c r="D60" s="1">
        <v>100</v>
      </c>
      <c r="E60" s="1">
        <v>8</v>
      </c>
      <c r="F60" s="1">
        <f>Table3[[#This Row],[RPE ]]*Table3[[#This Row],[Duration]]</f>
        <v>800</v>
      </c>
      <c r="G60" s="1" t="s">
        <v>33</v>
      </c>
      <c r="H60" s="1">
        <v>90</v>
      </c>
      <c r="I60" s="1">
        <v>8</v>
      </c>
      <c r="J60" s="1">
        <f>Table3[[#This Row],[RPE]]*Table3[[#This Row],[Duration2]]</f>
        <v>720</v>
      </c>
      <c r="K60" s="1">
        <f>Table3[[#This Row],[Load]]+Table3[[#This Row],[Load2]]</f>
        <v>1520</v>
      </c>
    </row>
    <row r="61" spans="1:11" x14ac:dyDescent="0.2">
      <c r="A61" t="s">
        <v>29</v>
      </c>
      <c r="B61" t="s">
        <v>12</v>
      </c>
      <c r="C61" s="1" t="s">
        <v>31</v>
      </c>
      <c r="D61" s="1">
        <v>100</v>
      </c>
      <c r="E61" s="1">
        <v>9</v>
      </c>
      <c r="F61" s="1">
        <f>Table3[[#This Row],[RPE ]]*Table3[[#This Row],[Duration]]</f>
        <v>900</v>
      </c>
      <c r="G61" s="1" t="s">
        <v>33</v>
      </c>
      <c r="H61" s="1">
        <v>90</v>
      </c>
      <c r="I61" s="1">
        <v>9</v>
      </c>
      <c r="J61" s="1">
        <f>Table3[[#This Row],[RPE]]*Table3[[#This Row],[Duration2]]</f>
        <v>810</v>
      </c>
      <c r="K61" s="1">
        <f>Table3[[#This Row],[Load]]+Table3[[#This Row],[Load2]]</f>
        <v>1710</v>
      </c>
    </row>
    <row r="62" spans="1:11" x14ac:dyDescent="0.2">
      <c r="A62" t="s">
        <v>30</v>
      </c>
      <c r="B62" t="s">
        <v>3</v>
      </c>
      <c r="C62" s="1" t="s">
        <v>31</v>
      </c>
      <c r="D62" s="1">
        <v>100</v>
      </c>
      <c r="E62" s="1">
        <v>8</v>
      </c>
      <c r="F62" s="1">
        <f>Table3[[#This Row],[RPE ]]*Table3[[#This Row],[Duration]]</f>
        <v>800</v>
      </c>
      <c r="G62" s="1" t="s">
        <v>19</v>
      </c>
      <c r="H62" s="1">
        <v>90</v>
      </c>
      <c r="I62" s="1">
        <v>8</v>
      </c>
      <c r="J62" s="1">
        <f>Table3[[#This Row],[RPE]]*Table3[[#This Row],[Duration2]]</f>
        <v>720</v>
      </c>
      <c r="K62" s="1">
        <f>Table3[[#This Row],[Load]]+Table3[[#This Row],[Load2]]</f>
        <v>1520</v>
      </c>
    </row>
    <row r="63" spans="1:11" x14ac:dyDescent="0.2">
      <c r="A63" t="s">
        <v>30</v>
      </c>
      <c r="B63" t="s">
        <v>4</v>
      </c>
      <c r="C63" s="1" t="s">
        <v>31</v>
      </c>
      <c r="D63" s="1">
        <v>100</v>
      </c>
      <c r="E63" s="1">
        <v>9</v>
      </c>
      <c r="F63" s="1">
        <f>Table3[[#This Row],[RPE ]]*Table3[[#This Row],[Duration]]</f>
        <v>900</v>
      </c>
      <c r="G63" s="1" t="s">
        <v>19</v>
      </c>
      <c r="H63" s="1">
        <v>90</v>
      </c>
      <c r="I63" s="1">
        <v>8</v>
      </c>
      <c r="J63" s="1">
        <f>Table3[[#This Row],[RPE]]*Table3[[#This Row],[Duration2]]</f>
        <v>720</v>
      </c>
      <c r="K63" s="1">
        <f>Table3[[#This Row],[Load]]+Table3[[#This Row],[Load2]]</f>
        <v>1620</v>
      </c>
    </row>
    <row r="64" spans="1:11" x14ac:dyDescent="0.2">
      <c r="A64" t="s">
        <v>30</v>
      </c>
      <c r="B64" t="s">
        <v>5</v>
      </c>
      <c r="C64" s="1" t="s">
        <v>31</v>
      </c>
      <c r="D64" s="1">
        <v>100</v>
      </c>
      <c r="E64" s="1">
        <v>8</v>
      </c>
      <c r="F64" s="1">
        <f>Table3[[#This Row],[RPE ]]*Table3[[#This Row],[Duration]]</f>
        <v>800</v>
      </c>
      <c r="G64" s="1" t="s">
        <v>19</v>
      </c>
      <c r="H64" s="1">
        <v>90</v>
      </c>
      <c r="I64" s="1">
        <v>9</v>
      </c>
      <c r="J64" s="1">
        <f>Table3[[#This Row],[RPE]]*Table3[[#This Row],[Duration2]]</f>
        <v>810</v>
      </c>
      <c r="K64" s="1">
        <f>Table3[[#This Row],[Load]]+Table3[[#This Row],[Load2]]</f>
        <v>1610</v>
      </c>
    </row>
    <row r="65" spans="1:11" x14ac:dyDescent="0.2">
      <c r="A65" t="s">
        <v>30</v>
      </c>
      <c r="B65" t="s">
        <v>6</v>
      </c>
      <c r="C65" s="1" t="s">
        <v>31</v>
      </c>
      <c r="D65" s="1">
        <v>100</v>
      </c>
      <c r="E65" s="1">
        <v>8</v>
      </c>
      <c r="F65" s="1">
        <f>Table3[[#This Row],[RPE ]]*Table3[[#This Row],[Duration]]</f>
        <v>800</v>
      </c>
      <c r="G65" s="1" t="s">
        <v>19</v>
      </c>
      <c r="H65" s="1">
        <v>90</v>
      </c>
      <c r="I65" s="1">
        <v>8</v>
      </c>
      <c r="J65" s="1">
        <f>Table3[[#This Row],[RPE]]*Table3[[#This Row],[Duration2]]</f>
        <v>720</v>
      </c>
      <c r="K65" s="1">
        <f>Table3[[#This Row],[Load]]+Table3[[#This Row],[Load2]]</f>
        <v>1520</v>
      </c>
    </row>
    <row r="66" spans="1:11" x14ac:dyDescent="0.2">
      <c r="A66" t="s">
        <v>30</v>
      </c>
      <c r="B66" t="s">
        <v>7</v>
      </c>
      <c r="C66" s="1" t="s">
        <v>31</v>
      </c>
      <c r="D66" s="1">
        <v>100</v>
      </c>
      <c r="E66" s="1">
        <v>9</v>
      </c>
      <c r="F66" s="1">
        <f>Table3[[#This Row],[RPE ]]*Table3[[#This Row],[Duration]]</f>
        <v>900</v>
      </c>
      <c r="G66" s="1" t="s">
        <v>19</v>
      </c>
      <c r="H66" s="1">
        <v>90</v>
      </c>
      <c r="I66" s="1">
        <v>7</v>
      </c>
      <c r="J66" s="1">
        <f>Table3[[#This Row],[RPE]]*Table3[[#This Row],[Duration2]]</f>
        <v>630</v>
      </c>
      <c r="K66" s="1">
        <f>Table3[[#This Row],[Load]]+Table3[[#This Row],[Load2]]</f>
        <v>1530</v>
      </c>
    </row>
    <row r="67" spans="1:11" x14ac:dyDescent="0.2">
      <c r="A67" t="s">
        <v>30</v>
      </c>
      <c r="B67" t="s">
        <v>8</v>
      </c>
      <c r="C67" s="1" t="s">
        <v>31</v>
      </c>
      <c r="D67" s="1">
        <v>100</v>
      </c>
      <c r="E67" s="1">
        <v>8</v>
      </c>
      <c r="F67" s="1">
        <f>Table3[[#This Row],[RPE ]]*Table3[[#This Row],[Duration]]</f>
        <v>800</v>
      </c>
      <c r="G67" s="1" t="s">
        <v>19</v>
      </c>
      <c r="H67" s="1">
        <v>90</v>
      </c>
      <c r="I67" s="1">
        <v>6</v>
      </c>
      <c r="J67" s="1">
        <f>Table3[[#This Row],[RPE]]*Table3[[#This Row],[Duration2]]</f>
        <v>540</v>
      </c>
      <c r="K67" s="1">
        <f>Table3[[#This Row],[Load]]+Table3[[#This Row],[Load2]]</f>
        <v>1340</v>
      </c>
    </row>
    <row r="68" spans="1:11" x14ac:dyDescent="0.2">
      <c r="A68" t="s">
        <v>30</v>
      </c>
      <c r="B68" t="s">
        <v>9</v>
      </c>
      <c r="C68" s="1" t="s">
        <v>31</v>
      </c>
      <c r="D68" s="1">
        <v>100</v>
      </c>
      <c r="E68" s="1">
        <v>7</v>
      </c>
      <c r="F68" s="1">
        <f>Table3[[#This Row],[RPE ]]*Table3[[#This Row],[Duration]]</f>
        <v>700</v>
      </c>
      <c r="G68" s="1" t="s">
        <v>19</v>
      </c>
      <c r="H68" s="1">
        <v>90</v>
      </c>
      <c r="I68" s="1">
        <v>9</v>
      </c>
      <c r="J68" s="1">
        <f>Table3[[#This Row],[RPE]]*Table3[[#This Row],[Duration2]]</f>
        <v>810</v>
      </c>
      <c r="K68" s="1">
        <f>Table3[[#This Row],[Load]]+Table3[[#This Row],[Load2]]</f>
        <v>1510</v>
      </c>
    </row>
    <row r="69" spans="1:11" x14ac:dyDescent="0.2">
      <c r="A69" t="s">
        <v>30</v>
      </c>
      <c r="B69" t="s">
        <v>10</v>
      </c>
      <c r="C69" s="1" t="s">
        <v>31</v>
      </c>
      <c r="D69" s="1">
        <v>100</v>
      </c>
      <c r="E69" s="1">
        <v>6</v>
      </c>
      <c r="F69" s="1">
        <f>Table3[[#This Row],[RPE ]]*Table3[[#This Row],[Duration]]</f>
        <v>600</v>
      </c>
      <c r="G69" s="1" t="s">
        <v>19</v>
      </c>
      <c r="H69" s="1">
        <v>90</v>
      </c>
      <c r="I69" s="1">
        <v>8</v>
      </c>
      <c r="J69" s="1">
        <f>Table3[[#This Row],[RPE]]*Table3[[#This Row],[Duration2]]</f>
        <v>720</v>
      </c>
      <c r="K69" s="1">
        <f>Table3[[#This Row],[Load]]+Table3[[#This Row],[Load2]]</f>
        <v>1320</v>
      </c>
    </row>
    <row r="70" spans="1:11" x14ac:dyDescent="0.2">
      <c r="A70" t="s">
        <v>30</v>
      </c>
      <c r="B70" t="s">
        <v>11</v>
      </c>
      <c r="C70" s="1" t="s">
        <v>31</v>
      </c>
      <c r="D70" s="1">
        <v>100</v>
      </c>
      <c r="E70" s="1">
        <v>9</v>
      </c>
      <c r="F70" s="1">
        <f>Table3[[#This Row],[RPE ]]*Table3[[#This Row],[Duration]]</f>
        <v>900</v>
      </c>
      <c r="G70" s="1" t="s">
        <v>19</v>
      </c>
      <c r="H70" s="1">
        <v>90</v>
      </c>
      <c r="I70" s="1">
        <v>9</v>
      </c>
      <c r="J70" s="1">
        <f>Table3[[#This Row],[RPE]]*Table3[[#This Row],[Duration2]]</f>
        <v>810</v>
      </c>
      <c r="K70" s="1">
        <f>Table3[[#This Row],[Load]]+Table3[[#This Row],[Load2]]</f>
        <v>1710</v>
      </c>
    </row>
    <row r="71" spans="1:11" x14ac:dyDescent="0.2">
      <c r="A71" t="s">
        <v>30</v>
      </c>
      <c r="B71" t="s">
        <v>12</v>
      </c>
      <c r="C71" s="1" t="s">
        <v>31</v>
      </c>
      <c r="D71" s="1">
        <v>100</v>
      </c>
      <c r="E71" s="1">
        <v>8</v>
      </c>
      <c r="F71" s="1">
        <f>Table3[[#This Row],[RPE ]]*Table3[[#This Row],[Duration]]</f>
        <v>800</v>
      </c>
      <c r="G71" s="1" t="s">
        <v>19</v>
      </c>
      <c r="H71" s="1">
        <v>90</v>
      </c>
      <c r="I71" s="1">
        <v>7</v>
      </c>
      <c r="J71" s="1">
        <f>Table3[[#This Row],[RPE]]*Table3[[#This Row],[Duration2]]</f>
        <v>630</v>
      </c>
      <c r="K71" s="1">
        <f>Table3[[#This Row],[Load]]+Table3[[#This Row],[Load2]]</f>
        <v>1430</v>
      </c>
    </row>
    <row r="77" spans="1:11" x14ac:dyDescent="0.2">
      <c r="A77" s="1"/>
      <c r="B77" s="1"/>
      <c r="G77"/>
      <c r="H77"/>
      <c r="I77"/>
      <c r="J77"/>
      <c r="K77"/>
    </row>
    <row r="78" spans="1:11" x14ac:dyDescent="0.2">
      <c r="A78" s="2"/>
      <c r="B78" s="7"/>
      <c r="C78" s="7"/>
      <c r="K78"/>
    </row>
    <row r="79" spans="1:11" x14ac:dyDescent="0.2">
      <c r="A79" s="2"/>
    </row>
    <row r="80" spans="1: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sheetData>
  <dataConsolidate>
    <dataRefs count="1">
      <dataRef name="name"/>
    </dataRefs>
  </dataConsolidate>
  <dataValidations count="3">
    <dataValidation type="list" allowBlank="1" showInputMessage="1" showErrorMessage="1" sqref="B3:B71 B2" xr:uid="{00000000-0002-0000-0500-000000000000}">
      <formula1>name</formula1>
    </dataValidation>
    <dataValidation type="list" allowBlank="1" showInputMessage="1" showErrorMessage="1" sqref="C2:C71" xr:uid="{00000000-0002-0000-0500-000001000000}">
      <formula1>"Srt 1, Srt 2"</formula1>
    </dataValidation>
    <dataValidation type="list" allowBlank="1" showInputMessage="1" showErrorMessage="1" sqref="G2:G71" xr:uid="{00000000-0002-0000-0500-000002000000}">
      <formula1>"Tac, Rac, Con/Skill"</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4"/>
  <sheetViews>
    <sheetView workbookViewId="0">
      <selection activeCell="A4" sqref="A4"/>
    </sheetView>
  </sheetViews>
  <sheetFormatPr baseColWidth="10" defaultColWidth="8.83203125" defaultRowHeight="15" x14ac:dyDescent="0.2"/>
  <cols>
    <col min="1" max="1" width="19.83203125" customWidth="1"/>
    <col min="2" max="2" width="16.33203125" hidden="1" customWidth="1"/>
    <col min="3" max="8" width="12" hidden="1" customWidth="1"/>
    <col min="9" max="9" width="7.33203125" hidden="1" customWidth="1"/>
    <col min="10" max="10" width="11.33203125" bestFit="1" customWidth="1"/>
    <col min="11" max="11" width="15.5" customWidth="1"/>
    <col min="12" max="12" width="14.1640625" customWidth="1"/>
    <col min="13" max="13" width="13" customWidth="1"/>
  </cols>
  <sheetData>
    <row r="1" spans="1:14" x14ac:dyDescent="0.2">
      <c r="A1" s="9" t="s">
        <v>37</v>
      </c>
      <c r="B1" s="9" t="s">
        <v>53</v>
      </c>
    </row>
    <row r="2" spans="1:14" x14ac:dyDescent="0.2">
      <c r="A2" s="9" t="s">
        <v>58</v>
      </c>
      <c r="B2" t="s">
        <v>22</v>
      </c>
      <c r="C2" t="s">
        <v>25</v>
      </c>
      <c r="D2" t="s">
        <v>26</v>
      </c>
      <c r="E2" t="s">
        <v>27</v>
      </c>
      <c r="F2" t="s">
        <v>28</v>
      </c>
      <c r="G2" t="s">
        <v>29</v>
      </c>
      <c r="H2" t="s">
        <v>30</v>
      </c>
      <c r="I2" t="s">
        <v>52</v>
      </c>
      <c r="J2" t="s">
        <v>35</v>
      </c>
      <c r="K2" t="s">
        <v>56</v>
      </c>
      <c r="L2" t="s">
        <v>54</v>
      </c>
      <c r="M2" t="s">
        <v>55</v>
      </c>
      <c r="N2" t="s">
        <v>62</v>
      </c>
    </row>
    <row r="3" spans="1:14" x14ac:dyDescent="0.2">
      <c r="A3" s="10" t="s">
        <v>86</v>
      </c>
      <c r="B3">
        <v>1620</v>
      </c>
      <c r="C3">
        <v>1610</v>
      </c>
      <c r="D3">
        <v>1620</v>
      </c>
      <c r="E3">
        <v>1340</v>
      </c>
      <c r="F3">
        <v>1620</v>
      </c>
      <c r="G3">
        <v>1520</v>
      </c>
      <c r="H3">
        <v>1710</v>
      </c>
      <c r="J3">
        <v>11040</v>
      </c>
      <c r="K3" s="12">
        <f>SUM(B3:H3)/7</f>
        <v>1577.1428571428571</v>
      </c>
      <c r="L3" s="12">
        <f>STDEV(B3:H3)</f>
        <v>118.14035236591626</v>
      </c>
      <c r="M3" s="11">
        <f>Table2[[#This Row],[Mean of Daily Training]]/Table2[[#This Row],[STDeviation ]]</f>
        <v>13.34973889580057</v>
      </c>
      <c r="N3" s="11">
        <f>GETPIVOTDATA("Daily Load",$A$1,"Athlete","Bambang Pamungkas")*Table2[[#This Row],[Monotomy]]</f>
        <v>147381.1174096383</v>
      </c>
    </row>
    <row r="4" spans="1:14" x14ac:dyDescent="0.2">
      <c r="A4" s="10" t="s">
        <v>10</v>
      </c>
      <c r="B4">
        <v>1410</v>
      </c>
      <c r="C4">
        <v>1440</v>
      </c>
      <c r="D4">
        <v>1410</v>
      </c>
      <c r="E4">
        <v>1440</v>
      </c>
      <c r="F4">
        <v>1410</v>
      </c>
      <c r="G4">
        <v>1620</v>
      </c>
      <c r="H4">
        <v>1320</v>
      </c>
      <c r="J4">
        <v>10050</v>
      </c>
      <c r="K4" s="12">
        <f t="shared" ref="K4:K12" si="0">SUM(B4:H4)/7</f>
        <v>1435.7142857142858</v>
      </c>
      <c r="L4" s="12">
        <f t="shared" ref="L4:L12" si="1">STDEV(B4:H4)</f>
        <v>90.711473522214533</v>
      </c>
      <c r="M4" s="11">
        <f>Table2[[#This Row],[Mean of Daily Training]]/Table2[[#This Row],[STDeviation ]]</f>
        <v>15.827262307261391</v>
      </c>
      <c r="N4" s="11">
        <f>GETPIVOTDATA("Daily Load",$A$1,"Athlete","Bambang Pamungkas")*Table2[[#This Row],[Monotomy]]</f>
        <v>174732.97587216576</v>
      </c>
    </row>
    <row r="5" spans="1:14" x14ac:dyDescent="0.2">
      <c r="A5" s="10" t="s">
        <v>3</v>
      </c>
      <c r="B5">
        <v>1620</v>
      </c>
      <c r="C5">
        <v>1510</v>
      </c>
      <c r="D5">
        <v>1410</v>
      </c>
      <c r="E5">
        <v>1510</v>
      </c>
      <c r="F5">
        <v>1530</v>
      </c>
      <c r="G5">
        <v>1440</v>
      </c>
      <c r="H5">
        <v>1520</v>
      </c>
      <c r="J5">
        <v>10540</v>
      </c>
      <c r="K5" s="12">
        <f t="shared" si="0"/>
        <v>1505.7142857142858</v>
      </c>
      <c r="L5" s="12">
        <f t="shared" si="1"/>
        <v>67.54187413675136</v>
      </c>
      <c r="M5" s="11">
        <f>Table2[[#This Row],[Mean of Daily Training]]/Table2[[#This Row],[STDeviation ]]</f>
        <v>22.293048645136512</v>
      </c>
      <c r="N5" s="11">
        <f>GETPIVOTDATA("Daily Load",$A$1,"Athlete","Bambang Pamungkas")*Table2[[#This Row],[Monotomy]]</f>
        <v>246115.25704230709</v>
      </c>
    </row>
    <row r="6" spans="1:14" x14ac:dyDescent="0.2">
      <c r="A6" s="10" t="s">
        <v>9</v>
      </c>
      <c r="B6">
        <v>1510</v>
      </c>
      <c r="C6">
        <v>1430</v>
      </c>
      <c r="D6">
        <v>1240</v>
      </c>
      <c r="E6">
        <v>1530</v>
      </c>
      <c r="F6">
        <v>1420</v>
      </c>
      <c r="G6">
        <v>1410</v>
      </c>
      <c r="H6">
        <v>1510</v>
      </c>
      <c r="J6">
        <v>10050</v>
      </c>
      <c r="K6" s="12">
        <f t="shared" si="0"/>
        <v>1435.7142857142858</v>
      </c>
      <c r="L6" s="12">
        <f t="shared" si="1"/>
        <v>99.307123419746489</v>
      </c>
      <c r="M6" s="11">
        <f>Table2[[#This Row],[Mean of Daily Training]]/Table2[[#This Row],[STDeviation ]]</f>
        <v>14.457314201377869</v>
      </c>
      <c r="N6" s="11">
        <f>GETPIVOTDATA("Daily Load",$A$1,"Athlete","Bambang Pamungkas")*Table2[[#This Row],[Monotomy]]</f>
        <v>159608.74878321169</v>
      </c>
    </row>
    <row r="7" spans="1:14" x14ac:dyDescent="0.2">
      <c r="A7" s="10" t="s">
        <v>4</v>
      </c>
      <c r="B7">
        <v>1520</v>
      </c>
      <c r="C7">
        <v>1320</v>
      </c>
      <c r="D7">
        <v>1620</v>
      </c>
      <c r="E7">
        <v>1320</v>
      </c>
      <c r="F7">
        <v>1340</v>
      </c>
      <c r="G7">
        <v>1610</v>
      </c>
      <c r="H7">
        <v>1620</v>
      </c>
      <c r="J7">
        <v>10350</v>
      </c>
      <c r="K7" s="12">
        <f t="shared" si="0"/>
        <v>1478.5714285714287</v>
      </c>
      <c r="L7" s="12">
        <f t="shared" si="1"/>
        <v>146.33620780341997</v>
      </c>
      <c r="M7" s="11">
        <f>Table2[[#This Row],[Mean of Daily Training]]/Table2[[#This Row],[STDeviation ]]</f>
        <v>10.103934294632401</v>
      </c>
      <c r="N7" s="11">
        <f>GETPIVOTDATA("Daily Load",$A$1,"Athlete","Bambang Pamungkas")*Table2[[#This Row],[Monotomy]]</f>
        <v>111547.43461274171</v>
      </c>
    </row>
    <row r="8" spans="1:14" x14ac:dyDescent="0.2">
      <c r="A8" s="10" t="s">
        <v>7</v>
      </c>
      <c r="B8">
        <v>1440</v>
      </c>
      <c r="C8">
        <v>1710</v>
      </c>
      <c r="D8">
        <v>1620</v>
      </c>
      <c r="E8">
        <v>1410</v>
      </c>
      <c r="F8">
        <v>1710</v>
      </c>
      <c r="G8">
        <v>1340</v>
      </c>
      <c r="H8">
        <v>1530</v>
      </c>
      <c r="J8">
        <v>10760</v>
      </c>
      <c r="K8" s="12">
        <f t="shared" si="0"/>
        <v>1537.1428571428571</v>
      </c>
      <c r="L8" s="12">
        <f t="shared" si="1"/>
        <v>147.84161409137434</v>
      </c>
      <c r="M8" s="11">
        <f>Table2[[#This Row],[Mean of Daily Training]]/Table2[[#This Row],[STDeviation ]]</f>
        <v>10.397227239367242</v>
      </c>
      <c r="N8" s="11">
        <f>GETPIVOTDATA("Daily Load",$A$1,"Athlete","Bambang Pamungkas")*Table2[[#This Row],[Monotomy]]</f>
        <v>114785.38872261434</v>
      </c>
    </row>
    <row r="9" spans="1:14" x14ac:dyDescent="0.2">
      <c r="A9" s="10" t="s">
        <v>6</v>
      </c>
      <c r="B9">
        <v>1230</v>
      </c>
      <c r="C9">
        <v>1440</v>
      </c>
      <c r="D9">
        <v>1410</v>
      </c>
      <c r="E9">
        <v>1240</v>
      </c>
      <c r="F9">
        <v>1410</v>
      </c>
      <c r="G9">
        <v>1530</v>
      </c>
      <c r="H9">
        <v>1520</v>
      </c>
      <c r="J9">
        <v>9780</v>
      </c>
      <c r="K9" s="12">
        <f t="shared" si="0"/>
        <v>1397.1428571428571</v>
      </c>
      <c r="L9" s="12">
        <f t="shared" si="1"/>
        <v>120.79104350272081</v>
      </c>
      <c r="M9" s="11">
        <f>Table2[[#This Row],[Mean of Daily Training]]/Table2[[#This Row],[STDeviation ]]</f>
        <v>11.566609714000744</v>
      </c>
      <c r="N9" s="11">
        <f>GETPIVOTDATA("Daily Load",$A$1,"Athlete","Bambang Pamungkas")*Table2[[#This Row],[Monotomy]]</f>
        <v>127695.37124256822</v>
      </c>
    </row>
    <row r="10" spans="1:14" x14ac:dyDescent="0.2">
      <c r="A10" s="10" t="s">
        <v>5</v>
      </c>
      <c r="B10">
        <v>1330</v>
      </c>
      <c r="C10">
        <v>1230</v>
      </c>
      <c r="D10">
        <v>1520</v>
      </c>
      <c r="E10">
        <v>1330</v>
      </c>
      <c r="F10">
        <v>1240</v>
      </c>
      <c r="G10">
        <v>1520</v>
      </c>
      <c r="H10">
        <v>1610</v>
      </c>
      <c r="J10">
        <v>9780</v>
      </c>
      <c r="K10" s="12">
        <f t="shared" si="0"/>
        <v>1397.1428571428571</v>
      </c>
      <c r="L10" s="12">
        <f t="shared" si="1"/>
        <v>151.18578920369089</v>
      </c>
      <c r="M10" s="11">
        <f>Table2[[#This Row],[Mean of Daily Training]]/Table2[[#This Row],[STDeviation ]]</f>
        <v>9.2412313650756062</v>
      </c>
      <c r="N10" s="11">
        <f>GETPIVOTDATA("Daily Load",$A$1,"Athlete","Bambang Pamungkas")*Table2[[#This Row],[Monotomy]]</f>
        <v>102023.19427043469</v>
      </c>
    </row>
    <row r="11" spans="1:14" x14ac:dyDescent="0.2">
      <c r="A11" s="10" t="s">
        <v>12</v>
      </c>
      <c r="B11">
        <v>1520</v>
      </c>
      <c r="C11">
        <v>1420</v>
      </c>
      <c r="D11">
        <v>1340</v>
      </c>
      <c r="E11">
        <v>1430</v>
      </c>
      <c r="F11">
        <v>1430</v>
      </c>
      <c r="G11">
        <v>1710</v>
      </c>
      <c r="H11">
        <v>1430</v>
      </c>
      <c r="J11">
        <v>10280</v>
      </c>
      <c r="K11" s="12">
        <f t="shared" si="0"/>
        <v>1468.5714285714287</v>
      </c>
      <c r="L11" s="12">
        <f t="shared" si="1"/>
        <v>118.52265204432041</v>
      </c>
      <c r="M11" s="11">
        <f>Table2[[#This Row],[Mean of Daily Training]]/Table2[[#This Row],[STDeviation ]]</f>
        <v>12.390639284904546</v>
      </c>
      <c r="N11" s="11">
        <f>GETPIVOTDATA("Daily Load",$A$1,"Athlete","Bambang Pamungkas")*Table2[[#This Row],[Monotomy]]</f>
        <v>136792.65770534618</v>
      </c>
    </row>
    <row r="12" spans="1:14" x14ac:dyDescent="0.2">
      <c r="A12" s="10" t="s">
        <v>8</v>
      </c>
      <c r="B12">
        <v>1340</v>
      </c>
      <c r="C12">
        <v>1520</v>
      </c>
      <c r="D12">
        <v>1430</v>
      </c>
      <c r="E12">
        <v>1320</v>
      </c>
      <c r="F12">
        <v>1520</v>
      </c>
      <c r="G12">
        <v>1510</v>
      </c>
      <c r="H12">
        <v>1340</v>
      </c>
      <c r="J12">
        <v>9980</v>
      </c>
      <c r="K12" s="12">
        <f t="shared" si="0"/>
        <v>1425.7142857142858</v>
      </c>
      <c r="L12" s="12">
        <f t="shared" si="1"/>
        <v>91.988612131637026</v>
      </c>
      <c r="M12" s="11">
        <f>Table2[[#This Row],[Mean of Daily Training]]/Table2[[#This Row],[STDeviation ]]</f>
        <v>15.4988128712505</v>
      </c>
      <c r="N12" s="11">
        <f>GETPIVOTDATA("Daily Load",$A$1,"Athlete","Bambang Pamungkas")*Table2[[#This Row],[Monotomy]]</f>
        <v>171106.89409860552</v>
      </c>
    </row>
    <row r="13" spans="1:14" hidden="1" x14ac:dyDescent="0.2">
      <c r="A13" s="10" t="s">
        <v>52</v>
      </c>
    </row>
    <row r="14" spans="1:14" hidden="1" x14ac:dyDescent="0.2">
      <c r="A14" s="10" t="s">
        <v>35</v>
      </c>
      <c r="B14">
        <v>14540</v>
      </c>
      <c r="C14">
        <v>14630</v>
      </c>
      <c r="D14">
        <v>14620</v>
      </c>
      <c r="E14">
        <v>13870</v>
      </c>
      <c r="F14">
        <v>14630</v>
      </c>
      <c r="G14">
        <v>15210</v>
      </c>
      <c r="H14">
        <v>15110</v>
      </c>
      <c r="J14">
        <v>102610</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1"/>
  <sheetViews>
    <sheetView workbookViewId="0">
      <selection activeCell="A2" sqref="A2:A11"/>
    </sheetView>
  </sheetViews>
  <sheetFormatPr baseColWidth="10" defaultColWidth="8.83203125" defaultRowHeight="15" x14ac:dyDescent="0.2"/>
  <cols>
    <col min="1" max="1" width="34.83203125" customWidth="1"/>
  </cols>
  <sheetData>
    <row r="1" spans="1:1" x14ac:dyDescent="0.2">
      <c r="A1" t="s">
        <v>2</v>
      </c>
    </row>
    <row r="2" spans="1:1" x14ac:dyDescent="0.2">
      <c r="A2" t="s">
        <v>77</v>
      </c>
    </row>
    <row r="3" spans="1:1" x14ac:dyDescent="0.2">
      <c r="A3" t="s">
        <v>78</v>
      </c>
    </row>
    <row r="4" spans="1:1" x14ac:dyDescent="0.2">
      <c r="A4" t="s">
        <v>79</v>
      </c>
    </row>
    <row r="5" spans="1:1" x14ac:dyDescent="0.2">
      <c r="A5" t="s">
        <v>80</v>
      </c>
    </row>
    <row r="6" spans="1:1" x14ac:dyDescent="0.2">
      <c r="A6" t="s">
        <v>81</v>
      </c>
    </row>
    <row r="7" spans="1:1" x14ac:dyDescent="0.2">
      <c r="A7" t="s">
        <v>82</v>
      </c>
    </row>
    <row r="8" spans="1:1" x14ac:dyDescent="0.2">
      <c r="A8" t="s">
        <v>83</v>
      </c>
    </row>
    <row r="9" spans="1:1" x14ac:dyDescent="0.2">
      <c r="A9" t="s">
        <v>84</v>
      </c>
    </row>
    <row r="10" spans="1:1" x14ac:dyDescent="0.2">
      <c r="A10" t="s">
        <v>85</v>
      </c>
    </row>
    <row r="11" spans="1:1" x14ac:dyDescent="0.2">
      <c r="A1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Narasi Penggunaan</vt:lpstr>
      <vt:lpstr>Dashboard (Hasil Pengerjaan)</vt:lpstr>
      <vt:lpstr>Input</vt:lpstr>
      <vt:lpstr>Monotomy &amp; Strain</vt:lpstr>
      <vt:lpstr>Database</vt:lpstr>
      <vt:lpstr>DataTable</vt:lpstr>
      <vt:lpstr>monotomy</vt:lpstr>
      <vt:lpstr>name</vt:lpstr>
      <vt:lpstr>strain</vt:lpstr>
      <vt:lpstr>strain2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 Office User</cp:lastModifiedBy>
  <dcterms:created xsi:type="dcterms:W3CDTF">2021-01-10T12:44:39Z</dcterms:created>
  <dcterms:modified xsi:type="dcterms:W3CDTF">2023-03-29T09:27:00Z</dcterms:modified>
</cp:coreProperties>
</file>