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Документы\Физика\3 семестр\лабы\342\"/>
    </mc:Choice>
  </mc:AlternateContent>
  <bookViews>
    <workbookView xWindow="0" yWindow="0" windowWidth="22260" windowHeight="12648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19" i="1"/>
  <c r="C20" i="1"/>
  <c r="C21" i="1"/>
  <c r="C22" i="1"/>
  <c r="C23" i="1"/>
  <c r="C24" i="1"/>
  <c r="C25" i="1"/>
  <c r="C26" i="1"/>
  <c r="C27" i="1"/>
  <c r="C28" i="1"/>
  <c r="C29" i="1"/>
  <c r="C30" i="1"/>
  <c r="C18" i="1"/>
  <c r="G21" i="1"/>
  <c r="G22" i="1"/>
  <c r="G23" i="1"/>
  <c r="G24" i="1"/>
  <c r="G25" i="1"/>
  <c r="G26" i="1"/>
  <c r="G28" i="1"/>
  <c r="G29" i="1"/>
  <c r="G30" i="1"/>
  <c r="G31" i="1"/>
  <c r="G32" i="1"/>
  <c r="G3" i="1"/>
  <c r="F31" i="1"/>
  <c r="F21" i="1"/>
  <c r="F22" i="1"/>
  <c r="F23" i="1"/>
  <c r="F24" i="1"/>
  <c r="F25" i="1"/>
  <c r="F26" i="1"/>
  <c r="F28" i="1"/>
  <c r="F29" i="1"/>
  <c r="F30" i="1"/>
  <c r="F3" i="1"/>
  <c r="F11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G11" i="1"/>
  <c r="F12" i="1"/>
  <c r="G12" i="1"/>
  <c r="F13" i="1"/>
  <c r="G13" i="1"/>
  <c r="F14" i="1"/>
  <c r="G14" i="1"/>
  <c r="F15" i="1"/>
  <c r="G15" i="1"/>
  <c r="G16" i="1"/>
  <c r="C16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  <c r="F16" i="1" l="1"/>
  <c r="F32" i="1"/>
</calcChain>
</file>

<file path=xl/sharedStrings.xml><?xml version="1.0" encoding="utf-8"?>
<sst xmlns="http://schemas.openxmlformats.org/spreadsheetml/2006/main" count="11" uniqueCount="11">
  <si>
    <t>E, мВ</t>
  </si>
  <si>
    <t>t, c</t>
  </si>
  <si>
    <t>T, К</t>
  </si>
  <si>
    <t>dU, мВ</t>
  </si>
  <si>
    <t>t, мкс</t>
  </si>
  <si>
    <t>to, мкс</t>
  </si>
  <si>
    <t>t</t>
  </si>
  <si>
    <t>1/(t^2-t0^2)</t>
  </si>
  <si>
    <t xml:space="preserve">  </t>
  </si>
  <si>
    <t>первый</t>
  </si>
  <si>
    <t>второй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</si>
</sst>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1" xfId="0" applyNumberFormat="1" applyBorder="1"/>
    <xf numFmtId="0" fontId="0" fillId="2" borderId="1" xfId="0" applyFill="1" applyBorder="1"/>
    <xf numFmtId="0" fontId="0" fillId="3" borderId="2" xfId="0" applyFill="1" applyBorder="1"/>
    <xf numFmtId="0" fontId="0" fillId="3" borderId="1" xfId="0" applyFill="1" applyBorder="1"/>
    <xf numFmtId="164" fontId="0" fillId="0" borderId="1" xfId="0" applyNumberFormat="1" applyBorder="1"/>
    <xf numFmtId="0" fontId="0" fillId="4" borderId="1" xfId="0" applyFill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8198876015289"/>
          <c:y val="5.0052919228131675E-2"/>
          <c:w val="0.76847066707035405"/>
          <c:h val="0.747900249583847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Sheet1!$F$3:$F$16</c:f>
              <c:numCache>
                <c:formatCode>0.00</c:formatCode>
                <c:ptCount val="14"/>
                <c:pt idx="0">
                  <c:v>13.18</c:v>
                </c:pt>
                <c:pt idx="1">
                  <c:v>14.41</c:v>
                </c:pt>
                <c:pt idx="2">
                  <c:v>17.635999999999999</c:v>
                </c:pt>
                <c:pt idx="3">
                  <c:v>19.670000000000002</c:v>
                </c:pt>
                <c:pt idx="4">
                  <c:v>21.66</c:v>
                </c:pt>
                <c:pt idx="5">
                  <c:v>23.694000000000003</c:v>
                </c:pt>
                <c:pt idx="6">
                  <c:v>25.616</c:v>
                </c:pt>
                <c:pt idx="7">
                  <c:v>27.616</c:v>
                </c:pt>
                <c:pt idx="8">
                  <c:v>29.568000000000001</c:v>
                </c:pt>
                <c:pt idx="9">
                  <c:v>31.660000000000004</c:v>
                </c:pt>
                <c:pt idx="10">
                  <c:v>33.64</c:v>
                </c:pt>
                <c:pt idx="11">
                  <c:v>35.625999999999998</c:v>
                </c:pt>
                <c:pt idx="12">
                  <c:v>37.616</c:v>
                </c:pt>
                <c:pt idx="13">
                  <c:v>39.625999999999998</c:v>
                </c:pt>
              </c:numCache>
            </c:numRef>
          </c:xVal>
          <c:yVal>
            <c:numRef>
              <c:f>Sheet1!$G$3:$G$16</c:f>
              <c:numCache>
                <c:formatCode>0.000</c:formatCode>
                <c:ptCount val="14"/>
                <c:pt idx="0">
                  <c:v>2.9516364625215522E-2</c:v>
                </c:pt>
                <c:pt idx="1">
                  <c:v>3.1089741128472414E-2</c:v>
                </c:pt>
                <c:pt idx="2">
                  <c:v>3.3548941195415898E-2</c:v>
                </c:pt>
                <c:pt idx="3">
                  <c:v>4.0199039918289804E-2</c:v>
                </c:pt>
                <c:pt idx="4">
                  <c:v>5.5224237741227068E-2</c:v>
                </c:pt>
                <c:pt idx="5">
                  <c:v>9.5397782039726861E-2</c:v>
                </c:pt>
                <c:pt idx="6">
                  <c:v>0.13625205212622016</c:v>
                </c:pt>
                <c:pt idx="7">
                  <c:v>0.17883405916116824</c:v>
                </c:pt>
                <c:pt idx="8">
                  <c:v>0.2235388161741966</c:v>
                </c:pt>
                <c:pt idx="9">
                  <c:v>0.25773036455444659</c:v>
                </c:pt>
                <c:pt idx="10">
                  <c:v>0.29417509772496825</c:v>
                </c:pt>
                <c:pt idx="11">
                  <c:v>0.33199704522629636</c:v>
                </c:pt>
                <c:pt idx="12">
                  <c:v>0.36549707602339127</c:v>
                </c:pt>
                <c:pt idx="13">
                  <c:v>0.40343142633987911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7680"/>
        <c:axId val="148101824"/>
      </c:scatterChart>
      <c:valAx>
        <c:axId val="481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, 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°C</a:t>
                </a:r>
                <a:endParaRPr lang="ru-RU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01824"/>
        <c:crosses val="autoZero"/>
        <c:crossBetween val="midCat"/>
      </c:valAx>
      <c:valAx>
        <c:axId val="1481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6038010611631"/>
          <c:y val="5.0052901294747099E-2"/>
          <c:w val="0.7885343438318263"/>
          <c:h val="0.742326445953794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3"/>
            <c:dispRSqr val="0"/>
            <c:dispEq val="1"/>
            <c:trendlineLbl>
              <c:layout>
                <c:manualLayout>
                  <c:x val="6.7842531111410406E-2"/>
                  <c:y val="0.29950089979394445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Sheet1!$F$23:$F$32</c:f>
              <c:numCache>
                <c:formatCode>0.00</c:formatCode>
                <c:ptCount val="10"/>
                <c:pt idx="0">
                  <c:v>21.66</c:v>
                </c:pt>
                <c:pt idx="1">
                  <c:v>23.694000000000003</c:v>
                </c:pt>
                <c:pt idx="2">
                  <c:v>25.616</c:v>
                </c:pt>
                <c:pt idx="3">
                  <c:v>27.616</c:v>
                </c:pt>
                <c:pt idx="4">
                  <c:v>29.57</c:v>
                </c:pt>
                <c:pt idx="5">
                  <c:v>31.660000000000004</c:v>
                </c:pt>
                <c:pt idx="6">
                  <c:v>33.64</c:v>
                </c:pt>
                <c:pt idx="7">
                  <c:v>35.625999999999998</c:v>
                </c:pt>
                <c:pt idx="8">
                  <c:v>37.616</c:v>
                </c:pt>
                <c:pt idx="9">
                  <c:v>39.625999999999998</c:v>
                </c:pt>
              </c:numCache>
            </c:numRef>
          </c:xVal>
          <c:yVal>
            <c:numRef>
              <c:f>Sheet1!$G$23:$G$32</c:f>
              <c:numCache>
                <c:formatCode>0.00</c:formatCode>
                <c:ptCount val="10"/>
                <c:pt idx="0">
                  <c:v>5.5224237741227068E-2</c:v>
                </c:pt>
                <c:pt idx="1">
                  <c:v>9.5397782039726861E-2</c:v>
                </c:pt>
                <c:pt idx="2">
                  <c:v>0.13625205212622016</c:v>
                </c:pt>
                <c:pt idx="3">
                  <c:v>0.17883405916116824</c:v>
                </c:pt>
                <c:pt idx="4">
                  <c:v>0.224</c:v>
                </c:pt>
                <c:pt idx="5">
                  <c:v>0.25773036455444659</c:v>
                </c:pt>
                <c:pt idx="6">
                  <c:v>0.29417509772496825</c:v>
                </c:pt>
                <c:pt idx="7">
                  <c:v>0.33199704522629636</c:v>
                </c:pt>
                <c:pt idx="8">
                  <c:v>0.36549707602339127</c:v>
                </c:pt>
                <c:pt idx="9">
                  <c:v>0.40343142633987911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63064"/>
        <c:axId val="148963448"/>
      </c:scatterChart>
      <c:valAx>
        <c:axId val="14896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solidFill>
                      <a:sysClr val="windowText" lastClr="000000"/>
                    </a:solidFill>
                    <a:effectLst/>
                  </a:rPr>
                  <a:t>T, </a:t>
                </a:r>
                <a:r>
                  <a:rPr lang="en-US" sz="1000" b="0" i="0" baseline="0">
                    <a:solidFill>
                      <a:sysClr val="windowText" lastClr="000000"/>
                    </a:solidFill>
                    <a:effectLst/>
                  </a:rPr>
                  <a:t>°C</a:t>
                </a:r>
                <a:endParaRPr lang="ru-RU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963448"/>
        <c:crosses val="autoZero"/>
        <c:crossBetween val="midCat"/>
      </c:valAx>
      <c:valAx>
        <c:axId val="148963448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96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25518</xdr:colOff>
      <xdr:row>2</xdr:row>
      <xdr:rowOff>24632</xdr:rowOff>
    </xdr:from>
    <xdr:to>
      <xdr:col>15</xdr:col>
      <xdr:colOff>330318</xdr:colOff>
      <xdr:row>17</xdr:row>
      <xdr:rowOff>24632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10987</xdr:colOff>
      <xdr:row>17</xdr:row>
      <xdr:rowOff>154527</xdr:rowOff>
    </xdr:from>
    <xdr:to>
      <xdr:col>15</xdr:col>
      <xdr:colOff>315787</xdr:colOff>
      <xdr:row>33</xdr:row>
      <xdr:rowOff>154527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94099</xdr:colOff>
      <xdr:row>23</xdr:row>
      <xdr:rowOff>89357</xdr:rowOff>
    </xdr:from>
    <xdr:ext cx="268150" cy="794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 rot="16200000">
              <a:off x="4715725" y="4621500"/>
              <a:ext cx="794128" cy="26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sSup>
                        <m:sSup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ru-RU" sz="11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𝜏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sSubSup>
                        <m:sSubSup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𝜏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</m:den>
                  </m:f>
                </m:oMath>
              </a14:m>
              <a:r>
                <a:rPr lang="en-US" sz="1100"/>
                <a:t>, 1/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ru-RU" sz="1100" b="0" i="1">
                          <a:latin typeface="Cambria Math" panose="02040503050406030204" pitchFamily="18" charset="0"/>
                        </a:rPr>
                        <m:t>мк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 rot="16200000">
              <a:off x="4715725" y="4621500"/>
              <a:ext cx="794128" cy="26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𝜏^</a:t>
              </a:r>
              <a:r>
                <a:rPr lang="en-US" sz="1100" b="0" i="0">
                  <a:latin typeface="Cambria Math" panose="02040503050406030204" pitchFamily="18" charset="0"/>
                </a:rPr>
                <a:t>2−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</a:t>
              </a:r>
              <a:r>
                <a:rPr lang="en-US" sz="1100" b="0" i="0">
                  <a:latin typeface="Cambria Math" panose="02040503050406030204" pitchFamily="18" charset="0"/>
                </a:rPr>
                <a:t>0^2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r>
                <a:rPr lang="en-US" sz="1100"/>
                <a:t>, 1/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ru-RU" sz="1100" b="0" i="0">
                  <a:latin typeface="Cambria Math" panose="02040503050406030204" pitchFamily="18" charset="0"/>
                </a:rPr>
                <a:t>мк</a:t>
              </a:r>
              <a:r>
                <a:rPr lang="en-US" sz="1100" b="0" i="0">
                  <a:latin typeface="Cambria Math" panose="02040503050406030204" pitchFamily="18" charset="0"/>
                </a:rPr>
                <a:t>𝑐〗^2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C1" zoomScale="85" zoomScaleNormal="85" workbookViewId="0">
      <selection activeCell="D17" sqref="D17"/>
    </sheetView>
  </sheetViews>
  <sheetFormatPr defaultRowHeight="14.4" x14ac:dyDescent="0.3"/>
  <cols>
    <col min="7" max="7" width="9.44140625" bestFit="1" customWidth="1"/>
  </cols>
  <sheetData>
    <row r="1" spans="1:7" x14ac:dyDescent="0.3">
      <c r="A1" s="5" t="s">
        <v>0</v>
      </c>
      <c r="B1" s="2">
        <v>0.02</v>
      </c>
    </row>
    <row r="2" spans="1:7" x14ac:dyDescent="0.3">
      <c r="A2" s="4" t="s">
        <v>1</v>
      </c>
      <c r="B2" s="6" t="s">
        <v>2</v>
      </c>
      <c r="C2" s="4" t="s">
        <v>3</v>
      </c>
      <c r="D2" s="4" t="s">
        <v>4</v>
      </c>
      <c r="F2" s="6" t="s">
        <v>6</v>
      </c>
      <c r="G2" s="6" t="s">
        <v>7</v>
      </c>
    </row>
    <row r="3" spans="1:7" x14ac:dyDescent="0.3">
      <c r="A3" s="3">
        <v>14.14</v>
      </c>
      <c r="B3" s="3">
        <f>273+A3</f>
        <v>287.14</v>
      </c>
      <c r="C3" s="7">
        <v>-0.04</v>
      </c>
      <c r="D3" s="7">
        <v>10.756</v>
      </c>
      <c r="F3" s="3">
        <f>A3+C3*24</f>
        <v>13.18</v>
      </c>
      <c r="G3" s="7">
        <f>1/(D3*D3-$B$18*$B$18)</f>
        <v>2.9516364625215522E-2</v>
      </c>
    </row>
    <row r="4" spans="1:7" x14ac:dyDescent="0.3">
      <c r="A4" s="3">
        <v>16.09</v>
      </c>
      <c r="B4" s="3">
        <f t="shared" ref="B4:B16" si="0">273+A4</f>
        <v>289.08999999999997</v>
      </c>
      <c r="C4" s="7">
        <v>-7.0000000000000007E-2</v>
      </c>
      <c r="D4" s="7">
        <v>10.676</v>
      </c>
      <c r="F4" s="3">
        <f t="shared" ref="F4:F16" si="1">A4+C4*24</f>
        <v>14.41</v>
      </c>
      <c r="G4" s="7">
        <f t="shared" ref="G4:G16" si="2">1/(D4*D4-$B$18*$B$18)</f>
        <v>3.1089741128472414E-2</v>
      </c>
    </row>
    <row r="5" spans="1:7" x14ac:dyDescent="0.3">
      <c r="A5" s="3">
        <v>18.02</v>
      </c>
      <c r="B5" s="3">
        <f t="shared" si="0"/>
        <v>291.02</v>
      </c>
      <c r="C5" s="7">
        <v>-1.6E-2</v>
      </c>
      <c r="D5" s="7">
        <v>10.565</v>
      </c>
      <c r="F5" s="3">
        <f t="shared" si="1"/>
        <v>17.635999999999999</v>
      </c>
      <c r="G5" s="7">
        <f t="shared" si="2"/>
        <v>3.3548941195415898E-2</v>
      </c>
    </row>
    <row r="6" spans="1:7" x14ac:dyDescent="0.3">
      <c r="A6" s="3">
        <v>20.03</v>
      </c>
      <c r="B6" s="3">
        <f t="shared" si="0"/>
        <v>293.02999999999997</v>
      </c>
      <c r="C6" s="7">
        <v>-1.4999999999999999E-2</v>
      </c>
      <c r="D6" s="7">
        <v>10.329000000000001</v>
      </c>
      <c r="F6" s="3">
        <f t="shared" si="1"/>
        <v>19.670000000000002</v>
      </c>
      <c r="G6" s="7">
        <f t="shared" si="2"/>
        <v>4.0199039918289804E-2</v>
      </c>
    </row>
    <row r="7" spans="1:7" x14ac:dyDescent="0.3">
      <c r="A7" s="3">
        <v>22.02</v>
      </c>
      <c r="B7" s="3">
        <f t="shared" si="0"/>
        <v>295.02</v>
      </c>
      <c r="C7" s="7">
        <v>-1.4999999999999999E-2</v>
      </c>
      <c r="D7" s="7">
        <v>9.9960000000000004</v>
      </c>
      <c r="F7" s="3">
        <f t="shared" si="1"/>
        <v>21.66</v>
      </c>
      <c r="G7" s="7">
        <f t="shared" si="2"/>
        <v>5.5224237741227068E-2</v>
      </c>
    </row>
    <row r="8" spans="1:7" x14ac:dyDescent="0.3">
      <c r="A8" s="3">
        <v>24.03</v>
      </c>
      <c r="B8" s="3">
        <f t="shared" si="0"/>
        <v>297.02999999999997</v>
      </c>
      <c r="C8" s="7">
        <v>-1.4E-2</v>
      </c>
      <c r="D8" s="7">
        <v>9.6069999999999993</v>
      </c>
      <c r="F8" s="3">
        <f t="shared" si="1"/>
        <v>23.694000000000003</v>
      </c>
      <c r="G8" s="7">
        <f t="shared" si="2"/>
        <v>9.5397782039726861E-2</v>
      </c>
    </row>
    <row r="9" spans="1:7" x14ac:dyDescent="0.3">
      <c r="A9" s="3">
        <v>26</v>
      </c>
      <c r="B9" s="3">
        <f t="shared" si="0"/>
        <v>299</v>
      </c>
      <c r="C9" s="7">
        <v>-1.6E-2</v>
      </c>
      <c r="D9" s="7">
        <v>9.4420000000000002</v>
      </c>
      <c r="F9" s="3">
        <f t="shared" si="1"/>
        <v>25.616</v>
      </c>
      <c r="G9" s="7">
        <f t="shared" si="2"/>
        <v>0.13625205212622016</v>
      </c>
    </row>
    <row r="10" spans="1:7" x14ac:dyDescent="0.3">
      <c r="A10" s="3">
        <v>28</v>
      </c>
      <c r="B10" s="3">
        <f t="shared" si="0"/>
        <v>301</v>
      </c>
      <c r="C10" s="7">
        <v>-1.6E-2</v>
      </c>
      <c r="D10" s="7">
        <v>9.3490000000000002</v>
      </c>
      <c r="F10" s="3">
        <f t="shared" si="1"/>
        <v>27.616</v>
      </c>
      <c r="G10" s="7">
        <f t="shared" si="2"/>
        <v>0.17883405916116824</v>
      </c>
    </row>
    <row r="11" spans="1:7" x14ac:dyDescent="0.3">
      <c r="A11" s="3">
        <v>30</v>
      </c>
      <c r="B11" s="3">
        <f t="shared" si="0"/>
        <v>303</v>
      </c>
      <c r="C11" s="7">
        <v>-1.7999999999999999E-2</v>
      </c>
      <c r="D11" s="7">
        <v>9.2889999999999997</v>
      </c>
      <c r="F11" s="3">
        <f t="shared" si="1"/>
        <v>29.568000000000001</v>
      </c>
      <c r="G11" s="7">
        <f t="shared" si="2"/>
        <v>0.2235388161741966</v>
      </c>
    </row>
    <row r="12" spans="1:7" x14ac:dyDescent="0.3">
      <c r="A12" s="3">
        <v>32.020000000000003</v>
      </c>
      <c r="B12" s="3">
        <f t="shared" si="0"/>
        <v>305.02</v>
      </c>
      <c r="C12" s="7">
        <v>-1.4999999999999999E-2</v>
      </c>
      <c r="D12" s="7">
        <v>9.2569999999999997</v>
      </c>
      <c r="F12" s="3">
        <f t="shared" si="1"/>
        <v>31.660000000000004</v>
      </c>
      <c r="G12" s="7">
        <f t="shared" si="2"/>
        <v>0.25773036455444659</v>
      </c>
    </row>
    <row r="13" spans="1:7" x14ac:dyDescent="0.3">
      <c r="A13" s="3">
        <v>34</v>
      </c>
      <c r="B13" s="3">
        <f t="shared" si="0"/>
        <v>307</v>
      </c>
      <c r="C13" s="7">
        <v>-1.4999999999999999E-2</v>
      </c>
      <c r="D13" s="7">
        <v>9.2309999999999999</v>
      </c>
      <c r="F13" s="3">
        <f t="shared" si="1"/>
        <v>33.64</v>
      </c>
      <c r="G13" s="7">
        <f t="shared" si="2"/>
        <v>0.29417509772496825</v>
      </c>
    </row>
    <row r="14" spans="1:7" x14ac:dyDescent="0.3">
      <c r="A14" s="3">
        <v>36.01</v>
      </c>
      <c r="B14" s="3">
        <f t="shared" si="0"/>
        <v>309.01</v>
      </c>
      <c r="C14" s="7">
        <v>-1.6E-2</v>
      </c>
      <c r="D14" s="7">
        <v>9.2100000000000009</v>
      </c>
      <c r="F14" s="3">
        <f t="shared" si="1"/>
        <v>35.625999999999998</v>
      </c>
      <c r="G14" s="7">
        <f t="shared" si="2"/>
        <v>0.33199704522629636</v>
      </c>
    </row>
    <row r="15" spans="1:7" x14ac:dyDescent="0.3">
      <c r="A15" s="3">
        <v>38</v>
      </c>
      <c r="B15" s="3">
        <f t="shared" si="0"/>
        <v>311</v>
      </c>
      <c r="C15" s="7">
        <v>-1.6E-2</v>
      </c>
      <c r="D15" s="7">
        <v>9.1950000000000003</v>
      </c>
      <c r="F15" s="3">
        <f t="shared" si="1"/>
        <v>37.616</v>
      </c>
      <c r="G15" s="7">
        <f t="shared" si="2"/>
        <v>0.36549707602339127</v>
      </c>
    </row>
    <row r="16" spans="1:7" x14ac:dyDescent="0.3">
      <c r="A16" s="3">
        <v>40.01</v>
      </c>
      <c r="B16" s="3">
        <f t="shared" si="0"/>
        <v>313.01</v>
      </c>
      <c r="C16" s="7">
        <f>-0.016</f>
        <v>-1.6E-2</v>
      </c>
      <c r="D16" s="7">
        <v>9.1809999999999992</v>
      </c>
      <c r="F16" s="3">
        <f t="shared" si="1"/>
        <v>39.625999999999998</v>
      </c>
      <c r="G16" s="7">
        <f t="shared" si="2"/>
        <v>0.40343142633987911</v>
      </c>
    </row>
    <row r="18" spans="1:18" x14ac:dyDescent="0.3">
      <c r="A18" s="8" t="s">
        <v>5</v>
      </c>
      <c r="B18" s="1">
        <v>9.0449999999999999</v>
      </c>
      <c r="C18">
        <f>24*C3</f>
        <v>-0.96</v>
      </c>
    </row>
    <row r="19" spans="1:18" x14ac:dyDescent="0.3">
      <c r="C19">
        <f t="shared" ref="C19:C30" si="3">24*C4</f>
        <v>-1.6800000000000002</v>
      </c>
    </row>
    <row r="20" spans="1:18" x14ac:dyDescent="0.3">
      <c r="C20">
        <f t="shared" si="3"/>
        <v>-0.38400000000000001</v>
      </c>
      <c r="F20" t="s">
        <v>9</v>
      </c>
      <c r="G20" t="s">
        <v>10</v>
      </c>
    </row>
    <row r="21" spans="1:18" x14ac:dyDescent="0.3">
      <c r="C21">
        <f t="shared" si="3"/>
        <v>-0.36</v>
      </c>
      <c r="F21" s="9">
        <f t="shared" ref="F21:F26" si="4">A5+C5*24</f>
        <v>17.635999999999999</v>
      </c>
      <c r="G21" s="9">
        <f>1/(D5*D5-$B$18*$B$18)</f>
        <v>3.3548941195415898E-2</v>
      </c>
    </row>
    <row r="22" spans="1:18" x14ac:dyDescent="0.3">
      <c r="C22">
        <f t="shared" si="3"/>
        <v>-0.36</v>
      </c>
      <c r="F22" s="9">
        <f t="shared" si="4"/>
        <v>19.670000000000002</v>
      </c>
      <c r="G22" s="9">
        <f t="shared" ref="G22:G26" si="5">1/(D6*D6-$B$18*$B$18)</f>
        <v>4.0199039918289804E-2</v>
      </c>
    </row>
    <row r="23" spans="1:18" x14ac:dyDescent="0.3">
      <c r="C23">
        <f t="shared" si="3"/>
        <v>-0.33600000000000002</v>
      </c>
      <c r="F23" s="9">
        <f t="shared" si="4"/>
        <v>21.66</v>
      </c>
      <c r="G23" s="9">
        <f t="shared" si="5"/>
        <v>5.5224237741227068E-2</v>
      </c>
      <c r="R23" t="s">
        <v>8</v>
      </c>
    </row>
    <row r="24" spans="1:18" x14ac:dyDescent="0.3">
      <c r="C24">
        <f t="shared" si="3"/>
        <v>-0.38400000000000001</v>
      </c>
      <c r="F24" s="9">
        <f t="shared" si="4"/>
        <v>23.694000000000003</v>
      </c>
      <c r="G24" s="9">
        <f t="shared" si="5"/>
        <v>9.5397782039726861E-2</v>
      </c>
    </row>
    <row r="25" spans="1:18" x14ac:dyDescent="0.3">
      <c r="C25">
        <f t="shared" si="3"/>
        <v>-0.38400000000000001</v>
      </c>
      <c r="F25" s="9">
        <f t="shared" si="4"/>
        <v>25.616</v>
      </c>
      <c r="G25" s="9">
        <f t="shared" si="5"/>
        <v>0.13625205212622016</v>
      </c>
    </row>
    <row r="26" spans="1:18" x14ac:dyDescent="0.3">
      <c r="C26">
        <f t="shared" si="3"/>
        <v>-0.43199999999999994</v>
      </c>
      <c r="F26" s="9">
        <f t="shared" si="4"/>
        <v>27.616</v>
      </c>
      <c r="G26" s="9">
        <f t="shared" si="5"/>
        <v>0.17883405916116824</v>
      </c>
    </row>
    <row r="27" spans="1:18" x14ac:dyDescent="0.3">
      <c r="C27">
        <f t="shared" si="3"/>
        <v>-0.36</v>
      </c>
      <c r="F27" s="9">
        <v>29.57</v>
      </c>
      <c r="G27" s="9">
        <v>0.224</v>
      </c>
    </row>
    <row r="28" spans="1:18" x14ac:dyDescent="0.3">
      <c r="C28">
        <f t="shared" si="3"/>
        <v>-0.36</v>
      </c>
      <c r="F28" s="9">
        <f>A12+C12*24</f>
        <v>31.660000000000004</v>
      </c>
      <c r="G28" s="9">
        <f>1/(D12*D12-$B$18*$B$18)</f>
        <v>0.25773036455444659</v>
      </c>
    </row>
    <row r="29" spans="1:18" x14ac:dyDescent="0.3">
      <c r="C29">
        <f t="shared" si="3"/>
        <v>-0.38400000000000001</v>
      </c>
      <c r="F29" s="9">
        <f>A13+C13*24</f>
        <v>33.64</v>
      </c>
      <c r="G29" s="9">
        <f>1/(D13*D13-$B$18*$B$18)</f>
        <v>0.29417509772496825</v>
      </c>
    </row>
    <row r="30" spans="1:18" x14ac:dyDescent="0.3">
      <c r="C30">
        <f t="shared" si="3"/>
        <v>-0.38400000000000001</v>
      </c>
      <c r="F30" s="9">
        <f>A14+C14*24</f>
        <v>35.625999999999998</v>
      </c>
      <c r="G30" s="9">
        <f>1/(D14*D14-$B$18*$B$18)</f>
        <v>0.33199704522629636</v>
      </c>
    </row>
    <row r="31" spans="1:18" x14ac:dyDescent="0.3">
      <c r="C31">
        <f>24*C16</f>
        <v>-0.38400000000000001</v>
      </c>
      <c r="F31" s="9">
        <f>A15+C15*24</f>
        <v>37.616</v>
      </c>
      <c r="G31" s="9">
        <f>1/(D15*D15-$B$18*$B$18)</f>
        <v>0.36549707602339127</v>
      </c>
    </row>
    <row r="32" spans="1:18" x14ac:dyDescent="0.3">
      <c r="F32" s="9">
        <f>A16+C16*24</f>
        <v>39.625999999999998</v>
      </c>
      <c r="G32" s="9">
        <f>1/(D16*D16-$B$18*$B$18)</f>
        <v>0.40343142633987911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2020-11-16T10:00:17Z</dcterms:modified>
</cp:coreProperties>
</file>