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5.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5.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3.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fos_only" sheetId="1" state="visible" r:id="rId2"/>
    <sheet name="c-fos_only_raw" sheetId="2" state="visible" r:id="rId3"/>
    <sheet name="Excluded ES" sheetId="3" state="visible" r:id="rId4"/>
    <sheet name="Data Validation" sheetId="4" state="visible" r:id="rId5"/>
    <sheet name="Sheet1" sheetId="5" state="visible" r:id="rId6"/>
  </sheets>
  <definedNames>
    <definedName function="false" hidden="false" name="Housing" vbProcedure="false">'Data Validation'!$E$2:$E$5</definedName>
    <definedName function="false" hidden="false" name="Logical_Array" vbProcedure="false">'Data Validation'!$A$2:$A$3</definedName>
    <definedName function="false" hidden="false" name="Species" vbProcedure="false">'Data Validation'!$C$2:$C$5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P2" authorId="0">
      <text>
        <r>
          <rPr>
            <b val="true"/>
            <sz val="9"/>
            <color rgb="FF000000"/>
            <rFont val="Tahoma"/>
            <family val="2"/>
            <charset val="1"/>
          </rPr>
          <t xml:space="preserve">Author:
</t>
        </r>
        <r>
          <rPr>
            <sz val="9"/>
            <color rgb="FF000000"/>
            <rFont val="Tahoma"/>
            <family val="2"/>
            <charset val="1"/>
          </rPr>
          <t xml:space="preserve">This is when emotional transfer happens</t>
        </r>
      </text>
    </comment>
    <comment ref="S2" authorId="0">
      <text>
        <r>
          <rPr>
            <b val="true"/>
            <sz val="9"/>
            <color rgb="FF000000"/>
            <rFont val="Tahoma"/>
            <family val="2"/>
            <charset val="1"/>
          </rPr>
          <t xml:space="preserve">Author:
</t>
        </r>
        <r>
          <rPr>
            <sz val="9"/>
            <color rgb="FF000000"/>
            <rFont val="Tahoma"/>
            <family val="2"/>
            <charset val="1"/>
          </rPr>
          <t xml:space="preserve">during emotional transfer</t>
        </r>
      </text>
    </comment>
  </commentList>
</comments>
</file>

<file path=xl/comments2.xml><?xml version="1.0" encoding="utf-8"?>
<comments xmlns="http://schemas.openxmlformats.org/spreadsheetml/2006/main" xmlns:xdr="http://schemas.openxmlformats.org/drawingml/2006/spreadsheetDrawing">
  <authors>
    <author> </author>
  </authors>
  <commentList>
    <comment ref="P2" authorId="0">
      <text>
        <r>
          <rPr>
            <b val="true"/>
            <sz val="9"/>
            <color rgb="FF000000"/>
            <rFont val="Tahoma"/>
            <family val="2"/>
            <charset val="1"/>
          </rPr>
          <t xml:space="preserve">Author:
</t>
        </r>
        <r>
          <rPr>
            <sz val="9"/>
            <color rgb="FF000000"/>
            <rFont val="Tahoma"/>
            <family val="2"/>
            <charset val="1"/>
          </rPr>
          <t xml:space="preserve">This is when emotional transfer happens</t>
        </r>
      </text>
    </comment>
    <comment ref="S2" authorId="0">
      <text>
        <r>
          <rPr>
            <b val="true"/>
            <sz val="9"/>
            <color rgb="FF000000"/>
            <rFont val="Tahoma"/>
            <family val="2"/>
            <charset val="1"/>
          </rPr>
          <t xml:space="preserve">Author:
</t>
        </r>
        <r>
          <rPr>
            <sz val="9"/>
            <color rgb="FF000000"/>
            <rFont val="Tahoma"/>
            <family val="2"/>
            <charset val="1"/>
          </rPr>
          <t xml:space="preserve">during emotional transfer</t>
        </r>
      </text>
    </comment>
  </commentList>
</comments>
</file>

<file path=xl/comments5.xml><?xml version="1.0" encoding="utf-8"?>
<comments xmlns="http://schemas.openxmlformats.org/spreadsheetml/2006/main" xmlns:xdr="http://schemas.openxmlformats.org/drawingml/2006/spreadsheetDrawing">
  <authors>
    <author> </author>
  </authors>
  <commentList>
    <comment ref="D2" authorId="0">
      <text>
        <r>
          <rPr>
            <b val="true"/>
            <sz val="9"/>
            <color rgb="FF000000"/>
            <rFont val="Tahoma"/>
            <family val="0"/>
            <charset val="1"/>
          </rPr>
          <t xml:space="preserve">Author:
</t>
        </r>
        <r>
          <rPr>
            <sz val="9"/>
            <color rgb="FF000000"/>
            <rFont val="Tahoma"/>
            <family val="0"/>
            <charset val="1"/>
          </rPr>
          <t xml:space="preserve">is it that the presence of another animal regardless of the status reduces the negative valence emotion of the animal or is this specific to different types of emotions that is pain vs fear--- does social buffering and EC go in the same direction?? or if you have social buffering do you also have EC and viceversa?</t>
        </r>
      </text>
    </comment>
  </commentList>
</comments>
</file>

<file path=xl/sharedStrings.xml><?xml version="1.0" encoding="utf-8"?>
<sst xmlns="http://schemas.openxmlformats.org/spreadsheetml/2006/main" count="7158" uniqueCount="297">
  <si>
    <t xml:space="preserve">GENERAL INFORMATION</t>
  </si>
  <si>
    <t xml:space="preserve">SEKS</t>
  </si>
  <si>
    <t xml:space="preserve">OBSERVER &amp; DEMONSTRATOR</t>
  </si>
  <si>
    <t xml:space="preserve">PARADIGM</t>
  </si>
  <si>
    <t xml:space="preserve">PreExposure  OBSERVER</t>
  </si>
  <si>
    <t xml:space="preserve">PreExposure  DEMONSTRATOR</t>
  </si>
  <si>
    <t xml:space="preserve">TEST OBSERVER</t>
  </si>
  <si>
    <t xml:space="preserve">TEST DEMO ?</t>
  </si>
  <si>
    <t xml:space="preserve">Sensory Modality</t>
  </si>
  <si>
    <t xml:space="preserve">Drug</t>
  </si>
  <si>
    <t xml:space="preserve">ES Biased (r )</t>
  </si>
  <si>
    <t xml:space="preserve">ES Unbiased (g)</t>
  </si>
  <si>
    <t xml:space="preserve">Fisher r Transf</t>
  </si>
  <si>
    <r>
      <rPr>
        <b val="true"/>
        <sz val="10"/>
        <rFont val="Calibri"/>
        <family val="2"/>
        <charset val="1"/>
      </rPr>
      <t xml:space="preserve">Stand. Error Z</t>
    </r>
    <r>
      <rPr>
        <b val="true"/>
        <i val="true"/>
        <sz val="10"/>
        <rFont val="Calibri"/>
        <family val="2"/>
        <charset val="1"/>
      </rPr>
      <t xml:space="preserve">r</t>
    </r>
  </si>
  <si>
    <t xml:space="preserve">Low CI Bound</t>
  </si>
  <si>
    <t xml:space="preserve">High CI Bound</t>
  </si>
  <si>
    <t xml:space="preserve">Sanity Check</t>
  </si>
  <si>
    <t xml:space="preserve">Inverse Variance</t>
  </si>
  <si>
    <t xml:space="preserve">Comparison</t>
  </si>
  <si>
    <t xml:space="preserve">N</t>
  </si>
  <si>
    <t xml:space="preserve">Dependent Variable</t>
  </si>
  <si>
    <t xml:space="preserve">Hypothesized Direction</t>
  </si>
  <si>
    <t xml:space="preserve">ES reflEmotion Contagionts pure Emotion Contagion?</t>
  </si>
  <si>
    <t xml:space="preserve">Study ID</t>
  </si>
  <si>
    <t xml:space="preserve">Specie </t>
  </si>
  <si>
    <t xml:space="preserve">Age</t>
  </si>
  <si>
    <t xml:space="preserve">Deprivation</t>
  </si>
  <si>
    <t xml:space="preserve">Housing</t>
  </si>
  <si>
    <t xml:space="preserve">Gender OBS</t>
  </si>
  <si>
    <t xml:space="preserve">Gender DEM</t>
  </si>
  <si>
    <t xml:space="preserve">Diff Gender?</t>
  </si>
  <si>
    <t xml:space="preserve">Relationship Length</t>
  </si>
  <si>
    <t xml:space="preserve">Familiarity</t>
  </si>
  <si>
    <t xml:space="preserve">Strain OBS</t>
  </si>
  <si>
    <t xml:space="preserve">Strain DEM</t>
  </si>
  <si>
    <t xml:space="preserve">Diff Strain?</t>
  </si>
  <si>
    <t xml:space="preserve">Paradigm Type</t>
  </si>
  <si>
    <t xml:space="preserve">What is being transferred to OBS?</t>
  </si>
  <si>
    <t xml:space="preserve">number of Sessions</t>
  </si>
  <si>
    <t xml:space="preserve">Total Interaction Time (mins)</t>
  </si>
  <si>
    <t xml:space="preserve">Y/N</t>
  </si>
  <si>
    <t xml:space="preserve">Stressor</t>
  </si>
  <si>
    <t xml:space="preserve">ISI (s)</t>
  </si>
  <si>
    <t xml:space="preserve">Exposure Time (s)</t>
  </si>
  <si>
    <t xml:space="preserve">Intensity</t>
  </si>
  <si>
    <t xml:space="preserve">Number of Exposure</t>
  </si>
  <si>
    <t xml:space="preserve">Computed Intensity</t>
  </si>
  <si>
    <t xml:space="preserve">Time Before Test (h)</t>
  </si>
  <si>
    <t xml:space="preserve">Interaction Time from PreExp (h)</t>
  </si>
  <si>
    <t xml:space="preserve">Time of Measurement Relative to Interaction (h)</t>
  </si>
  <si>
    <t xml:space="preserve">Alone</t>
  </si>
  <si>
    <t xml:space="preserve">Time from PreExp</t>
  </si>
  <si>
    <t xml:space="preserve">Vision</t>
  </si>
  <si>
    <t xml:space="preserve">Olfaction</t>
  </si>
  <si>
    <t xml:space="preserve">Audition</t>
  </si>
  <si>
    <t xml:space="preserve">Overall Modality</t>
  </si>
  <si>
    <t xml:space="preserve">Which One</t>
  </si>
  <si>
    <t xml:space="preserve">Target</t>
  </si>
  <si>
    <t xml:space="preserve">Area / System</t>
  </si>
  <si>
    <t xml:space="preserve">Structure / tissue</t>
  </si>
  <si>
    <t xml:space="preserve">Structure_renamed</t>
  </si>
  <si>
    <t xml:space="preserve">Effect Size r</t>
  </si>
  <si>
    <t xml:space="preserve">Effect size g</t>
  </si>
  <si>
    <t xml:space="preserve">Standardized ES</t>
  </si>
  <si>
    <t xml:space="preserve">Standardized ES SE</t>
  </si>
  <si>
    <t xml:space="preserve">ES within CI?</t>
  </si>
  <si>
    <t xml:space="preserve">Weight Factor</t>
  </si>
  <si>
    <t xml:space="preserve">comparison</t>
  </si>
  <si>
    <t xml:space="preserve">ES/Social Buffering or none</t>
  </si>
  <si>
    <t xml:space="preserve">NaN </t>
  </si>
  <si>
    <t xml:space="preserve">NaN</t>
  </si>
  <si>
    <t xml:space="preserve">ACC</t>
  </si>
  <si>
    <t xml:space="preserve">FCbP vs NoFC (tone only)</t>
  </si>
  <si>
    <t xml:space="preserve">c-fos</t>
  </si>
  <si>
    <t xml:space="preserve">Increased fos in FCbP</t>
  </si>
  <si>
    <t xml:space="preserve">Emotion Contagion</t>
  </si>
  <si>
    <t xml:space="preserve">LA</t>
  </si>
  <si>
    <t xml:space="preserve">Amygd_LA</t>
  </si>
  <si>
    <t xml:space="preserve">HPC</t>
  </si>
  <si>
    <t xml:space="preserve">saline vs muscimol</t>
  </si>
  <si>
    <t xml:space="preserve">Increased fos in saline</t>
  </si>
  <si>
    <t xml:space="preserve">LA MS-O vs MNS-O</t>
  </si>
  <si>
    <t xml:space="preserve">Increased fos in MSO</t>
  </si>
  <si>
    <t xml:space="preserve">CeM</t>
  </si>
  <si>
    <t xml:space="preserve">Amygd_CeM</t>
  </si>
  <si>
    <t xml:space="preserve">CeM MS-O vs MNS-O</t>
  </si>
  <si>
    <t xml:space="preserve">CeL</t>
  </si>
  <si>
    <t xml:space="preserve">Amygd_CeL</t>
  </si>
  <si>
    <t xml:space="preserve">CeL MS-O vs MNS-O</t>
  </si>
  <si>
    <t xml:space="preserve">PrL</t>
  </si>
  <si>
    <t xml:space="preserve">PrL MS-O vs MNS-O</t>
  </si>
  <si>
    <t xml:space="preserve">IL</t>
  </si>
  <si>
    <t xml:space="preserve">ILC MS-O vs MNS-O</t>
  </si>
  <si>
    <t xml:space="preserve">INS</t>
  </si>
  <si>
    <t xml:space="preserve">INS MS-O vs MNS-O</t>
  </si>
  <si>
    <t xml:space="preserve">LA DE-S-O vs DE-NS-O</t>
  </si>
  <si>
    <t xml:space="preserve">Increased fos in DESO</t>
  </si>
  <si>
    <t xml:space="preserve">CeM DE-S-O vs DE-NS-O</t>
  </si>
  <si>
    <t xml:space="preserve">CeL DE-S-O vs DE-NS-O</t>
  </si>
  <si>
    <t xml:space="preserve">PLC DE-S-O vs DE-NS-O</t>
  </si>
  <si>
    <t xml:space="preserve">ILC DE-S-O vs DE-NS-O</t>
  </si>
  <si>
    <t xml:space="preserve">INS DE-S-O vs DE-NS-O</t>
  </si>
  <si>
    <t xml:space="preserve">Amygdala ESO vs MNSO</t>
  </si>
  <si>
    <t xml:space="preserve">Increased fos in ESO</t>
  </si>
  <si>
    <t xml:space="preserve">PLC ESO vs MNSO</t>
  </si>
  <si>
    <t xml:space="preserve">ILC ESO vs MNSO</t>
  </si>
  <si>
    <t xml:space="preserve">INS ESO vs MNSO</t>
  </si>
  <si>
    <t xml:space="preserve">Stressed vs NonStressed DEMO - C57</t>
  </si>
  <si>
    <t xml:space="preserve">Increased fos in stressed</t>
  </si>
  <si>
    <t xml:space="preserve">BLA</t>
  </si>
  <si>
    <t xml:space="preserve">Amygd_BLA</t>
  </si>
  <si>
    <t xml:space="preserve">MeA</t>
  </si>
  <si>
    <t xml:space="preserve">Amygd_MeA</t>
  </si>
  <si>
    <t xml:space="preserve">CoA</t>
  </si>
  <si>
    <t xml:space="preserve">Amygd_CoA</t>
  </si>
  <si>
    <t xml:space="preserve">Stressed vs NonStressed DEMO - BTBR</t>
  </si>
  <si>
    <t xml:space="preserve">Amyg Stressed vs NonStressed DEMO - BTBR</t>
  </si>
  <si>
    <t xml:space="preserve">HPC Stressed vs NonStressed DEMO</t>
  </si>
  <si>
    <t xml:space="preserve">PFC</t>
  </si>
  <si>
    <t xml:space="preserve">dmPFC Ctrl vs FearObserv</t>
  </si>
  <si>
    <t xml:space="preserve">BLA Ctrl vs FearObserv</t>
  </si>
  <si>
    <t xml:space="preserve">0,5</t>
  </si>
  <si>
    <t xml:space="preserve">4,5</t>
  </si>
  <si>
    <t xml:space="preserve">PVN</t>
  </si>
  <si>
    <t xml:space="preserve">Fearful DEMO vs Solitary</t>
  </si>
  <si>
    <t xml:space="preserve">Increased fos when together</t>
  </si>
  <si>
    <t xml:space="preserve">Social Buffering</t>
  </si>
  <si>
    <t xml:space="preserve">Unpaired - Alone vs Together - InfraLimbic</t>
  </si>
  <si>
    <t xml:space="preserve">Septum</t>
  </si>
  <si>
    <t xml:space="preserve">Unpaired - Alone vs Together - Lateral Septum</t>
  </si>
  <si>
    <t xml:space="preserve">Unpaired - Alone vs Together - PVN</t>
  </si>
  <si>
    <t xml:space="preserve">CeA</t>
  </si>
  <si>
    <t xml:space="preserve">Amygd_CeA</t>
  </si>
  <si>
    <t xml:space="preserve">Unpaired - Alone vs Together - CeA</t>
  </si>
  <si>
    <t xml:space="preserve">Unpaired - Alone vs Together - LA</t>
  </si>
  <si>
    <t xml:space="preserve">BA</t>
  </si>
  <si>
    <t xml:space="preserve">Amygd_BA</t>
  </si>
  <si>
    <t xml:space="preserve">Unpaired - Alone vs Together - BA</t>
  </si>
  <si>
    <t xml:space="preserve">PAG</t>
  </si>
  <si>
    <t xml:space="preserve">Unpaired - Alone vs Together - DMPAG</t>
  </si>
  <si>
    <t xml:space="preserve">Paired - Alone vs Together - InfraLimbic</t>
  </si>
  <si>
    <t xml:space="preserve">Paired - Alone vs Together - Lateral Septum</t>
  </si>
  <si>
    <t xml:space="preserve">Paired - Alone vs Together - PVN</t>
  </si>
  <si>
    <t xml:space="preserve">Paired - Alone vs Together - CeA</t>
  </si>
  <si>
    <t xml:space="preserve">Paired - Alone vs Together - LA</t>
  </si>
  <si>
    <t xml:space="preserve">Paired - Alone vs Together - BA</t>
  </si>
  <si>
    <t xml:space="preserve">Paired - Alone vs Together - DMPAG</t>
  </si>
  <si>
    <t xml:space="preserve">Paired - Alone vs Together - VLPAG</t>
  </si>
  <si>
    <t xml:space="preserve">Alone Ctrl vs Familiar Odor PVN</t>
  </si>
  <si>
    <t xml:space="preserve">Alone Ctrl vs Familiar Odor LA</t>
  </si>
  <si>
    <t xml:space="preserve">Alone Ctrl vs Familiar Odor CeA</t>
  </si>
  <si>
    <t xml:space="preserve">Alone Ctrl vs Familiar Odor BLA</t>
  </si>
  <si>
    <t xml:space="preserve">Shock DEM vs NonShocked DEM - CeA</t>
  </si>
  <si>
    <t xml:space="preserve">Shock DEM vs NonShocked DEM - MeA</t>
  </si>
  <si>
    <t xml:space="preserve">Shock DEM vs NonShocked DEM - CoA</t>
  </si>
  <si>
    <t xml:space="preserve">Shock DEM vs NonShocked DEM - LA</t>
  </si>
  <si>
    <t xml:space="preserve">Shock DEM vs NonShocked DEM - BA</t>
  </si>
  <si>
    <t xml:space="preserve">BMA</t>
  </si>
  <si>
    <t xml:space="preserve">Shock DEM vs NonShocked DEM - BMA</t>
  </si>
  <si>
    <t xml:space="preserve">Mother FC CS vs Mother NoFC CS - LA</t>
  </si>
  <si>
    <t xml:space="preserve">Increased fos when fearful mom</t>
  </si>
  <si>
    <t xml:space="preserve">Mother FC CS vs Mother NoFC CS - BA</t>
  </si>
  <si>
    <t xml:space="preserve">Mother FC CS vs Mother NoFC CS - CeA</t>
  </si>
  <si>
    <t xml:space="preserve">Mother FC CS vs Mother NoFC CS - CoA</t>
  </si>
  <si>
    <t xml:space="preserve">Mother FC CS vs Mother NoFC CS - MeA</t>
  </si>
  <si>
    <t xml:space="preserve">Social vs Alone - Cingulate</t>
  </si>
  <si>
    <t xml:space="preserve">Social vs Alone - PreLimbic</t>
  </si>
  <si>
    <t xml:space="preserve">Social vs Alone - InfraLimbic</t>
  </si>
  <si>
    <t xml:space="preserve">NaCC</t>
  </si>
  <si>
    <t xml:space="preserve">Social vs Alone - Nacc</t>
  </si>
  <si>
    <t xml:space="preserve">BNST</t>
  </si>
  <si>
    <t xml:space="preserve">Social vs Alone - BNST</t>
  </si>
  <si>
    <t xml:space="preserve">Social vs Alone - MeA</t>
  </si>
  <si>
    <t xml:space="preserve">Social vs Alone - CoA</t>
  </si>
  <si>
    <t xml:space="preserve">Social vs Alone - LA</t>
  </si>
  <si>
    <t xml:space="preserve">Social vs Alone - BA</t>
  </si>
  <si>
    <t xml:space="preserve">Social vs Alone - PVN</t>
  </si>
  <si>
    <t xml:space="preserve">Social vs Alone - CeA</t>
  </si>
  <si>
    <t xml:space="preserve">3,5</t>
  </si>
  <si>
    <t xml:space="preserve">0,7</t>
  </si>
  <si>
    <t xml:space="preserve">11 &amp; 14</t>
  </si>
  <si>
    <t xml:space="preserve">Social vs Solitary - Paired (Strong Fear)</t>
  </si>
  <si>
    <t xml:space="preserve">Social vs Solitary - Unpaired (Low Fear)</t>
  </si>
  <si>
    <t xml:space="preserve">0,65</t>
  </si>
  <si>
    <t xml:space="preserve">Conspecific Odor s Neutral Odor - PVN</t>
  </si>
  <si>
    <t xml:space="preserve">Increased fos when Conspecific Odor</t>
  </si>
  <si>
    <t xml:space="preserve">Conspecific Odor s Neutral Odor - LA</t>
  </si>
  <si>
    <t xml:space="preserve">Conspecific Odor s Neutral Odor - CeA</t>
  </si>
  <si>
    <t xml:space="preserve">Conspecific Odor s Neutral Odor - BA</t>
  </si>
  <si>
    <t xml:space="preserve">Conspecific Odor s Neutral Odor - BNST</t>
  </si>
  <si>
    <t xml:space="preserve">LPO</t>
  </si>
  <si>
    <t xml:space="preserve">Freezing Alone vs Quad (react to cat fur) - LaMedtPreOptic</t>
  </si>
  <si>
    <t xml:space="preserve">Increased fos when in Quads</t>
  </si>
  <si>
    <t xml:space="preserve">Freezing Alone vs Quad (react to cat fur) - LA</t>
  </si>
  <si>
    <t xml:space="preserve">Freezing Alone vs Quad (react to cat fur) - PAG</t>
  </si>
  <si>
    <t xml:space="preserve">Freezing Alone vs Quad (react to cat fur) - mPFC</t>
  </si>
  <si>
    <t xml:space="preserve">Freezing Alone vs Quad (react to cat fur) -OL</t>
  </si>
  <si>
    <t xml:space="preserve">Freezing Alone vs Quad (react to cat fur) -NAccSh</t>
  </si>
  <si>
    <t xml:space="preserve">Freezing Alone vs Quad (react to cat fur) - BNST</t>
  </si>
  <si>
    <t xml:space="preserve">Freezing Alone vs Quad (react to cat fur) - PVN</t>
  </si>
  <si>
    <t xml:space="preserve">Freezing Alone vs Quad (react to cat fur) - CeA</t>
  </si>
  <si>
    <t xml:space="preserve">Freezing Alone vs Quad (react to cat fur) - BLA</t>
  </si>
  <si>
    <t xml:space="preserve">Hypothalamus</t>
  </si>
  <si>
    <t xml:space="preserve">Freezing Alone vs Quad (react to cat fur) - HYPOTH</t>
  </si>
  <si>
    <t xml:space="preserve">Alone vs DEMO receiving Shocks - Hypoth</t>
  </si>
  <si>
    <t xml:space="preserve">Increased fos when tested together</t>
  </si>
  <si>
    <t xml:space="preserve">Alone vs DEMO receiving Shocks - BLA</t>
  </si>
  <si>
    <t xml:space="preserve">Alone vs DEMO receiving Shocks - PGA</t>
  </si>
  <si>
    <t xml:space="preserve">22kHz Plazback vs Contrl - Hypoth</t>
  </si>
  <si>
    <t xml:space="preserve">22kHz Plazback vs Contrl - BLA</t>
  </si>
  <si>
    <t xml:space="preserve">22kHz Plazback vs Contrl - PGA</t>
  </si>
  <si>
    <t xml:space="preserve">22kHz Plazback vs Contrl - ACC</t>
  </si>
  <si>
    <t xml:space="preserve">Increased fos for 22kHz</t>
  </si>
  <si>
    <t xml:space="preserve">22kHz Plazback vs Contrl - PrL</t>
  </si>
  <si>
    <t xml:space="preserve">22kHz Plazback vs Contrl</t>
  </si>
  <si>
    <t xml:space="preserve">50kHz vs Backgrnd - ACC</t>
  </si>
  <si>
    <t xml:space="preserve">50kHz vs Backgrnd l - PrL</t>
  </si>
  <si>
    <t xml:space="preserve">50kHz vs Backgrnd </t>
  </si>
  <si>
    <t xml:space="preserve">Increased fos for 50kHz</t>
  </si>
  <si>
    <t xml:space="preserve">2 weeks of chronic exposure</t>
  </si>
  <si>
    <t xml:space="preserve">Ctrl vs ByStander - ACC</t>
  </si>
  <si>
    <t xml:space="preserve">increased for for bystander</t>
  </si>
  <si>
    <t xml:space="preserve">Ctrl vs ByStander - INS</t>
  </si>
  <si>
    <t xml:space="preserve">Ctrl vs ByStander - Septum</t>
  </si>
  <si>
    <t xml:space="preserve">Ctrl vs ByStander - Nacc</t>
  </si>
  <si>
    <t xml:space="preserve">Ctrl vs ByStander - BNST</t>
  </si>
  <si>
    <t xml:space="preserve">Ctrl vs ByStander - HPC</t>
  </si>
  <si>
    <t xml:space="preserve">Ctrl vs ByStander - Amygdala</t>
  </si>
  <si>
    <t xml:space="preserve">Ctrl vs ByStander - PVN</t>
  </si>
  <si>
    <t xml:space="preserve">Ctrl vs ByStander - Hypoth</t>
  </si>
  <si>
    <t xml:space="preserve">Ctrl vs ByStander - PAG</t>
  </si>
  <si>
    <t xml:space="preserve">ES reflects pure EC?</t>
  </si>
  <si>
    <t xml:space="preserve">ES/SB or none</t>
  </si>
  <si>
    <t xml:space="preserve">YES</t>
  </si>
  <si>
    <t xml:space="preserve">PCL</t>
  </si>
  <si>
    <t xml:space="preserve">PCL MS-O vs MNS-O</t>
  </si>
  <si>
    <t xml:space="preserve">ILC</t>
  </si>
  <si>
    <t xml:space="preserve">dmPFC</t>
  </si>
  <si>
    <t xml:space="preserve">SB</t>
  </si>
  <si>
    <t xml:space="preserve">DMPAG</t>
  </si>
  <si>
    <t xml:space="preserve">VLPAG</t>
  </si>
  <si>
    <t xml:space="preserve">BM</t>
  </si>
  <si>
    <t xml:space="preserve">mPFC</t>
  </si>
  <si>
    <t xml:space="preserve">OL</t>
  </si>
  <si>
    <t xml:space="preserve">NAccSh</t>
  </si>
  <si>
    <t xml:space="preserve">AcO</t>
  </si>
  <si>
    <t xml:space="preserve">These ES are excluded because they look specifically at familiarity or modality effects, and we don’t have enough to report</t>
  </si>
  <si>
    <t xml:space="preserve">OT Acute</t>
  </si>
  <si>
    <t xml:space="preserve">Intranasal</t>
  </si>
  <si>
    <t xml:space="preserve">Saline vs OT - ACC</t>
  </si>
  <si>
    <t xml:space="preserve">OT Chronic</t>
  </si>
  <si>
    <t xml:space="preserve">M1</t>
  </si>
  <si>
    <t xml:space="preserve">Saline vs OT - M1</t>
  </si>
  <si>
    <t xml:space="preserve">dorsal horn</t>
  </si>
  <si>
    <t xml:space="preserve">3,43</t>
  </si>
  <si>
    <t xml:space="preserve">Familiar vs unfamiliar</t>
  </si>
  <si>
    <t xml:space="preserve">Mesh vs Board - Paired (Strong Fear)</t>
  </si>
  <si>
    <t xml:space="preserve">Mesh vs Board - Unpaired (Low Fear)</t>
  </si>
  <si>
    <t xml:space="preserve">Logical Array</t>
  </si>
  <si>
    <t xml:space="preserve">Species</t>
  </si>
  <si>
    <t xml:space="preserve">Strain</t>
  </si>
  <si>
    <t xml:space="preserve">social bufering</t>
  </si>
  <si>
    <t xml:space="preserve">Prediction-matching the state of the other animal</t>
  </si>
  <si>
    <t xml:space="preserve">partner</t>
  </si>
  <si>
    <t xml:space="preserve">Measured</t>
  </si>
  <si>
    <t xml:space="preserve">vs</t>
  </si>
  <si>
    <t xml:space="preserve">pain response</t>
  </si>
  <si>
    <t xml:space="preserve">A-neutral</t>
  </si>
  <si>
    <t xml:space="preserve">B-neutral</t>
  </si>
  <si>
    <t xml:space="preserve">alone</t>
  </si>
  <si>
    <t xml:space="preserve">convention: reduction of fear, anxiety + increase is neg</t>
  </si>
  <si>
    <t xml:space="preserve">A-neg</t>
  </si>
  <si>
    <t xml:space="preserve">increased negative state</t>
  </si>
  <si>
    <t xml:space="preserve">A pos</t>
  </si>
  <si>
    <t xml:space="preserve">increased positive state</t>
  </si>
  <si>
    <t xml:space="preserve">B-neg</t>
  </si>
  <si>
    <t xml:space="preserve">reduced neg</t>
  </si>
  <si>
    <t xml:space="preserve">if pain--increased pain, fear, anxiety sensitivity, </t>
  </si>
  <si>
    <t xml:space="preserve">if when alone</t>
  </si>
  <si>
    <t xml:space="preserve">A-neg*</t>
  </si>
  <si>
    <t xml:space="preserve">B-neg**</t>
  </si>
  <si>
    <t xml:space="preserve">reduce negative (hyperalgesia)</t>
  </si>
  <si>
    <t xml:space="preserve">A-neg**</t>
  </si>
  <si>
    <t xml:space="preserve">B-neg*</t>
  </si>
  <si>
    <t xml:space="preserve">increase negative (hypoalgesia</t>
  </si>
  <si>
    <t xml:space="preserve">After effects</t>
  </si>
  <si>
    <t xml:space="preserve">Measured later</t>
  </si>
  <si>
    <t xml:space="preserve">B neutral</t>
  </si>
  <si>
    <t xml:space="preserve">convention</t>
  </si>
  <si>
    <t xml:space="preserve">hypoalgesia-</t>
  </si>
  <si>
    <t xml:space="preserve">animas should be more sensitive to pain</t>
  </si>
  <si>
    <t xml:space="preserve">should be less neg</t>
  </si>
  <si>
    <t xml:space="preserve">Q1:</t>
  </si>
  <si>
    <t xml:space="preserve">I think the best way of thinking about all paradigms is whether the state of one animal change to match the state of the other animal--this reflects EC</t>
  </si>
  <si>
    <t xml:space="preserve">Q2:</t>
  </si>
  <si>
    <t xml:space="preserve">if the measure is after the contagion then we are looking at something else: and the question should change to:What are the (long lasting/chronic/after) effects of emotional contagion? </t>
  </si>
  <si>
    <t xml:space="preserve">on memory, stress, fear, pain</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</si>
</sst>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14">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b val="true"/>
      <sz val="10"/>
      <name val="Calibri"/>
      <family val="2"/>
      <charset val="1"/>
    </font>
    <font>
      <sz val="11"/>
      <color rgb="FF006100"/>
      <name val="Calibri"/>
      <family val="2"/>
      <charset val="1"/>
    </font>
    <font>
      <b val="true"/>
      <i val="true"/>
      <sz val="10"/>
      <name val="Calibri"/>
      <family val="2"/>
      <charset val="1"/>
    </font>
    <font>
      <b val="true"/>
      <sz val="16"/>
      <name val="Calibri"/>
      <family val="2"/>
      <charset val="1"/>
    </font>
    <font>
      <sz val="9"/>
      <color rgb="FF000000"/>
      <name val="Calibri"/>
      <family val="2"/>
      <charset val="1"/>
    </font>
    <font>
      <b val="true"/>
      <sz val="9"/>
      <color rgb="FF000000"/>
      <name val="Tahoma"/>
      <family val="2"/>
      <charset val="1"/>
    </font>
    <font>
      <sz val="9"/>
      <color rgb="FF000000"/>
      <name val="Tahoma"/>
      <family val="2"/>
      <charset val="1"/>
    </font>
    <font>
      <b val="true"/>
      <sz val="9"/>
      <color rgb="FF000000"/>
      <name val="Tahoma"/>
      <family val="0"/>
      <charset val="1"/>
    </font>
    <font>
      <sz val="9"/>
      <color rgb="FF000000"/>
      <name val="Tahoma"/>
      <family val="0"/>
      <charset val="1"/>
    </font>
  </fonts>
  <fills count="15">
    <fill>
      <patternFill patternType="none"/>
    </fill>
    <fill>
      <patternFill patternType="gray125"/>
    </fill>
    <fill>
      <patternFill patternType="solid">
        <fgColor rgb="FFC6EFCE"/>
        <bgColor rgb="FFC5E0B4"/>
      </patternFill>
    </fill>
    <fill>
      <patternFill patternType="solid">
        <fgColor rgb="FFD9D9D9"/>
        <bgColor rgb="FFDBDBDB"/>
      </patternFill>
    </fill>
    <fill>
      <patternFill patternType="solid">
        <fgColor rgb="FFC5E0B4"/>
        <bgColor rgb="FFC6EFCE"/>
      </patternFill>
    </fill>
    <fill>
      <patternFill patternType="solid">
        <fgColor rgb="FFB4C7E7"/>
        <bgColor rgb="FFD9D9D9"/>
      </patternFill>
    </fill>
    <fill>
      <patternFill patternType="solid">
        <fgColor rgb="FFDBDBDB"/>
        <bgColor rgb="FFD9D9D9"/>
      </patternFill>
    </fill>
    <fill>
      <patternFill patternType="solid">
        <fgColor rgb="FFFFE699"/>
        <bgColor rgb="FFFFFFCC"/>
      </patternFill>
    </fill>
    <fill>
      <patternFill patternType="solid">
        <fgColor rgb="FFF8BABA"/>
        <bgColor rgb="FFFF99CC"/>
      </patternFill>
    </fill>
    <fill>
      <patternFill patternType="solid">
        <fgColor rgb="FFF35353"/>
        <bgColor rgb="FFFF8080"/>
      </patternFill>
    </fill>
    <fill>
      <patternFill patternType="solid">
        <fgColor rgb="FF2E75B6"/>
        <bgColor rgb="FF0066CC"/>
      </patternFill>
    </fill>
    <fill>
      <patternFill patternType="solid">
        <fgColor rgb="FFA9D18E"/>
        <bgColor rgb="FFC5E0B4"/>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s>
  <borders count="5">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center" textRotation="0" wrapText="false" indent="0" shrinkToFit="false"/>
      <protection locked="true" hidden="false"/>
    </xf>
    <xf numFmtId="164" fontId="8" fillId="2" borderId="2" xfId="20" applyFont="true" applyBorder="true" applyAlignment="true" applyProtection="true">
      <alignment horizontal="center"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0" fillId="6" borderId="2" xfId="0" applyFont="true" applyBorder="true" applyAlignment="true" applyProtection="false">
      <alignment horizontal="center" vertical="center" textRotation="0" wrapText="false" indent="0" shrinkToFit="false"/>
      <protection locked="true" hidden="false"/>
    </xf>
    <xf numFmtId="164" fontId="0" fillId="7" borderId="2" xfId="0" applyFont="true" applyBorder="true" applyAlignment="true" applyProtection="false">
      <alignment horizontal="center" vertical="center" textRotation="0" wrapText="false" indent="0" shrinkToFit="false"/>
      <protection locked="true" hidden="false"/>
    </xf>
    <xf numFmtId="164" fontId="0" fillId="8" borderId="2" xfId="0" applyFont="true" applyBorder="true" applyAlignment="true" applyProtection="false">
      <alignment horizontal="center" vertical="center" textRotation="0" wrapText="false" indent="0" shrinkToFit="false"/>
      <protection locked="true" hidden="false"/>
    </xf>
    <xf numFmtId="164" fontId="0" fillId="9" borderId="2" xfId="0" applyFont="true" applyBorder="true" applyAlignment="true" applyProtection="false">
      <alignment horizontal="center" vertical="center" textRotation="0" wrapText="false" indent="0" shrinkToFit="false"/>
      <protection locked="true" hidden="false"/>
    </xf>
    <xf numFmtId="164" fontId="0" fillId="10" borderId="2" xfId="0" applyFont="true" applyBorder="true" applyAlignment="true" applyProtection="false">
      <alignment horizontal="center" vertical="center" textRotation="0" wrapText="false" indent="0" shrinkToFit="false"/>
      <protection locked="true" hidden="false"/>
    </xf>
    <xf numFmtId="164" fontId="0" fillId="11" borderId="2" xfId="0" applyFont="true" applyBorder="true" applyAlignment="true" applyProtection="false">
      <alignment horizontal="center" vertical="center" textRotation="0" wrapText="false" indent="0" shrinkToFit="false"/>
      <protection locked="true" hidden="false"/>
    </xf>
    <xf numFmtId="164" fontId="9" fillId="3" borderId="2" xfId="0" applyFont="true" applyBorder="true" applyAlignment="true" applyProtection="false">
      <alignment horizontal="center" vertical="center" textRotation="0" wrapText="false" indent="0" shrinkToFit="false"/>
      <protection locked="true" hidden="false"/>
    </xf>
    <xf numFmtId="164" fontId="0" fillId="11" borderId="2" xfId="0" applyFont="false" applyBorder="true" applyAlignment="true" applyProtection="false">
      <alignment horizontal="center" vertical="center" textRotation="0" wrapText="false" indent="0" shrinkToFit="false"/>
      <protection locked="true" hidden="false"/>
    </xf>
    <xf numFmtId="165" fontId="0" fillId="11" borderId="2" xfId="0" applyFont="true" applyBorder="true" applyAlignment="true" applyProtection="false">
      <alignment horizontal="center" vertical="center" textRotation="0" wrapText="false" indent="0" shrinkToFit="false"/>
      <protection locked="true" hidden="false"/>
    </xf>
    <xf numFmtId="166" fontId="0" fillId="11" borderId="2" xfId="0" applyFont="false" applyBorder="true" applyAlignment="true" applyProtection="false">
      <alignment horizontal="center" vertical="center" textRotation="0" wrapText="false" indent="0" shrinkToFit="false"/>
      <protection locked="true" hidden="false"/>
    </xf>
    <xf numFmtId="164" fontId="0" fillId="12" borderId="2" xfId="0" applyFont="false" applyBorder="true" applyAlignment="true" applyProtection="false">
      <alignment horizontal="center" vertical="center" textRotation="0" wrapText="false" indent="0" shrinkToFit="false"/>
      <protection locked="true" hidden="false"/>
    </xf>
    <xf numFmtId="167" fontId="0" fillId="11" borderId="2" xfId="0" applyFont="false" applyBorder="true" applyAlignment="true" applyProtection="false">
      <alignment horizontal="center" vertical="bottom" textRotation="0" wrapText="false" indent="0" shrinkToFit="false"/>
      <protection locked="true" hidden="false"/>
    </xf>
    <xf numFmtId="164" fontId="0" fillId="13" borderId="0" xfId="0" applyFont="false" applyBorder="false" applyAlignment="true" applyProtection="false">
      <alignment horizontal="center" vertical="center" textRotation="0" wrapText="false" indent="0" shrinkToFit="false"/>
      <protection locked="true" hidden="false"/>
    </xf>
    <xf numFmtId="165" fontId="0" fillId="12" borderId="2" xfId="0" applyFont="false" applyBorder="true" applyAlignment="true" applyProtection="false">
      <alignment horizontal="center" vertical="center" textRotation="0" wrapText="false" indent="0" shrinkToFit="false"/>
      <protection locked="true" hidden="false"/>
    </xf>
    <xf numFmtId="164" fontId="0" fillId="12" borderId="2" xfId="0" applyFont="false" applyBorder="true" applyAlignment="true" applyProtection="false">
      <alignment horizontal="center" vertical="center" textRotation="0" wrapText="false" indent="0" shrinkToFit="false"/>
      <protection locked="true" hidden="false"/>
    </xf>
    <xf numFmtId="167" fontId="0" fillId="12" borderId="1" xfId="0" applyFont="true" applyBorder="true" applyAlignment="true" applyProtection="false">
      <alignment horizontal="center" vertical="center" textRotation="0" wrapText="false" indent="0" shrinkToFit="false"/>
      <protection locked="true" hidden="false"/>
    </xf>
    <xf numFmtId="167" fontId="0" fillId="12" borderId="2" xfId="0" applyFont="false" applyBorder="true" applyAlignment="true" applyProtection="false">
      <alignment horizontal="center" vertical="center" textRotation="0" wrapText="false" indent="0" shrinkToFit="false"/>
      <protection locked="true" hidden="false"/>
    </xf>
    <xf numFmtId="164" fontId="0" fillId="11" borderId="3" xfId="0" applyFont="false" applyBorder="true" applyAlignment="true" applyProtection="false">
      <alignment horizontal="center" vertical="center" textRotation="0" wrapText="false" indent="0" shrinkToFit="false"/>
      <protection locked="true" hidden="false"/>
    </xf>
    <xf numFmtId="164" fontId="0" fillId="12" borderId="3" xfId="0" applyFont="false" applyBorder="true" applyAlignment="true" applyProtection="false">
      <alignment horizontal="center" vertical="center" textRotation="0" wrapText="false" indent="0" shrinkToFit="false"/>
      <protection locked="true" hidden="false"/>
    </xf>
    <xf numFmtId="167" fontId="0" fillId="11" borderId="3" xfId="0" applyFont="false" applyBorder="true" applyAlignment="true" applyProtection="false">
      <alignment horizontal="center" vertical="center" textRotation="0" wrapText="false" indent="0" shrinkToFit="false"/>
      <protection locked="true" hidden="false"/>
    </xf>
    <xf numFmtId="167" fontId="0" fillId="11" borderId="2" xfId="0" applyFont="false" applyBorder="true" applyAlignment="true" applyProtection="false">
      <alignment horizontal="center" vertical="center" textRotation="0" wrapText="false" indent="0" shrinkToFit="false"/>
      <protection locked="true" hidden="false"/>
    </xf>
    <xf numFmtId="164" fontId="0" fillId="11" borderId="2" xfId="0" applyFont="false" applyBorder="true" applyAlignment="true" applyProtection="false">
      <alignment horizontal="center" vertical="center" textRotation="0" wrapText="false" indent="0" shrinkToFit="false"/>
      <protection locked="true" hidden="false"/>
    </xf>
    <xf numFmtId="164" fontId="0" fillId="11" borderId="1" xfId="0" applyFont="true" applyBorder="true" applyAlignment="true" applyProtection="false">
      <alignment horizontal="center" vertical="center" textRotation="0" wrapText="false" indent="0" shrinkToFit="false"/>
      <protection locked="true" hidden="false"/>
    </xf>
    <xf numFmtId="164" fontId="0" fillId="12" borderId="1" xfId="0" applyFont="false" applyBorder="true" applyAlignment="true" applyProtection="false">
      <alignment horizontal="center" vertical="center" textRotation="0" wrapText="false" indent="0" shrinkToFit="false"/>
      <protection locked="true" hidden="false"/>
    </xf>
    <xf numFmtId="165" fontId="0" fillId="11" borderId="3" xfId="0" applyFont="true" applyBorder="true" applyAlignment="true" applyProtection="false">
      <alignment horizontal="center" vertical="center" textRotation="0" wrapText="false" indent="0" shrinkToFit="false"/>
      <protection locked="true" hidden="false"/>
    </xf>
    <xf numFmtId="165" fontId="0" fillId="14" borderId="3" xfId="0" applyFont="false" applyBorder="true" applyAlignment="true" applyProtection="false">
      <alignment horizontal="center" vertical="center" textRotation="0" wrapText="false" indent="0" shrinkToFit="false"/>
      <protection locked="true" hidden="false"/>
    </xf>
    <xf numFmtId="165" fontId="0" fillId="14" borderId="2" xfId="0" applyFont="false" applyBorder="true" applyAlignment="true" applyProtection="false">
      <alignment horizontal="center" vertical="center" textRotation="0" wrapText="false" indent="0" shrinkToFit="false"/>
      <protection locked="true" hidden="false"/>
    </xf>
    <xf numFmtId="164" fontId="0" fillId="11" borderId="4"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center"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s>
  <dxfs count="31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4C7E7"/>
      <rgbColor rgb="FF808080"/>
      <rgbColor rgb="FF9999FF"/>
      <rgbColor rgb="FF993366"/>
      <rgbColor rgb="FFFFFFCC"/>
      <rgbColor rgb="FFDBDBDB"/>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5E0B4"/>
      <rgbColor rgb="FFC6EFCE"/>
      <rgbColor rgb="FFFFE699"/>
      <rgbColor rgb="FFA9D18E"/>
      <rgbColor rgb="FFFF99CC"/>
      <rgbColor rgb="FFCC99FF"/>
      <rgbColor rgb="FFF8BABA"/>
      <rgbColor rgb="FF2E75B6"/>
      <rgbColor rgb="FF33CCCC"/>
      <rgbColor rgb="FF99CC00"/>
      <rgbColor rgb="FFFFC000"/>
      <rgbColor rgb="FFFF9900"/>
      <rgbColor rgb="FFF35353"/>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933120</xdr:colOff>
      <xdr:row>6</xdr:row>
      <xdr:rowOff>182520</xdr:rowOff>
    </xdr:to>
    <xdr:sp>
      <xdr:nvSpPr>
        <xdr:cNvPr id="0"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8"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9"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0"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1"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2"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3"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4"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5"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6"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7"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8"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19"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0"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1"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2"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3"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4"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5"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6"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7"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8"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29"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0"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1"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2"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3"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4"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5"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6"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7"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8"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39"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0"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1"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2"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3"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4"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5"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6"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7"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8"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49"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0"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1"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2"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3"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4"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5"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6"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7"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8"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59"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0"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1"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2"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3"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4"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5"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6"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7"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8"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69"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0"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1"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2"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3"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4"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5"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6"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7"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8"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79"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80"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81"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82"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83"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84"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933120</xdr:colOff>
      <xdr:row>6</xdr:row>
      <xdr:rowOff>182520</xdr:rowOff>
    </xdr:to>
    <xdr:sp>
      <xdr:nvSpPr>
        <xdr:cNvPr id="85" name="CustomShape 1" hidden="1"/>
        <xdr:cNvSpPr/>
      </xdr:nvSpPr>
      <xdr:spPr>
        <a:xfrm>
          <a:off x="0" y="0"/>
          <a:ext cx="14172840" cy="14090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7</xdr:col>
      <xdr:colOff>495000</xdr:colOff>
      <xdr:row>26</xdr:row>
      <xdr:rowOff>56880</xdr:rowOff>
    </xdr:to>
    <xdr:sp>
      <xdr:nvSpPr>
        <xdr:cNvPr id="86" name="CustomShape 1" hidden="1"/>
        <xdr:cNvSpPr/>
      </xdr:nvSpPr>
      <xdr:spPr>
        <a:xfrm>
          <a:off x="0" y="0"/>
          <a:ext cx="5819760" cy="48117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N14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6858" ySplit="0" topLeftCell="AX1" activePane="topRight" state="split"/>
      <selection pane="topLeft" activeCell="A1" activeCellId="0" sqref="A1"/>
      <selection pane="topRight" activeCell="AX4" activeCellId="0" sqref="AX4"/>
    </sheetView>
  </sheetViews>
  <sheetFormatPr defaultRowHeight="13.8" zeroHeight="false" outlineLevelRow="0" outlineLevelCol="0"/>
  <cols>
    <col collapsed="false" customWidth="true" hidden="false" outlineLevel="0" max="54" min="1" style="1" width="29.78"/>
    <col collapsed="false" customWidth="true" hidden="false" outlineLevel="0" max="55" min="55" style="1" width="30.78"/>
    <col collapsed="false" customWidth="true" hidden="false" outlineLevel="0" max="56" min="56" style="1" width="12.78"/>
    <col collapsed="false" customWidth="true" hidden="false" outlineLevel="0" max="57" min="57" style="1" width="14.89"/>
    <col collapsed="false" customWidth="true" hidden="false" outlineLevel="0" max="58" min="58" style="1" width="11.78"/>
    <col collapsed="false" customWidth="true" hidden="false" outlineLevel="0" max="59" min="59" style="1" width="12.11"/>
    <col collapsed="false" customWidth="true" hidden="false" outlineLevel="0" max="60" min="60" style="1" width="11.11"/>
    <col collapsed="false" customWidth="true" hidden="false" outlineLevel="0" max="61" min="61" style="1" width="14.22"/>
    <col collapsed="false" customWidth="true" hidden="false" outlineLevel="0" max="62" min="62" style="1" width="52.77"/>
    <col collapsed="false" customWidth="true" hidden="false" outlineLevel="0" max="63" min="63" style="1" width="6"/>
    <col collapsed="false" customWidth="true" hidden="false" outlineLevel="0" max="64" min="64" style="1" width="29.78"/>
    <col collapsed="false" customWidth="true" hidden="false" outlineLevel="0" max="65" min="65" style="1" width="31.66"/>
    <col collapsed="false" customWidth="true" hidden="false" outlineLevel="0" max="66" min="66" style="1" width="26.66"/>
    <col collapsed="false" customWidth="true" hidden="false" outlineLevel="0" max="1025" min="67" style="1" width="29.78"/>
  </cols>
  <sheetData>
    <row r="1" customFormat="false" ht="19.7" hidden="false" customHeight="false" outlineLevel="0" collapsed="false">
      <c r="A1" s="2"/>
      <c r="B1" s="3" t="s">
        <v>0</v>
      </c>
      <c r="C1" s="3"/>
      <c r="D1" s="3"/>
      <c r="E1" s="3"/>
      <c r="F1" s="3" t="s">
        <v>1</v>
      </c>
      <c r="G1" s="3"/>
      <c r="H1" s="3"/>
      <c r="I1" s="3" t="s">
        <v>2</v>
      </c>
      <c r="J1" s="3"/>
      <c r="K1" s="3"/>
      <c r="L1" s="3"/>
      <c r="M1" s="3"/>
      <c r="N1" s="3"/>
      <c r="O1" s="3"/>
      <c r="P1" s="3" t="s">
        <v>3</v>
      </c>
      <c r="Q1" s="3"/>
      <c r="R1" s="3"/>
      <c r="S1" s="3"/>
      <c r="T1" s="3" t="s">
        <v>4</v>
      </c>
      <c r="U1" s="3"/>
      <c r="V1" s="3"/>
      <c r="W1" s="3"/>
      <c r="X1" s="3"/>
      <c r="Y1" s="3"/>
      <c r="Z1" s="3"/>
      <c r="AA1" s="3" t="s">
        <v>5</v>
      </c>
      <c r="AB1" s="3"/>
      <c r="AC1" s="3"/>
      <c r="AD1" s="3"/>
      <c r="AE1" s="3"/>
      <c r="AF1" s="3"/>
      <c r="AG1" s="3"/>
      <c r="AH1" s="3"/>
      <c r="AI1" s="3" t="s">
        <v>6</v>
      </c>
      <c r="AJ1" s="3"/>
      <c r="AK1" s="3"/>
      <c r="AL1" s="3"/>
      <c r="AM1" s="3" t="s">
        <v>7</v>
      </c>
      <c r="AN1" s="3"/>
      <c r="AO1" s="3"/>
      <c r="AP1" s="3"/>
      <c r="AQ1" s="3"/>
      <c r="AR1" s="3"/>
      <c r="AS1" s="3" t="s">
        <v>8</v>
      </c>
      <c r="AT1" s="3"/>
      <c r="AU1" s="3"/>
      <c r="AV1" s="3"/>
      <c r="AW1" s="3" t="s">
        <v>9</v>
      </c>
      <c r="AX1" s="3"/>
      <c r="AY1" s="3"/>
      <c r="AZ1" s="4"/>
      <c r="BA1" s="4"/>
      <c r="BB1" s="5" t="s">
        <v>10</v>
      </c>
      <c r="BC1" s="5" t="s">
        <v>11</v>
      </c>
      <c r="BD1" s="5" t="s">
        <v>12</v>
      </c>
      <c r="BE1" s="5" t="s">
        <v>13</v>
      </c>
      <c r="BF1" s="5" t="s">
        <v>14</v>
      </c>
      <c r="BG1" s="5" t="s">
        <v>15</v>
      </c>
      <c r="BH1" s="5" t="s">
        <v>16</v>
      </c>
      <c r="BI1" s="5" t="s">
        <v>17</v>
      </c>
      <c r="BJ1" s="6" t="s">
        <v>18</v>
      </c>
      <c r="BK1" s="6" t="s">
        <v>19</v>
      </c>
      <c r="BL1" s="6" t="s">
        <v>20</v>
      </c>
      <c r="BM1" s="6" t="s">
        <v>21</v>
      </c>
      <c r="BN1" s="6" t="s">
        <v>22</v>
      </c>
    </row>
    <row r="2" customFormat="false" ht="18" hidden="false" customHeight="true" outlineLevel="0" collapsed="false">
      <c r="A2" s="7" t="s">
        <v>23</v>
      </c>
      <c r="B2" s="8" t="s">
        <v>24</v>
      </c>
      <c r="C2" s="8" t="s">
        <v>25</v>
      </c>
      <c r="D2" s="8" t="s">
        <v>26</v>
      </c>
      <c r="E2" s="8" t="s">
        <v>27</v>
      </c>
      <c r="F2" s="9" t="s">
        <v>28</v>
      </c>
      <c r="G2" s="9" t="s">
        <v>29</v>
      </c>
      <c r="H2" s="9" t="s">
        <v>30</v>
      </c>
      <c r="I2" s="10" t="s">
        <v>31</v>
      </c>
      <c r="J2" s="10" t="s">
        <v>32</v>
      </c>
      <c r="K2" s="10" t="s">
        <v>33</v>
      </c>
      <c r="L2" s="10"/>
      <c r="M2" s="10" t="s">
        <v>34</v>
      </c>
      <c r="N2" s="10"/>
      <c r="O2" s="10" t="s">
        <v>35</v>
      </c>
      <c r="P2" s="11" t="s">
        <v>36</v>
      </c>
      <c r="Q2" s="11" t="s">
        <v>37</v>
      </c>
      <c r="R2" s="11" t="s">
        <v>38</v>
      </c>
      <c r="S2" s="11" t="s">
        <v>39</v>
      </c>
      <c r="T2" s="12" t="s">
        <v>40</v>
      </c>
      <c r="U2" s="12" t="s">
        <v>41</v>
      </c>
      <c r="V2" s="12" t="s">
        <v>42</v>
      </c>
      <c r="W2" s="12" t="s">
        <v>43</v>
      </c>
      <c r="X2" s="12" t="s">
        <v>44</v>
      </c>
      <c r="Y2" s="12" t="s">
        <v>45</v>
      </c>
      <c r="Z2" s="12" t="s">
        <v>46</v>
      </c>
      <c r="AA2" s="13" t="s">
        <v>40</v>
      </c>
      <c r="AB2" s="13" t="s">
        <v>41</v>
      </c>
      <c r="AC2" s="13" t="s">
        <v>47</v>
      </c>
      <c r="AD2" s="13" t="s">
        <v>42</v>
      </c>
      <c r="AE2" s="13" t="s">
        <v>43</v>
      </c>
      <c r="AF2" s="13" t="s">
        <v>44</v>
      </c>
      <c r="AG2" s="13" t="s">
        <v>45</v>
      </c>
      <c r="AH2" s="13" t="s">
        <v>46</v>
      </c>
      <c r="AI2" s="9" t="s">
        <v>48</v>
      </c>
      <c r="AJ2" s="9" t="s">
        <v>49</v>
      </c>
      <c r="AK2" s="9" t="s">
        <v>50</v>
      </c>
      <c r="AL2" s="9" t="s">
        <v>41</v>
      </c>
      <c r="AM2" s="14" t="s">
        <v>51</v>
      </c>
      <c r="AN2" s="14" t="s">
        <v>41</v>
      </c>
      <c r="AO2" s="14" t="s">
        <v>46</v>
      </c>
      <c r="AP2" s="14" t="s">
        <v>44</v>
      </c>
      <c r="AQ2" s="14" t="s">
        <v>45</v>
      </c>
      <c r="AR2" s="14" t="s">
        <v>46</v>
      </c>
      <c r="AS2" s="15" t="s">
        <v>52</v>
      </c>
      <c r="AT2" s="15" t="s">
        <v>53</v>
      </c>
      <c r="AU2" s="15" t="s">
        <v>54</v>
      </c>
      <c r="AV2" s="15" t="s">
        <v>55</v>
      </c>
      <c r="AW2" s="7" t="s">
        <v>56</v>
      </c>
      <c r="AX2" s="7" t="s">
        <v>57</v>
      </c>
      <c r="AY2" s="7" t="s">
        <v>58</v>
      </c>
      <c r="AZ2" s="7" t="s">
        <v>59</v>
      </c>
      <c r="BA2" s="7" t="s">
        <v>60</v>
      </c>
      <c r="BB2" s="16" t="s">
        <v>61</v>
      </c>
      <c r="BC2" s="16" t="s">
        <v>62</v>
      </c>
      <c r="BD2" s="16" t="s">
        <v>63</v>
      </c>
      <c r="BE2" s="16" t="s">
        <v>64</v>
      </c>
      <c r="BF2" s="16" t="s">
        <v>14</v>
      </c>
      <c r="BG2" s="16" t="s">
        <v>15</v>
      </c>
      <c r="BH2" s="16" t="s">
        <v>65</v>
      </c>
      <c r="BI2" s="16" t="s">
        <v>66</v>
      </c>
      <c r="BJ2" s="7" t="s">
        <v>67</v>
      </c>
      <c r="BK2" s="7" t="s">
        <v>19</v>
      </c>
      <c r="BL2" s="7" t="s">
        <v>20</v>
      </c>
      <c r="BM2" s="7" t="s">
        <v>21</v>
      </c>
      <c r="BN2" s="7" t="s">
        <v>68</v>
      </c>
    </row>
    <row r="3" s="22" customFormat="true" ht="14.1" hidden="false" customHeight="false" outlineLevel="0" collapsed="false">
      <c r="A3" s="15" t="n">
        <v>2</v>
      </c>
      <c r="B3" s="17" t="n">
        <v>0</v>
      </c>
      <c r="C3" s="15" t="n">
        <v>119.5</v>
      </c>
      <c r="D3" s="17" t="n">
        <v>0</v>
      </c>
      <c r="E3" s="17" t="n">
        <v>3</v>
      </c>
      <c r="F3" s="17" t="n">
        <v>1</v>
      </c>
      <c r="G3" s="17" t="n">
        <v>1</v>
      </c>
      <c r="H3" s="15" t="n">
        <v>0</v>
      </c>
      <c r="I3" s="15" t="n">
        <v>116</v>
      </c>
      <c r="J3" s="17" t="n">
        <v>1</v>
      </c>
      <c r="K3" s="17" t="n">
        <v>0</v>
      </c>
      <c r="L3" s="17" t="n">
        <v>1</v>
      </c>
      <c r="M3" s="17" t="n">
        <v>0</v>
      </c>
      <c r="N3" s="17" t="n">
        <v>1</v>
      </c>
      <c r="O3" s="15" t="n">
        <f aca="false">IF(K3=M3, 1,0)</f>
        <v>1</v>
      </c>
      <c r="P3" s="17" t="n">
        <v>2</v>
      </c>
      <c r="Q3" s="17" t="n">
        <v>13</v>
      </c>
      <c r="R3" s="15" t="n">
        <v>1</v>
      </c>
      <c r="S3" s="15" t="n">
        <v>9</v>
      </c>
      <c r="T3" s="17" t="n">
        <v>0</v>
      </c>
      <c r="U3" s="15" t="s">
        <v>69</v>
      </c>
      <c r="V3" s="15" t="s">
        <v>69</v>
      </c>
      <c r="W3" s="15" t="s">
        <v>69</v>
      </c>
      <c r="X3" s="15" t="s">
        <v>69</v>
      </c>
      <c r="Y3" s="15" t="s">
        <v>69</v>
      </c>
      <c r="Z3" s="15"/>
      <c r="AA3" s="17" t="n">
        <v>1</v>
      </c>
      <c r="AB3" s="17" t="n">
        <v>0</v>
      </c>
      <c r="AC3" s="15" t="n">
        <v>24</v>
      </c>
      <c r="AD3" s="15" t="n">
        <v>180</v>
      </c>
      <c r="AE3" s="15" t="n">
        <v>1.5</v>
      </c>
      <c r="AF3" s="15" t="n">
        <v>0.7</v>
      </c>
      <c r="AG3" s="15" t="n">
        <v>3</v>
      </c>
      <c r="AH3" s="15"/>
      <c r="AI3" s="15" t="s">
        <v>70</v>
      </c>
      <c r="AJ3" s="15" t="n">
        <v>24</v>
      </c>
      <c r="AK3" s="17" t="n">
        <v>1</v>
      </c>
      <c r="AL3" s="17" t="n">
        <v>5</v>
      </c>
      <c r="AM3" s="18" t="s">
        <v>69</v>
      </c>
      <c r="AN3" s="18" t="s">
        <v>69</v>
      </c>
      <c r="AO3" s="18" t="s">
        <v>69</v>
      </c>
      <c r="AP3" s="18" t="s">
        <v>69</v>
      </c>
      <c r="AQ3" s="18" t="s">
        <v>69</v>
      </c>
      <c r="AR3" s="15"/>
      <c r="AS3" s="17" t="n">
        <v>1</v>
      </c>
      <c r="AT3" s="17" t="n">
        <v>1</v>
      </c>
      <c r="AU3" s="17" t="n">
        <v>1</v>
      </c>
      <c r="AV3" s="19" t="n">
        <v>6</v>
      </c>
      <c r="AW3" s="15" t="s">
        <v>70</v>
      </c>
      <c r="AX3" s="15" t="s">
        <v>70</v>
      </c>
      <c r="AY3" s="15" t="s">
        <v>70</v>
      </c>
      <c r="AZ3" s="15" t="s">
        <v>71</v>
      </c>
      <c r="BA3" s="15" t="s">
        <v>71</v>
      </c>
      <c r="BB3" s="20" t="n">
        <v>0.76</v>
      </c>
      <c r="BC3" s="21" t="n">
        <f aca="false">BB3 * (1 - ( 3 / (( 4*BK3) - 9) ))</f>
        <v>0.7296</v>
      </c>
      <c r="BD3" s="21" t="n">
        <f aca="false">0.5 * LN((1+BC3)/(1-BC3))</f>
        <v>0.927871551358067</v>
      </c>
      <c r="BE3" s="21" t="n">
        <f aca="false">1/SQRT(BK3-3)</f>
        <v>0.235702260395516</v>
      </c>
      <c r="BF3" s="21" t="n">
        <f aca="false">BD3-1.96*BE3</f>
        <v>0.465895120982856</v>
      </c>
      <c r="BG3" s="21" t="n">
        <f aca="false">BD3+1.96*BE3</f>
        <v>1.38984798173328</v>
      </c>
      <c r="BH3" s="21" t="str">
        <f aca="false">IF(BD3&lt; BF3, "PROB",  IF(BD3&gt;BG3, "PROB","OK"))</f>
        <v>OK</v>
      </c>
      <c r="BI3" s="21" t="n">
        <f aca="false">1/(BE3*BE3)</f>
        <v>18</v>
      </c>
      <c r="BJ3" s="15" t="s">
        <v>72</v>
      </c>
      <c r="BK3" s="15" t="n">
        <v>21</v>
      </c>
      <c r="BL3" s="15" t="s">
        <v>73</v>
      </c>
      <c r="BM3" s="15" t="s">
        <v>74</v>
      </c>
      <c r="BN3" s="15" t="s">
        <v>75</v>
      </c>
    </row>
    <row r="4" s="22" customFormat="true" ht="14.1" hidden="false" customHeight="false" outlineLevel="0" collapsed="false">
      <c r="A4" s="15" t="n">
        <v>2</v>
      </c>
      <c r="B4" s="17" t="n">
        <v>0</v>
      </c>
      <c r="C4" s="15" t="n">
        <v>119.5</v>
      </c>
      <c r="D4" s="17" t="n">
        <v>0</v>
      </c>
      <c r="E4" s="17" t="n">
        <v>3</v>
      </c>
      <c r="F4" s="17" t="n">
        <v>1</v>
      </c>
      <c r="G4" s="17" t="n">
        <v>1</v>
      </c>
      <c r="H4" s="15" t="n">
        <v>0</v>
      </c>
      <c r="I4" s="15" t="n">
        <v>116</v>
      </c>
      <c r="J4" s="17" t="n">
        <v>1</v>
      </c>
      <c r="K4" s="17" t="n">
        <v>0</v>
      </c>
      <c r="L4" s="17" t="n">
        <v>1</v>
      </c>
      <c r="M4" s="17" t="n">
        <v>0</v>
      </c>
      <c r="N4" s="17" t="n">
        <v>1</v>
      </c>
      <c r="O4" s="15" t="n">
        <f aca="false">IF(K4=M4, 1,0)</f>
        <v>1</v>
      </c>
      <c r="P4" s="17" t="n">
        <v>2</v>
      </c>
      <c r="Q4" s="17" t="n">
        <v>13</v>
      </c>
      <c r="R4" s="15" t="n">
        <v>1</v>
      </c>
      <c r="S4" s="15" t="n">
        <v>9</v>
      </c>
      <c r="T4" s="17" t="n">
        <v>0</v>
      </c>
      <c r="U4" s="15" t="s">
        <v>69</v>
      </c>
      <c r="V4" s="15" t="s">
        <v>69</v>
      </c>
      <c r="W4" s="15" t="s">
        <v>69</v>
      </c>
      <c r="X4" s="15" t="s">
        <v>69</v>
      </c>
      <c r="Y4" s="15" t="s">
        <v>69</v>
      </c>
      <c r="Z4" s="15"/>
      <c r="AA4" s="17" t="n">
        <v>1</v>
      </c>
      <c r="AB4" s="17" t="n">
        <v>0</v>
      </c>
      <c r="AC4" s="15" t="n">
        <v>24</v>
      </c>
      <c r="AD4" s="15" t="n">
        <v>180</v>
      </c>
      <c r="AE4" s="15" t="n">
        <v>1.5</v>
      </c>
      <c r="AF4" s="15" t="n">
        <v>0.7</v>
      </c>
      <c r="AG4" s="15" t="n">
        <v>3</v>
      </c>
      <c r="AH4" s="15"/>
      <c r="AI4" s="15" t="s">
        <v>70</v>
      </c>
      <c r="AJ4" s="15" t="n">
        <v>24</v>
      </c>
      <c r="AK4" s="17" t="n">
        <v>1</v>
      </c>
      <c r="AL4" s="17" t="n">
        <v>5</v>
      </c>
      <c r="AM4" s="18" t="s">
        <v>69</v>
      </c>
      <c r="AN4" s="18" t="s">
        <v>69</v>
      </c>
      <c r="AO4" s="18" t="s">
        <v>69</v>
      </c>
      <c r="AP4" s="18" t="s">
        <v>69</v>
      </c>
      <c r="AQ4" s="18" t="s">
        <v>69</v>
      </c>
      <c r="AR4" s="15"/>
      <c r="AS4" s="17" t="n">
        <v>1</v>
      </c>
      <c r="AT4" s="17" t="n">
        <v>1</v>
      </c>
      <c r="AU4" s="17" t="n">
        <v>1</v>
      </c>
      <c r="AV4" s="19" t="n">
        <v>6</v>
      </c>
      <c r="AW4" s="15" t="s">
        <v>70</v>
      </c>
      <c r="AX4" s="15" t="s">
        <v>70</v>
      </c>
      <c r="AY4" s="15" t="s">
        <v>70</v>
      </c>
      <c r="AZ4" s="15" t="s">
        <v>76</v>
      </c>
      <c r="BA4" s="15" t="s">
        <v>77</v>
      </c>
      <c r="BB4" s="20" t="n">
        <v>0.76</v>
      </c>
      <c r="BC4" s="21" t="n">
        <f aca="false">BB4 * (1 - ( 3 / (( 4*BK4) - 9) ))</f>
        <v>0.7296</v>
      </c>
      <c r="BD4" s="21" t="n">
        <f aca="false">0.5 * LN((1+BC4)/(1-BC4))</f>
        <v>0.927871551358067</v>
      </c>
      <c r="BE4" s="21" t="n">
        <f aca="false">1/SQRT(BK4-3)</f>
        <v>0.235702260395516</v>
      </c>
      <c r="BF4" s="21" t="n">
        <f aca="false">BD4-1.96*BE4</f>
        <v>0.465895120982856</v>
      </c>
      <c r="BG4" s="21" t="n">
        <f aca="false">BD4+1.96*BE4</f>
        <v>1.38984798173328</v>
      </c>
      <c r="BH4" s="21" t="str">
        <f aca="false">IF(BD4&lt; BF4, "PROB",  IF(BD4&gt;BG4, "PROB","OK"))</f>
        <v>OK</v>
      </c>
      <c r="BI4" s="21" t="n">
        <f aca="false">1/(BE4*BE4)</f>
        <v>18</v>
      </c>
      <c r="BJ4" s="15" t="s">
        <v>72</v>
      </c>
      <c r="BK4" s="15" t="n">
        <v>21</v>
      </c>
      <c r="BL4" s="15" t="s">
        <v>73</v>
      </c>
      <c r="BM4" s="15" t="s">
        <v>74</v>
      </c>
      <c r="BN4" s="15" t="s">
        <v>75</v>
      </c>
    </row>
    <row r="5" s="22" customFormat="true" ht="14.1" hidden="false" customHeight="false" outlineLevel="0" collapsed="false">
      <c r="A5" s="15" t="n">
        <v>2</v>
      </c>
      <c r="B5" s="17" t="n">
        <v>0</v>
      </c>
      <c r="C5" s="15" t="n">
        <v>119.5</v>
      </c>
      <c r="D5" s="17" t="n">
        <v>0</v>
      </c>
      <c r="E5" s="17" t="n">
        <v>3</v>
      </c>
      <c r="F5" s="17" t="n">
        <v>1</v>
      </c>
      <c r="G5" s="17" t="n">
        <v>1</v>
      </c>
      <c r="H5" s="15" t="n">
        <v>0</v>
      </c>
      <c r="I5" s="15" t="n">
        <v>116</v>
      </c>
      <c r="J5" s="17" t="n">
        <v>1</v>
      </c>
      <c r="K5" s="17" t="n">
        <v>0</v>
      </c>
      <c r="L5" s="17" t="n">
        <v>1</v>
      </c>
      <c r="M5" s="17" t="n">
        <v>0</v>
      </c>
      <c r="N5" s="17" t="n">
        <v>1</v>
      </c>
      <c r="O5" s="15" t="n">
        <f aca="false">IF(K5=M5, 1,0)</f>
        <v>1</v>
      </c>
      <c r="P5" s="17" t="n">
        <v>2</v>
      </c>
      <c r="Q5" s="17" t="n">
        <v>13</v>
      </c>
      <c r="R5" s="15" t="n">
        <v>1</v>
      </c>
      <c r="S5" s="15" t="n">
        <v>9</v>
      </c>
      <c r="T5" s="17" t="n">
        <v>0</v>
      </c>
      <c r="U5" s="15" t="s">
        <v>69</v>
      </c>
      <c r="V5" s="15" t="s">
        <v>69</v>
      </c>
      <c r="W5" s="15" t="s">
        <v>69</v>
      </c>
      <c r="X5" s="15" t="s">
        <v>69</v>
      </c>
      <c r="Y5" s="15" t="s">
        <v>69</v>
      </c>
      <c r="Z5" s="15"/>
      <c r="AA5" s="17" t="n">
        <v>1</v>
      </c>
      <c r="AB5" s="17" t="n">
        <v>0</v>
      </c>
      <c r="AC5" s="15" t="n">
        <v>24</v>
      </c>
      <c r="AD5" s="15" t="n">
        <v>180</v>
      </c>
      <c r="AE5" s="15" t="n">
        <v>1.5</v>
      </c>
      <c r="AF5" s="15" t="n">
        <v>0.7</v>
      </c>
      <c r="AG5" s="15" t="n">
        <v>3</v>
      </c>
      <c r="AH5" s="15"/>
      <c r="AI5" s="15" t="s">
        <v>70</v>
      </c>
      <c r="AJ5" s="15" t="n">
        <v>24</v>
      </c>
      <c r="AK5" s="17" t="n">
        <v>1</v>
      </c>
      <c r="AL5" s="17" t="n">
        <v>5</v>
      </c>
      <c r="AM5" s="18" t="s">
        <v>69</v>
      </c>
      <c r="AN5" s="18" t="s">
        <v>69</v>
      </c>
      <c r="AO5" s="18" t="s">
        <v>69</v>
      </c>
      <c r="AP5" s="18" t="s">
        <v>69</v>
      </c>
      <c r="AQ5" s="18" t="s">
        <v>69</v>
      </c>
      <c r="AR5" s="15"/>
      <c r="AS5" s="17" t="n">
        <v>1</v>
      </c>
      <c r="AT5" s="17" t="n">
        <v>1</v>
      </c>
      <c r="AU5" s="17" t="n">
        <v>1</v>
      </c>
      <c r="AV5" s="19" t="n">
        <v>6</v>
      </c>
      <c r="AW5" s="15" t="s">
        <v>70</v>
      </c>
      <c r="AX5" s="15" t="s">
        <v>70</v>
      </c>
      <c r="AY5" s="15" t="s">
        <v>70</v>
      </c>
      <c r="AZ5" s="15" t="s">
        <v>78</v>
      </c>
      <c r="BA5" s="15" t="s">
        <v>78</v>
      </c>
      <c r="BB5" s="20" t="n">
        <v>0.3</v>
      </c>
      <c r="BC5" s="21" t="n">
        <f aca="false">BB5 * (1 - ( 3 / (( 4*BK5) - 9) ))</f>
        <v>0.288</v>
      </c>
      <c r="BD5" s="15" t="n">
        <v>0.3</v>
      </c>
      <c r="BE5" s="21" t="n">
        <f aca="false">1/SQRT(BK5-3)</f>
        <v>0.235702260395516</v>
      </c>
      <c r="BF5" s="21" t="n">
        <f aca="false">BD5-1.96*BE5</f>
        <v>-0.161976430375211</v>
      </c>
      <c r="BG5" s="21" t="n">
        <f aca="false">BD5+1.96*BE5</f>
        <v>0.761976430375211</v>
      </c>
      <c r="BH5" s="21" t="str">
        <f aca="false">IF(BD5&lt; BF5, "PROB",  IF(BD5&gt;BG5, "PROB","OK"))</f>
        <v>OK</v>
      </c>
      <c r="BI5" s="21" t="n">
        <f aca="false">1/(BE5*BE5)</f>
        <v>18</v>
      </c>
      <c r="BJ5" s="15" t="s">
        <v>72</v>
      </c>
      <c r="BK5" s="15" t="n">
        <v>21</v>
      </c>
      <c r="BL5" s="15" t="s">
        <v>73</v>
      </c>
      <c r="BM5" s="15" t="s">
        <v>74</v>
      </c>
      <c r="BN5" s="15" t="s">
        <v>75</v>
      </c>
    </row>
    <row r="6" s="22" customFormat="true" ht="14.1" hidden="false" customHeight="false" outlineLevel="0" collapsed="false">
      <c r="A6" s="15" t="n">
        <v>2</v>
      </c>
      <c r="B6" s="17" t="n">
        <v>0</v>
      </c>
      <c r="C6" s="15" t="n">
        <v>119.5</v>
      </c>
      <c r="D6" s="17" t="n">
        <v>0</v>
      </c>
      <c r="E6" s="17" t="n">
        <v>3</v>
      </c>
      <c r="F6" s="17" t="n">
        <v>1</v>
      </c>
      <c r="G6" s="17" t="n">
        <v>1</v>
      </c>
      <c r="H6" s="15" t="n">
        <v>0</v>
      </c>
      <c r="I6" s="15" t="n">
        <v>116</v>
      </c>
      <c r="J6" s="17" t="n">
        <v>1</v>
      </c>
      <c r="K6" s="17" t="n">
        <v>0</v>
      </c>
      <c r="L6" s="17" t="n">
        <v>1</v>
      </c>
      <c r="M6" s="17" t="n">
        <v>0</v>
      </c>
      <c r="N6" s="17" t="n">
        <v>1</v>
      </c>
      <c r="O6" s="15" t="n">
        <f aca="false">IF(K6=M6, 1,0)</f>
        <v>1</v>
      </c>
      <c r="P6" s="17" t="n">
        <v>2</v>
      </c>
      <c r="Q6" s="17" t="n">
        <v>13</v>
      </c>
      <c r="R6" s="15" t="n">
        <v>1</v>
      </c>
      <c r="S6" s="15" t="n">
        <v>9</v>
      </c>
      <c r="T6" s="17" t="n">
        <v>0</v>
      </c>
      <c r="U6" s="15" t="s">
        <v>69</v>
      </c>
      <c r="V6" s="15" t="s">
        <v>69</v>
      </c>
      <c r="W6" s="15" t="s">
        <v>69</v>
      </c>
      <c r="X6" s="15" t="s">
        <v>69</v>
      </c>
      <c r="Y6" s="15" t="s">
        <v>69</v>
      </c>
      <c r="Z6" s="15"/>
      <c r="AA6" s="17" t="n">
        <v>1</v>
      </c>
      <c r="AB6" s="17" t="n">
        <v>0</v>
      </c>
      <c r="AC6" s="15" t="n">
        <v>24</v>
      </c>
      <c r="AD6" s="15" t="n">
        <v>180</v>
      </c>
      <c r="AE6" s="15" t="n">
        <v>1.5</v>
      </c>
      <c r="AF6" s="15" t="n">
        <v>0.7</v>
      </c>
      <c r="AG6" s="15" t="n">
        <v>3</v>
      </c>
      <c r="AH6" s="15"/>
      <c r="AI6" s="15" t="s">
        <v>70</v>
      </c>
      <c r="AJ6" s="15" t="n">
        <v>24</v>
      </c>
      <c r="AK6" s="17" t="n">
        <v>1</v>
      </c>
      <c r="AL6" s="17" t="n">
        <v>5</v>
      </c>
      <c r="AM6" s="18" t="s">
        <v>69</v>
      </c>
      <c r="AN6" s="18" t="s">
        <v>69</v>
      </c>
      <c r="AO6" s="18" t="s">
        <v>69</v>
      </c>
      <c r="AP6" s="18" t="s">
        <v>69</v>
      </c>
      <c r="AQ6" s="18" t="s">
        <v>69</v>
      </c>
      <c r="AR6" s="15"/>
      <c r="AS6" s="17" t="n">
        <v>1</v>
      </c>
      <c r="AT6" s="17" t="n">
        <v>1</v>
      </c>
      <c r="AU6" s="17" t="n">
        <v>1</v>
      </c>
      <c r="AV6" s="19" t="n">
        <v>6</v>
      </c>
      <c r="AW6" s="15" t="s">
        <v>70</v>
      </c>
      <c r="AX6" s="15" t="s">
        <v>70</v>
      </c>
      <c r="AY6" s="15" t="s">
        <v>70</v>
      </c>
      <c r="AZ6" s="15" t="s">
        <v>71</v>
      </c>
      <c r="BA6" s="15" t="s">
        <v>71</v>
      </c>
      <c r="BB6" s="23" t="n">
        <v>0.62</v>
      </c>
      <c r="BC6" s="21" t="n">
        <f aca="false">BB6 * (1 - ( 3 / (( 4*BK6) - 9) ))</f>
        <v>0.59047619047619</v>
      </c>
      <c r="BD6" s="21" t="n">
        <f aca="false">0.5 * LN((1+BC6)/(1-BC6))</f>
        <v>0.678396848361596</v>
      </c>
      <c r="BE6" s="21" t="n">
        <f aca="false">1/SQRT(BK6-3)</f>
        <v>0.258198889747161</v>
      </c>
      <c r="BF6" s="21" t="n">
        <f aca="false">BD6-1.96*BE6</f>
        <v>0.172327024457161</v>
      </c>
      <c r="BG6" s="21" t="n">
        <f aca="false">BD6+1.96*BE6</f>
        <v>1.18446667226603</v>
      </c>
      <c r="BH6" s="21" t="str">
        <f aca="false">IF(BD6&lt; BF6, "PROB",  IF(BD6&gt;BG6, "PROB","OK"))</f>
        <v>OK</v>
      </c>
      <c r="BI6" s="21" t="n">
        <f aca="false">1/(BE6*BE6)</f>
        <v>15</v>
      </c>
      <c r="BJ6" s="15" t="s">
        <v>79</v>
      </c>
      <c r="BK6" s="15" t="n">
        <v>18</v>
      </c>
      <c r="BL6" s="15" t="s">
        <v>73</v>
      </c>
      <c r="BM6" s="15" t="s">
        <v>80</v>
      </c>
      <c r="BN6" s="15" t="s">
        <v>75</v>
      </c>
    </row>
    <row r="7" s="22" customFormat="true" ht="14.1" hidden="false" customHeight="false" outlineLevel="0" collapsed="false">
      <c r="A7" s="15" t="n">
        <v>2</v>
      </c>
      <c r="B7" s="17" t="n">
        <v>0</v>
      </c>
      <c r="C7" s="15" t="n">
        <v>119.5</v>
      </c>
      <c r="D7" s="17" t="n">
        <v>0</v>
      </c>
      <c r="E7" s="17" t="n">
        <v>3</v>
      </c>
      <c r="F7" s="17" t="n">
        <v>1</v>
      </c>
      <c r="G7" s="17" t="n">
        <v>1</v>
      </c>
      <c r="H7" s="15" t="n">
        <v>0</v>
      </c>
      <c r="I7" s="15" t="n">
        <v>116</v>
      </c>
      <c r="J7" s="17" t="n">
        <v>1</v>
      </c>
      <c r="K7" s="17" t="n">
        <v>0</v>
      </c>
      <c r="L7" s="17" t="n">
        <v>1</v>
      </c>
      <c r="M7" s="17" t="n">
        <v>0</v>
      </c>
      <c r="N7" s="17" t="n">
        <v>1</v>
      </c>
      <c r="O7" s="15" t="n">
        <f aca="false">IF(K7=M7, 1,0)</f>
        <v>1</v>
      </c>
      <c r="P7" s="17" t="n">
        <v>2</v>
      </c>
      <c r="Q7" s="17" t="n">
        <v>13</v>
      </c>
      <c r="R7" s="15" t="n">
        <v>1</v>
      </c>
      <c r="S7" s="15" t="n">
        <v>9</v>
      </c>
      <c r="T7" s="17" t="n">
        <v>0</v>
      </c>
      <c r="U7" s="15" t="s">
        <v>69</v>
      </c>
      <c r="V7" s="15" t="s">
        <v>69</v>
      </c>
      <c r="W7" s="15" t="s">
        <v>69</v>
      </c>
      <c r="X7" s="15" t="s">
        <v>69</v>
      </c>
      <c r="Y7" s="15" t="s">
        <v>69</v>
      </c>
      <c r="Z7" s="15"/>
      <c r="AA7" s="17" t="n">
        <v>1</v>
      </c>
      <c r="AB7" s="17" t="n">
        <v>0</v>
      </c>
      <c r="AC7" s="15" t="n">
        <v>24</v>
      </c>
      <c r="AD7" s="15" t="n">
        <v>180</v>
      </c>
      <c r="AE7" s="15" t="n">
        <v>1.5</v>
      </c>
      <c r="AF7" s="15" t="n">
        <v>0.7</v>
      </c>
      <c r="AG7" s="15" t="n">
        <v>3</v>
      </c>
      <c r="AH7" s="15"/>
      <c r="AI7" s="15" t="s">
        <v>70</v>
      </c>
      <c r="AJ7" s="15" t="n">
        <v>24</v>
      </c>
      <c r="AK7" s="17" t="n">
        <v>1</v>
      </c>
      <c r="AL7" s="17" t="n">
        <v>5</v>
      </c>
      <c r="AM7" s="18" t="s">
        <v>69</v>
      </c>
      <c r="AN7" s="18" t="s">
        <v>69</v>
      </c>
      <c r="AO7" s="18" t="s">
        <v>69</v>
      </c>
      <c r="AP7" s="18" t="s">
        <v>69</v>
      </c>
      <c r="AQ7" s="18" t="s">
        <v>69</v>
      </c>
      <c r="AR7" s="15"/>
      <c r="AS7" s="17" t="n">
        <v>1</v>
      </c>
      <c r="AT7" s="17" t="n">
        <v>1</v>
      </c>
      <c r="AU7" s="17" t="n">
        <v>1</v>
      </c>
      <c r="AV7" s="19" t="n">
        <v>6</v>
      </c>
      <c r="AW7" s="15" t="s">
        <v>70</v>
      </c>
      <c r="AX7" s="15" t="s">
        <v>70</v>
      </c>
      <c r="AY7" s="15" t="s">
        <v>70</v>
      </c>
      <c r="AZ7" s="15" t="s">
        <v>78</v>
      </c>
      <c r="BA7" s="15" t="s">
        <v>78</v>
      </c>
      <c r="BB7" s="24" t="n">
        <v>0.1</v>
      </c>
      <c r="BC7" s="21" t="n">
        <f aca="false">BB7 * (1 - ( 3 / (( 4*BK7) - 9) ))</f>
        <v>0.0888888888888889</v>
      </c>
      <c r="BD7" s="21" t="n">
        <f aca="false">0.5 * LN((1+BC7)/(1-BC7))</f>
        <v>0.0891241157031594</v>
      </c>
      <c r="BE7" s="21" t="n">
        <f aca="false">1/SQRT(BK7-3)</f>
        <v>0.408248290463863</v>
      </c>
      <c r="BF7" s="21" t="n">
        <f aca="false">BD7-1.96*BE7</f>
        <v>-0.711042533606012</v>
      </c>
      <c r="BG7" s="21" t="n">
        <f aca="false">BD7+1.96*BE7</f>
        <v>0.889290765012331</v>
      </c>
      <c r="BH7" s="21" t="str">
        <f aca="false">IF(BD7&lt; BF7, "PROB",  IF(BD7&gt;BG7, "PROB","OK"))</f>
        <v>OK</v>
      </c>
      <c r="BI7" s="21" t="n">
        <f aca="false">1/(BE7*BE7)</f>
        <v>6</v>
      </c>
      <c r="BJ7" s="15" t="s">
        <v>79</v>
      </c>
      <c r="BK7" s="15" t="n">
        <v>9</v>
      </c>
      <c r="BL7" s="15" t="s">
        <v>73</v>
      </c>
      <c r="BM7" s="15" t="s">
        <v>80</v>
      </c>
      <c r="BN7" s="15" t="s">
        <v>75</v>
      </c>
    </row>
    <row r="8" s="4" customFormat="true" ht="14.1" hidden="false" customHeight="false" outlineLevel="0" collapsed="false">
      <c r="A8" s="15" t="n">
        <v>77</v>
      </c>
      <c r="B8" s="15" t="n">
        <v>0</v>
      </c>
      <c r="C8" s="15" t="s">
        <v>70</v>
      </c>
      <c r="D8" s="15" t="n">
        <v>0</v>
      </c>
      <c r="E8" s="15" t="n">
        <v>2</v>
      </c>
      <c r="F8" s="15" t="n">
        <v>1</v>
      </c>
      <c r="G8" s="15" t="n">
        <v>1</v>
      </c>
      <c r="H8" s="15" t="n">
        <v>0</v>
      </c>
      <c r="I8" s="15" t="n">
        <v>14</v>
      </c>
      <c r="J8" s="15" t="n">
        <v>1</v>
      </c>
      <c r="K8" s="15" t="n">
        <v>1</v>
      </c>
      <c r="L8" s="15" t="n">
        <v>1</v>
      </c>
      <c r="M8" s="15" t="n">
        <v>1</v>
      </c>
      <c r="N8" s="15" t="n">
        <v>1</v>
      </c>
      <c r="O8" s="15" t="n">
        <v>1</v>
      </c>
      <c r="P8" s="15" t="n">
        <v>2</v>
      </c>
      <c r="Q8" s="15" t="n">
        <v>1</v>
      </c>
      <c r="R8" s="15" t="n">
        <v>1</v>
      </c>
      <c r="S8" s="15" t="s">
        <v>70</v>
      </c>
      <c r="T8" s="15" t="n">
        <v>0</v>
      </c>
      <c r="U8" s="18" t="s">
        <v>69</v>
      </c>
      <c r="V8" s="18" t="s">
        <v>69</v>
      </c>
      <c r="W8" s="18" t="s">
        <v>69</v>
      </c>
      <c r="X8" s="18" t="s">
        <v>69</v>
      </c>
      <c r="Y8" s="18" t="s">
        <v>69</v>
      </c>
      <c r="Z8" s="18"/>
      <c r="AA8" s="15" t="n">
        <v>1</v>
      </c>
      <c r="AB8" s="15" t="n">
        <v>6</v>
      </c>
      <c r="AC8" s="15" t="n">
        <v>24</v>
      </c>
      <c r="AD8" s="15" t="n">
        <v>59</v>
      </c>
      <c r="AE8" s="15" t="n">
        <v>10</v>
      </c>
      <c r="AF8" s="15" t="n">
        <v>1</v>
      </c>
      <c r="AG8" s="15" t="n">
        <v>10</v>
      </c>
      <c r="AH8" s="18"/>
      <c r="AI8" s="18" t="s">
        <v>70</v>
      </c>
      <c r="AJ8" s="15" t="n">
        <v>0</v>
      </c>
      <c r="AK8" s="15" t="n">
        <v>0</v>
      </c>
      <c r="AL8" s="15" t="n">
        <v>9</v>
      </c>
      <c r="AM8" s="15" t="n">
        <v>24</v>
      </c>
      <c r="AN8" s="15" t="s">
        <v>70</v>
      </c>
      <c r="AO8" s="15" t="s">
        <v>70</v>
      </c>
      <c r="AP8" s="15" t="s">
        <v>70</v>
      </c>
      <c r="AQ8" s="15" t="s">
        <v>70</v>
      </c>
      <c r="AR8" s="15"/>
      <c r="AS8" s="15" t="n">
        <v>1</v>
      </c>
      <c r="AT8" s="15" t="n">
        <v>1</v>
      </c>
      <c r="AU8" s="15" t="n">
        <v>1</v>
      </c>
      <c r="AV8" s="15" t="n">
        <v>6</v>
      </c>
      <c r="AW8" s="15" t="s">
        <v>70</v>
      </c>
      <c r="AX8" s="15" t="s">
        <v>70</v>
      </c>
      <c r="AY8" s="18" t="s">
        <v>70</v>
      </c>
      <c r="AZ8" s="15" t="s">
        <v>76</v>
      </c>
      <c r="BA8" s="15" t="s">
        <v>77</v>
      </c>
      <c r="BB8" s="25" t="n">
        <v>0.742711085276896</v>
      </c>
      <c r="BC8" s="21" t="n">
        <f aca="false">BB8 * (1 - ( 3 / (( 4*BK8) - 9) ))</f>
        <v>0.645835726327736</v>
      </c>
      <c r="BD8" s="21" t="n">
        <f aca="false">0.5 * LN((1+BC8)/(1-BC8))</f>
        <v>0.768121359546968</v>
      </c>
      <c r="BE8" s="21" t="n">
        <f aca="false">1/SQRT(BK8-3)</f>
        <v>0.447213595499958</v>
      </c>
      <c r="BF8" s="21" t="n">
        <f aca="false">BD8-1.96*BE8</f>
        <v>-0.10841728763295</v>
      </c>
      <c r="BG8" s="21" t="n">
        <f aca="false">BD8+1.96*BE8</f>
        <v>1.64466000672689</v>
      </c>
      <c r="BH8" s="21" t="str">
        <f aca="false">IF(BD8&lt; BF8, "PROB",  IF(BD8&gt;BG8, "PROB","OK"))</f>
        <v>OK</v>
      </c>
      <c r="BI8" s="21" t="n">
        <f aca="false">1/(BE8*BE8)</f>
        <v>5</v>
      </c>
      <c r="BJ8" s="15" t="s">
        <v>81</v>
      </c>
      <c r="BK8" s="15" t="n">
        <v>8</v>
      </c>
      <c r="BL8" s="15" t="s">
        <v>73</v>
      </c>
      <c r="BM8" s="15" t="s">
        <v>82</v>
      </c>
      <c r="BN8" s="15" t="s">
        <v>75</v>
      </c>
    </row>
    <row r="9" s="4" customFormat="true" ht="14.1" hidden="false" customHeight="false" outlineLevel="0" collapsed="false">
      <c r="A9" s="15" t="n">
        <v>77</v>
      </c>
      <c r="B9" s="15" t="n">
        <v>0</v>
      </c>
      <c r="C9" s="15" t="s">
        <v>70</v>
      </c>
      <c r="D9" s="15" t="n">
        <v>0</v>
      </c>
      <c r="E9" s="15" t="n">
        <v>2</v>
      </c>
      <c r="F9" s="15" t="n">
        <v>1</v>
      </c>
      <c r="G9" s="15" t="n">
        <v>1</v>
      </c>
      <c r="H9" s="15" t="n">
        <v>0</v>
      </c>
      <c r="I9" s="15" t="n">
        <v>14</v>
      </c>
      <c r="J9" s="15" t="n">
        <v>1</v>
      </c>
      <c r="K9" s="15" t="n">
        <v>1</v>
      </c>
      <c r="L9" s="15" t="n">
        <v>1</v>
      </c>
      <c r="M9" s="15" t="n">
        <v>1</v>
      </c>
      <c r="N9" s="15" t="n">
        <v>1</v>
      </c>
      <c r="O9" s="15" t="n">
        <v>1</v>
      </c>
      <c r="P9" s="15" t="n">
        <v>2</v>
      </c>
      <c r="Q9" s="15" t="n">
        <v>1</v>
      </c>
      <c r="R9" s="15" t="n">
        <v>1</v>
      </c>
      <c r="S9" s="15" t="s">
        <v>70</v>
      </c>
      <c r="T9" s="15" t="n">
        <v>0</v>
      </c>
      <c r="U9" s="18" t="s">
        <v>69</v>
      </c>
      <c r="V9" s="18" t="s">
        <v>69</v>
      </c>
      <c r="W9" s="18" t="s">
        <v>69</v>
      </c>
      <c r="X9" s="18" t="s">
        <v>69</v>
      </c>
      <c r="Y9" s="18" t="s">
        <v>69</v>
      </c>
      <c r="Z9" s="18"/>
      <c r="AA9" s="15" t="n">
        <v>1</v>
      </c>
      <c r="AB9" s="15" t="n">
        <v>6</v>
      </c>
      <c r="AC9" s="15" t="n">
        <v>24</v>
      </c>
      <c r="AD9" s="15" t="n">
        <v>59</v>
      </c>
      <c r="AE9" s="15" t="n">
        <v>10</v>
      </c>
      <c r="AF9" s="15" t="n">
        <v>1</v>
      </c>
      <c r="AG9" s="15" t="n">
        <v>10</v>
      </c>
      <c r="AH9" s="18"/>
      <c r="AI9" s="18" t="s">
        <v>70</v>
      </c>
      <c r="AJ9" s="15" t="n">
        <v>0</v>
      </c>
      <c r="AK9" s="15" t="n">
        <v>0</v>
      </c>
      <c r="AL9" s="15" t="n">
        <v>9</v>
      </c>
      <c r="AM9" s="15" t="n">
        <v>24</v>
      </c>
      <c r="AN9" s="15" t="s">
        <v>70</v>
      </c>
      <c r="AO9" s="15" t="s">
        <v>70</v>
      </c>
      <c r="AP9" s="15" t="s">
        <v>70</v>
      </c>
      <c r="AQ9" s="15" t="s">
        <v>70</v>
      </c>
      <c r="AR9" s="15"/>
      <c r="AS9" s="15" t="n">
        <v>1</v>
      </c>
      <c r="AT9" s="15" t="n">
        <v>1</v>
      </c>
      <c r="AU9" s="15" t="n">
        <v>1</v>
      </c>
      <c r="AV9" s="15" t="n">
        <v>6</v>
      </c>
      <c r="AW9" s="15" t="s">
        <v>70</v>
      </c>
      <c r="AX9" s="15" t="s">
        <v>70</v>
      </c>
      <c r="AY9" s="18" t="s">
        <v>70</v>
      </c>
      <c r="AZ9" s="15" t="s">
        <v>83</v>
      </c>
      <c r="BA9" s="15" t="s">
        <v>84</v>
      </c>
      <c r="BB9" s="25" t="n">
        <v>0.3441430826733</v>
      </c>
      <c r="BC9" s="21" t="n">
        <f aca="false">BB9 * (1 - ( 3 / (( 4*BK9) - 9) ))</f>
        <v>0.299254854498522</v>
      </c>
      <c r="BD9" s="21" t="n">
        <f aca="false">0.5 * LN((1+BC9)/(1-BC9))</f>
        <v>0.308700963910697</v>
      </c>
      <c r="BE9" s="21" t="n">
        <f aca="false">1/SQRT(BK9-3)</f>
        <v>0.447213595499958</v>
      </c>
      <c r="BF9" s="21" t="n">
        <f aca="false">BD9-1.96*BE9</f>
        <v>-0.567837683269221</v>
      </c>
      <c r="BG9" s="21" t="n">
        <f aca="false">BD9+1.96*BE9</f>
        <v>1.18523961109061</v>
      </c>
      <c r="BH9" s="21" t="str">
        <f aca="false">IF(BD9&lt; BF9, "PROB",  IF(BD9&gt;BG9, "PROB","OK"))</f>
        <v>OK</v>
      </c>
      <c r="BI9" s="21" t="n">
        <f aca="false">1/(BE9*BE9)</f>
        <v>5</v>
      </c>
      <c r="BJ9" s="15" t="s">
        <v>85</v>
      </c>
      <c r="BK9" s="15" t="n">
        <v>8</v>
      </c>
      <c r="BL9" s="15" t="s">
        <v>73</v>
      </c>
      <c r="BM9" s="15" t="s">
        <v>82</v>
      </c>
      <c r="BN9" s="15" t="s">
        <v>75</v>
      </c>
    </row>
    <row r="10" s="4" customFormat="true" ht="14.1" hidden="false" customHeight="false" outlineLevel="0" collapsed="false">
      <c r="A10" s="15" t="n">
        <v>77</v>
      </c>
      <c r="B10" s="15" t="n">
        <v>0</v>
      </c>
      <c r="C10" s="15" t="s">
        <v>70</v>
      </c>
      <c r="D10" s="15" t="n">
        <v>0</v>
      </c>
      <c r="E10" s="15" t="n">
        <v>2</v>
      </c>
      <c r="F10" s="15" t="n">
        <v>1</v>
      </c>
      <c r="G10" s="15" t="n">
        <v>1</v>
      </c>
      <c r="H10" s="15" t="n">
        <v>0</v>
      </c>
      <c r="I10" s="15" t="n">
        <v>14</v>
      </c>
      <c r="J10" s="15" t="n">
        <v>1</v>
      </c>
      <c r="K10" s="15" t="n">
        <v>1</v>
      </c>
      <c r="L10" s="15" t="n">
        <v>1</v>
      </c>
      <c r="M10" s="15" t="n">
        <v>1</v>
      </c>
      <c r="N10" s="15" t="n">
        <v>1</v>
      </c>
      <c r="O10" s="15" t="n">
        <v>1</v>
      </c>
      <c r="P10" s="15" t="n">
        <v>2</v>
      </c>
      <c r="Q10" s="15" t="n">
        <v>1</v>
      </c>
      <c r="R10" s="15" t="n">
        <v>1</v>
      </c>
      <c r="S10" s="15" t="s">
        <v>70</v>
      </c>
      <c r="T10" s="15" t="n">
        <v>0</v>
      </c>
      <c r="U10" s="18" t="s">
        <v>69</v>
      </c>
      <c r="V10" s="18" t="s">
        <v>69</v>
      </c>
      <c r="W10" s="18" t="s">
        <v>69</v>
      </c>
      <c r="X10" s="18" t="s">
        <v>69</v>
      </c>
      <c r="Y10" s="18" t="s">
        <v>69</v>
      </c>
      <c r="Z10" s="18"/>
      <c r="AA10" s="15" t="n">
        <v>1</v>
      </c>
      <c r="AB10" s="15" t="n">
        <v>6</v>
      </c>
      <c r="AC10" s="15" t="n">
        <v>24</v>
      </c>
      <c r="AD10" s="15" t="n">
        <v>59</v>
      </c>
      <c r="AE10" s="15" t="n">
        <v>10</v>
      </c>
      <c r="AF10" s="15" t="n">
        <v>1</v>
      </c>
      <c r="AG10" s="15" t="n">
        <v>10</v>
      </c>
      <c r="AH10" s="18"/>
      <c r="AI10" s="18" t="s">
        <v>70</v>
      </c>
      <c r="AJ10" s="15" t="n">
        <v>0</v>
      </c>
      <c r="AK10" s="15" t="n">
        <v>0</v>
      </c>
      <c r="AL10" s="15" t="n">
        <v>9</v>
      </c>
      <c r="AM10" s="15" t="n">
        <v>24</v>
      </c>
      <c r="AN10" s="15" t="s">
        <v>70</v>
      </c>
      <c r="AO10" s="15" t="s">
        <v>70</v>
      </c>
      <c r="AP10" s="15" t="s">
        <v>70</v>
      </c>
      <c r="AQ10" s="15" t="s">
        <v>70</v>
      </c>
      <c r="AR10" s="15"/>
      <c r="AS10" s="15" t="n">
        <v>1</v>
      </c>
      <c r="AT10" s="15" t="n">
        <v>1</v>
      </c>
      <c r="AU10" s="15" t="n">
        <v>1</v>
      </c>
      <c r="AV10" s="15" t="n">
        <v>6</v>
      </c>
      <c r="AW10" s="15" t="s">
        <v>70</v>
      </c>
      <c r="AX10" s="15" t="s">
        <v>70</v>
      </c>
      <c r="AY10" s="18" t="s">
        <v>70</v>
      </c>
      <c r="AZ10" s="15" t="s">
        <v>86</v>
      </c>
      <c r="BA10" s="15" t="s">
        <v>87</v>
      </c>
      <c r="BB10" s="25" t="n">
        <v>0.381074620953713</v>
      </c>
      <c r="BC10" s="21" t="n">
        <f aca="false">BB10 * (1 - ( 3 / (( 4*BK10) - 9) ))</f>
        <v>0.331369235611924</v>
      </c>
      <c r="BD10" s="21" t="n">
        <f aca="false">0.5 * LN((1+BC10)/(1-BC10))</f>
        <v>0.344365603016152</v>
      </c>
      <c r="BE10" s="21" t="n">
        <f aca="false">1/SQRT(BK10-3)</f>
        <v>0.447213595499958</v>
      </c>
      <c r="BF10" s="21" t="n">
        <f aca="false">BD10-1.96*BE10</f>
        <v>-0.532173044163766</v>
      </c>
      <c r="BG10" s="21" t="n">
        <f aca="false">BD10+1.96*BE10</f>
        <v>1.22090425019607</v>
      </c>
      <c r="BH10" s="21" t="str">
        <f aca="false">IF(BD10&lt; BF10, "PROB",  IF(BD10&gt;BG10, "PROB","OK"))</f>
        <v>OK</v>
      </c>
      <c r="BI10" s="21" t="n">
        <f aca="false">1/(BE10*BE10)</f>
        <v>5</v>
      </c>
      <c r="BJ10" s="15" t="s">
        <v>88</v>
      </c>
      <c r="BK10" s="15" t="n">
        <v>8</v>
      </c>
      <c r="BL10" s="15" t="s">
        <v>73</v>
      </c>
      <c r="BM10" s="15" t="s">
        <v>82</v>
      </c>
      <c r="BN10" s="15" t="s">
        <v>75</v>
      </c>
    </row>
    <row r="11" s="4" customFormat="true" ht="14.1" hidden="false" customHeight="false" outlineLevel="0" collapsed="false">
      <c r="A11" s="15" t="n">
        <v>77</v>
      </c>
      <c r="B11" s="15" t="n">
        <v>0</v>
      </c>
      <c r="C11" s="15" t="s">
        <v>70</v>
      </c>
      <c r="D11" s="15" t="n">
        <v>0</v>
      </c>
      <c r="E11" s="15" t="n">
        <v>2</v>
      </c>
      <c r="F11" s="15" t="n">
        <v>1</v>
      </c>
      <c r="G11" s="15" t="n">
        <v>1</v>
      </c>
      <c r="H11" s="15" t="n">
        <v>0</v>
      </c>
      <c r="I11" s="15" t="n">
        <v>14</v>
      </c>
      <c r="J11" s="15" t="n">
        <v>1</v>
      </c>
      <c r="K11" s="15" t="n">
        <v>1</v>
      </c>
      <c r="L11" s="15" t="n">
        <v>1</v>
      </c>
      <c r="M11" s="15" t="n">
        <v>1</v>
      </c>
      <c r="N11" s="15" t="n">
        <v>1</v>
      </c>
      <c r="O11" s="15" t="n">
        <v>1</v>
      </c>
      <c r="P11" s="15" t="n">
        <v>2</v>
      </c>
      <c r="Q11" s="15" t="n">
        <v>1</v>
      </c>
      <c r="R11" s="15" t="n">
        <v>1</v>
      </c>
      <c r="S11" s="15" t="s">
        <v>70</v>
      </c>
      <c r="T11" s="15" t="n">
        <v>0</v>
      </c>
      <c r="U11" s="18" t="s">
        <v>69</v>
      </c>
      <c r="V11" s="18" t="s">
        <v>69</v>
      </c>
      <c r="W11" s="18" t="s">
        <v>69</v>
      </c>
      <c r="X11" s="18" t="s">
        <v>69</v>
      </c>
      <c r="Y11" s="18" t="s">
        <v>69</v>
      </c>
      <c r="Z11" s="18"/>
      <c r="AA11" s="15" t="n">
        <v>1</v>
      </c>
      <c r="AB11" s="15" t="n">
        <v>6</v>
      </c>
      <c r="AC11" s="15" t="n">
        <v>24</v>
      </c>
      <c r="AD11" s="15" t="n">
        <v>59</v>
      </c>
      <c r="AE11" s="15" t="n">
        <v>10</v>
      </c>
      <c r="AF11" s="15" t="n">
        <v>1</v>
      </c>
      <c r="AG11" s="15" t="n">
        <v>10</v>
      </c>
      <c r="AH11" s="18"/>
      <c r="AI11" s="18" t="s">
        <v>70</v>
      </c>
      <c r="AJ11" s="15" t="n">
        <v>0</v>
      </c>
      <c r="AK11" s="15" t="n">
        <v>0</v>
      </c>
      <c r="AL11" s="15" t="n">
        <v>9</v>
      </c>
      <c r="AM11" s="15" t="n">
        <v>24</v>
      </c>
      <c r="AN11" s="15" t="s">
        <v>70</v>
      </c>
      <c r="AO11" s="15" t="s">
        <v>70</v>
      </c>
      <c r="AP11" s="15" t="s">
        <v>70</v>
      </c>
      <c r="AQ11" s="15" t="s">
        <v>70</v>
      </c>
      <c r="AR11" s="15"/>
      <c r="AS11" s="15" t="n">
        <v>1</v>
      </c>
      <c r="AT11" s="15" t="n">
        <v>1</v>
      </c>
      <c r="AU11" s="15" t="n">
        <v>1</v>
      </c>
      <c r="AV11" s="15" t="n">
        <v>6</v>
      </c>
      <c r="AW11" s="15" t="s">
        <v>70</v>
      </c>
      <c r="AX11" s="15" t="s">
        <v>70</v>
      </c>
      <c r="AY11" s="18" t="s">
        <v>70</v>
      </c>
      <c r="AZ11" s="15" t="s">
        <v>89</v>
      </c>
      <c r="BA11" s="15" t="s">
        <v>89</v>
      </c>
      <c r="BB11" s="20" t="n">
        <v>0.49</v>
      </c>
      <c r="BC11" s="21" t="n">
        <f aca="false">BB11 * (1 - ( 3 / (( 4*BK11) - 9) ))</f>
        <v>0.426086956521739</v>
      </c>
      <c r="BD11" s="21" t="n">
        <f aca="false">0.5 * LN((1+BC11)/(1-BC11))</f>
        <v>0.455105842898886</v>
      </c>
      <c r="BE11" s="21" t="n">
        <f aca="false">1/SQRT(BK11-3)</f>
        <v>0.447213595499958</v>
      </c>
      <c r="BF11" s="21" t="n">
        <f aca="false">BD11-1.96*BE11</f>
        <v>-0.421432804281031</v>
      </c>
      <c r="BG11" s="21" t="n">
        <f aca="false">BD11+1.96*BE11</f>
        <v>1.3316444900788</v>
      </c>
      <c r="BH11" s="21" t="str">
        <f aca="false">IF(BD11&lt; BF11, "PROB",  IF(BD11&gt;BG11, "PROB","OK"))</f>
        <v>OK</v>
      </c>
      <c r="BI11" s="21" t="n">
        <f aca="false">1/(BE11*BE11)</f>
        <v>5</v>
      </c>
      <c r="BJ11" s="15" t="s">
        <v>90</v>
      </c>
      <c r="BK11" s="15" t="n">
        <v>8</v>
      </c>
      <c r="BL11" s="15" t="s">
        <v>73</v>
      </c>
      <c r="BM11" s="15" t="s">
        <v>82</v>
      </c>
      <c r="BN11" s="15" t="s">
        <v>75</v>
      </c>
    </row>
    <row r="12" s="4" customFormat="true" ht="14.1" hidden="false" customHeight="false" outlineLevel="0" collapsed="false">
      <c r="A12" s="15" t="n">
        <v>77</v>
      </c>
      <c r="B12" s="15" t="n">
        <v>0</v>
      </c>
      <c r="C12" s="15" t="s">
        <v>70</v>
      </c>
      <c r="D12" s="15" t="n">
        <v>0</v>
      </c>
      <c r="E12" s="15" t="n">
        <v>2</v>
      </c>
      <c r="F12" s="15" t="n">
        <v>1</v>
      </c>
      <c r="G12" s="15" t="n">
        <v>1</v>
      </c>
      <c r="H12" s="15" t="n">
        <v>0</v>
      </c>
      <c r="I12" s="15" t="n">
        <v>14</v>
      </c>
      <c r="J12" s="15" t="n">
        <v>1</v>
      </c>
      <c r="K12" s="15" t="n">
        <v>1</v>
      </c>
      <c r="L12" s="15" t="n">
        <v>1</v>
      </c>
      <c r="M12" s="15" t="n">
        <v>1</v>
      </c>
      <c r="N12" s="15" t="n">
        <v>1</v>
      </c>
      <c r="O12" s="15" t="n">
        <v>1</v>
      </c>
      <c r="P12" s="15" t="n">
        <v>2</v>
      </c>
      <c r="Q12" s="15" t="n">
        <v>1</v>
      </c>
      <c r="R12" s="15" t="n">
        <v>1</v>
      </c>
      <c r="S12" s="15" t="s">
        <v>70</v>
      </c>
      <c r="T12" s="15" t="n">
        <v>0</v>
      </c>
      <c r="U12" s="18" t="s">
        <v>69</v>
      </c>
      <c r="V12" s="18" t="s">
        <v>69</v>
      </c>
      <c r="W12" s="18" t="s">
        <v>69</v>
      </c>
      <c r="X12" s="18" t="s">
        <v>69</v>
      </c>
      <c r="Y12" s="18" t="s">
        <v>69</v>
      </c>
      <c r="Z12" s="18"/>
      <c r="AA12" s="15" t="n">
        <v>1</v>
      </c>
      <c r="AB12" s="15" t="n">
        <v>6</v>
      </c>
      <c r="AC12" s="15" t="n">
        <v>24</v>
      </c>
      <c r="AD12" s="15" t="n">
        <v>59</v>
      </c>
      <c r="AE12" s="15" t="n">
        <v>10</v>
      </c>
      <c r="AF12" s="15" t="n">
        <v>1</v>
      </c>
      <c r="AG12" s="15" t="n">
        <v>10</v>
      </c>
      <c r="AH12" s="18"/>
      <c r="AI12" s="18" t="s">
        <v>70</v>
      </c>
      <c r="AJ12" s="15" t="n">
        <v>0</v>
      </c>
      <c r="AK12" s="15" t="n">
        <v>0</v>
      </c>
      <c r="AL12" s="15" t="n">
        <v>9</v>
      </c>
      <c r="AM12" s="15" t="n">
        <v>24</v>
      </c>
      <c r="AN12" s="15" t="s">
        <v>70</v>
      </c>
      <c r="AO12" s="15" t="s">
        <v>70</v>
      </c>
      <c r="AP12" s="15" t="s">
        <v>70</v>
      </c>
      <c r="AQ12" s="15" t="s">
        <v>70</v>
      </c>
      <c r="AR12" s="15"/>
      <c r="AS12" s="15" t="n">
        <v>1</v>
      </c>
      <c r="AT12" s="15" t="n">
        <v>1</v>
      </c>
      <c r="AU12" s="15" t="n">
        <v>1</v>
      </c>
      <c r="AV12" s="15" t="n">
        <v>6</v>
      </c>
      <c r="AW12" s="15" t="s">
        <v>70</v>
      </c>
      <c r="AX12" s="15" t="s">
        <v>70</v>
      </c>
      <c r="AY12" s="18" t="s">
        <v>70</v>
      </c>
      <c r="AZ12" s="15" t="s">
        <v>91</v>
      </c>
      <c r="BA12" s="15" t="s">
        <v>91</v>
      </c>
      <c r="BB12" s="20" t="n">
        <v>-0.41</v>
      </c>
      <c r="BC12" s="21" t="n">
        <f aca="false">BB12 * (1 - ( 3 / (( 4*BK12) - 9) ))</f>
        <v>-0.356521739130435</v>
      </c>
      <c r="BD12" s="21" t="n">
        <f aca="false">0.5 * LN((1+BC12)/(1-BC12))</f>
        <v>-0.372895457022684</v>
      </c>
      <c r="BE12" s="21" t="n">
        <f aca="false">1/SQRT(BK12-3)</f>
        <v>0.447213595499958</v>
      </c>
      <c r="BF12" s="21" t="n">
        <f aca="false">BD12-1.96*BE12</f>
        <v>-1.2494341042026</v>
      </c>
      <c r="BG12" s="21" t="n">
        <f aca="false">BD12+1.96*BE12</f>
        <v>0.503643190157234</v>
      </c>
      <c r="BH12" s="21" t="str">
        <f aca="false">IF(BD12&lt; BF12, "PROB",  IF(BD12&gt;BG12, "PROB","OK"))</f>
        <v>OK</v>
      </c>
      <c r="BI12" s="21" t="n">
        <f aca="false">1/(BE12*BE12)</f>
        <v>5</v>
      </c>
      <c r="BJ12" s="15" t="s">
        <v>92</v>
      </c>
      <c r="BK12" s="15" t="n">
        <v>8</v>
      </c>
      <c r="BL12" s="15" t="s">
        <v>73</v>
      </c>
      <c r="BM12" s="15" t="s">
        <v>82</v>
      </c>
      <c r="BN12" s="15" t="s">
        <v>75</v>
      </c>
    </row>
    <row r="13" s="4" customFormat="true" ht="14.1" hidden="false" customHeight="false" outlineLevel="0" collapsed="false">
      <c r="A13" s="15" t="n">
        <v>77</v>
      </c>
      <c r="B13" s="15" t="n">
        <v>0</v>
      </c>
      <c r="C13" s="15" t="s">
        <v>70</v>
      </c>
      <c r="D13" s="15" t="n">
        <v>0</v>
      </c>
      <c r="E13" s="15" t="n">
        <v>2</v>
      </c>
      <c r="F13" s="15" t="n">
        <v>1</v>
      </c>
      <c r="G13" s="15" t="n">
        <v>1</v>
      </c>
      <c r="H13" s="15" t="n">
        <v>0</v>
      </c>
      <c r="I13" s="15" t="n">
        <v>14</v>
      </c>
      <c r="J13" s="15" t="n">
        <v>1</v>
      </c>
      <c r="K13" s="15" t="n">
        <v>1</v>
      </c>
      <c r="L13" s="15" t="n">
        <v>1</v>
      </c>
      <c r="M13" s="15" t="n">
        <v>1</v>
      </c>
      <c r="N13" s="15" t="n">
        <v>1</v>
      </c>
      <c r="O13" s="15" t="n">
        <v>1</v>
      </c>
      <c r="P13" s="15" t="n">
        <v>2</v>
      </c>
      <c r="Q13" s="15" t="n">
        <v>1</v>
      </c>
      <c r="R13" s="15" t="n">
        <v>1</v>
      </c>
      <c r="S13" s="15" t="s">
        <v>70</v>
      </c>
      <c r="T13" s="15" t="n">
        <v>0</v>
      </c>
      <c r="U13" s="18" t="s">
        <v>69</v>
      </c>
      <c r="V13" s="18" t="s">
        <v>69</v>
      </c>
      <c r="W13" s="18" t="s">
        <v>69</v>
      </c>
      <c r="X13" s="18" t="s">
        <v>69</v>
      </c>
      <c r="Y13" s="18" t="s">
        <v>69</v>
      </c>
      <c r="Z13" s="18"/>
      <c r="AA13" s="15" t="n">
        <v>1</v>
      </c>
      <c r="AB13" s="15" t="n">
        <v>6</v>
      </c>
      <c r="AC13" s="15" t="n">
        <v>24</v>
      </c>
      <c r="AD13" s="15" t="n">
        <v>59</v>
      </c>
      <c r="AE13" s="15" t="n">
        <v>10</v>
      </c>
      <c r="AF13" s="15" t="n">
        <v>1</v>
      </c>
      <c r="AG13" s="15" t="n">
        <v>10</v>
      </c>
      <c r="AH13" s="18"/>
      <c r="AI13" s="18" t="s">
        <v>70</v>
      </c>
      <c r="AJ13" s="15" t="n">
        <v>0</v>
      </c>
      <c r="AK13" s="15" t="n">
        <v>0</v>
      </c>
      <c r="AL13" s="15" t="n">
        <v>9</v>
      </c>
      <c r="AM13" s="15" t="n">
        <v>24</v>
      </c>
      <c r="AN13" s="15" t="s">
        <v>70</v>
      </c>
      <c r="AO13" s="15" t="s">
        <v>70</v>
      </c>
      <c r="AP13" s="15" t="s">
        <v>70</v>
      </c>
      <c r="AQ13" s="15" t="s">
        <v>70</v>
      </c>
      <c r="AR13" s="15"/>
      <c r="AS13" s="15" t="n">
        <v>1</v>
      </c>
      <c r="AT13" s="15" t="n">
        <v>1</v>
      </c>
      <c r="AU13" s="15" t="n">
        <v>1</v>
      </c>
      <c r="AV13" s="15" t="n">
        <v>6</v>
      </c>
      <c r="AW13" s="15" t="s">
        <v>70</v>
      </c>
      <c r="AX13" s="15" t="s">
        <v>70</v>
      </c>
      <c r="AY13" s="18" t="s">
        <v>70</v>
      </c>
      <c r="AZ13" s="15" t="s">
        <v>93</v>
      </c>
      <c r="BA13" s="15" t="s">
        <v>93</v>
      </c>
      <c r="BB13" s="20" t="n">
        <v>0.43</v>
      </c>
      <c r="BC13" s="21" t="n">
        <f aca="false">BB13 * (1 - ( 3 / (( 4*BK13) - 9) ))</f>
        <v>0.373913043478261</v>
      </c>
      <c r="BD13" s="21" t="n">
        <f aca="false">0.5 * LN((1+BC13)/(1-BC13))</f>
        <v>0.392964457005456</v>
      </c>
      <c r="BE13" s="21" t="n">
        <f aca="false">1/SQRT(BK13-3)</f>
        <v>0.447213595499958</v>
      </c>
      <c r="BF13" s="21" t="n">
        <f aca="false">BD13-1.96*BE13</f>
        <v>-0.483574190174462</v>
      </c>
      <c r="BG13" s="21" t="n">
        <f aca="false">BD13+1.96*BE13</f>
        <v>1.26950310418537</v>
      </c>
      <c r="BH13" s="21" t="str">
        <f aca="false">IF(BD13&lt; BF13, "PROB",  IF(BD13&gt;BG13, "PROB","OK"))</f>
        <v>OK</v>
      </c>
      <c r="BI13" s="21" t="n">
        <f aca="false">1/(BE13*BE13)</f>
        <v>5</v>
      </c>
      <c r="BJ13" s="15" t="s">
        <v>94</v>
      </c>
      <c r="BK13" s="15" t="n">
        <v>8</v>
      </c>
      <c r="BL13" s="15" t="s">
        <v>73</v>
      </c>
      <c r="BM13" s="15" t="s">
        <v>82</v>
      </c>
      <c r="BN13" s="15" t="s">
        <v>75</v>
      </c>
    </row>
    <row r="14" s="4" customFormat="true" ht="14.1" hidden="false" customHeight="false" outlineLevel="0" collapsed="false">
      <c r="A14" s="15" t="n">
        <v>77</v>
      </c>
      <c r="B14" s="15" t="n">
        <v>0</v>
      </c>
      <c r="C14" s="15" t="s">
        <v>70</v>
      </c>
      <c r="D14" s="15" t="n">
        <v>0</v>
      </c>
      <c r="E14" s="15" t="n">
        <v>2</v>
      </c>
      <c r="F14" s="15" t="n">
        <v>0</v>
      </c>
      <c r="G14" s="15" t="n">
        <v>0</v>
      </c>
      <c r="H14" s="15" t="n">
        <v>0</v>
      </c>
      <c r="I14" s="15" t="n">
        <v>14</v>
      </c>
      <c r="J14" s="15" t="n">
        <v>1</v>
      </c>
      <c r="K14" s="15" t="n">
        <v>1</v>
      </c>
      <c r="L14" s="15" t="n">
        <v>1</v>
      </c>
      <c r="M14" s="15" t="n">
        <v>1</v>
      </c>
      <c r="N14" s="15" t="n">
        <v>1</v>
      </c>
      <c r="O14" s="15" t="n">
        <v>1</v>
      </c>
      <c r="P14" s="15" t="n">
        <v>2</v>
      </c>
      <c r="Q14" s="15" t="n">
        <v>1</v>
      </c>
      <c r="R14" s="15" t="n">
        <v>1</v>
      </c>
      <c r="S14" s="15" t="s">
        <v>70</v>
      </c>
      <c r="T14" s="15" t="n">
        <v>0</v>
      </c>
      <c r="U14" s="18" t="s">
        <v>69</v>
      </c>
      <c r="V14" s="18" t="s">
        <v>69</v>
      </c>
      <c r="W14" s="18" t="s">
        <v>69</v>
      </c>
      <c r="X14" s="18" t="s">
        <v>69</v>
      </c>
      <c r="Y14" s="18" t="s">
        <v>69</v>
      </c>
      <c r="Z14" s="18"/>
      <c r="AA14" s="15" t="n">
        <v>1</v>
      </c>
      <c r="AB14" s="15" t="n">
        <v>6</v>
      </c>
      <c r="AC14" s="15" t="n">
        <v>24</v>
      </c>
      <c r="AD14" s="15" t="n">
        <v>59</v>
      </c>
      <c r="AE14" s="15" t="n">
        <v>10</v>
      </c>
      <c r="AF14" s="15" t="n">
        <v>1</v>
      </c>
      <c r="AG14" s="15" t="n">
        <v>10</v>
      </c>
      <c r="AH14" s="18"/>
      <c r="AI14" s="18" t="s">
        <v>70</v>
      </c>
      <c r="AJ14" s="15" t="n">
        <v>0</v>
      </c>
      <c r="AK14" s="15" t="n">
        <v>0</v>
      </c>
      <c r="AL14" s="15" t="n">
        <v>9</v>
      </c>
      <c r="AM14" s="15" t="n">
        <v>24</v>
      </c>
      <c r="AN14" s="15" t="s">
        <v>70</v>
      </c>
      <c r="AO14" s="15" t="s">
        <v>70</v>
      </c>
      <c r="AP14" s="15" t="s">
        <v>70</v>
      </c>
      <c r="AQ14" s="15" t="s">
        <v>70</v>
      </c>
      <c r="AR14" s="15"/>
      <c r="AS14" s="15" t="n">
        <v>1</v>
      </c>
      <c r="AT14" s="15" t="n">
        <v>1</v>
      </c>
      <c r="AU14" s="15" t="n">
        <v>1</v>
      </c>
      <c r="AV14" s="15" t="n">
        <v>6</v>
      </c>
      <c r="AW14" s="15" t="s">
        <v>70</v>
      </c>
      <c r="AX14" s="15" t="s">
        <v>70</v>
      </c>
      <c r="AY14" s="18" t="s">
        <v>70</v>
      </c>
      <c r="AZ14" s="15" t="s">
        <v>76</v>
      </c>
      <c r="BA14" s="15" t="s">
        <v>77</v>
      </c>
      <c r="BB14" s="26" t="n">
        <v>0.141084250335662</v>
      </c>
      <c r="BC14" s="21" t="n">
        <f aca="false">BB14 * (1 - ( 3 / (( 4*BK14) - 9) ))</f>
        <v>0.122681956813619</v>
      </c>
      <c r="BD14" s="21" t="n">
        <f aca="false">0.5 * LN((1+BC14)/(1-BC14))</f>
        <v>0.123303065222374</v>
      </c>
      <c r="BE14" s="21" t="n">
        <f aca="false">1/SQRT(BK14-3)</f>
        <v>0.447213595499958</v>
      </c>
      <c r="BF14" s="21" t="n">
        <f aca="false">BD14-1.96*BE14</f>
        <v>-0.753235581957543</v>
      </c>
      <c r="BG14" s="21" t="n">
        <f aca="false">BD14+1.96*BE14</f>
        <v>0.999841712402292</v>
      </c>
      <c r="BH14" s="21" t="str">
        <f aca="false">IF(BD14&lt; BF14, "PROB",  IF(BD14&gt;BG14, "PROB","OK"))</f>
        <v>OK</v>
      </c>
      <c r="BI14" s="21" t="n">
        <f aca="false">1/(BE14*BE14)</f>
        <v>5</v>
      </c>
      <c r="BJ14" s="15" t="s">
        <v>95</v>
      </c>
      <c r="BK14" s="15" t="n">
        <v>8</v>
      </c>
      <c r="BL14" s="15" t="s">
        <v>73</v>
      </c>
      <c r="BM14" s="15" t="s">
        <v>96</v>
      </c>
      <c r="BN14" s="15" t="s">
        <v>75</v>
      </c>
    </row>
    <row r="15" s="4" customFormat="true" ht="14.1" hidden="false" customHeight="false" outlineLevel="0" collapsed="false">
      <c r="A15" s="15" t="n">
        <v>77</v>
      </c>
      <c r="B15" s="15" t="n">
        <v>0</v>
      </c>
      <c r="C15" s="15" t="s">
        <v>70</v>
      </c>
      <c r="D15" s="15" t="n">
        <v>0</v>
      </c>
      <c r="E15" s="15" t="n">
        <v>2</v>
      </c>
      <c r="F15" s="15" t="n">
        <v>0</v>
      </c>
      <c r="G15" s="15" t="n">
        <v>0</v>
      </c>
      <c r="H15" s="15" t="n">
        <v>0</v>
      </c>
      <c r="I15" s="15" t="n">
        <v>14</v>
      </c>
      <c r="J15" s="15" t="n">
        <v>1</v>
      </c>
      <c r="K15" s="15" t="n">
        <v>1</v>
      </c>
      <c r="L15" s="15" t="n">
        <v>1</v>
      </c>
      <c r="M15" s="15" t="n">
        <v>1</v>
      </c>
      <c r="N15" s="15" t="n">
        <v>1</v>
      </c>
      <c r="O15" s="15" t="n">
        <v>1</v>
      </c>
      <c r="P15" s="15" t="n">
        <v>2</v>
      </c>
      <c r="Q15" s="15" t="n">
        <v>1</v>
      </c>
      <c r="R15" s="15" t="n">
        <v>1</v>
      </c>
      <c r="S15" s="15" t="s">
        <v>70</v>
      </c>
      <c r="T15" s="15" t="n">
        <v>0</v>
      </c>
      <c r="U15" s="18" t="s">
        <v>69</v>
      </c>
      <c r="V15" s="18" t="s">
        <v>69</v>
      </c>
      <c r="W15" s="18" t="s">
        <v>69</v>
      </c>
      <c r="X15" s="18" t="s">
        <v>69</v>
      </c>
      <c r="Y15" s="18" t="s">
        <v>69</v>
      </c>
      <c r="Z15" s="18"/>
      <c r="AA15" s="15" t="n">
        <v>1</v>
      </c>
      <c r="AB15" s="15" t="n">
        <v>6</v>
      </c>
      <c r="AC15" s="15" t="n">
        <v>24</v>
      </c>
      <c r="AD15" s="15" t="n">
        <v>59</v>
      </c>
      <c r="AE15" s="15" t="n">
        <v>10</v>
      </c>
      <c r="AF15" s="15" t="n">
        <v>1</v>
      </c>
      <c r="AG15" s="15" t="n">
        <v>10</v>
      </c>
      <c r="AH15" s="18"/>
      <c r="AI15" s="18" t="s">
        <v>70</v>
      </c>
      <c r="AJ15" s="15" t="n">
        <v>0</v>
      </c>
      <c r="AK15" s="15" t="n">
        <v>0</v>
      </c>
      <c r="AL15" s="15" t="n">
        <v>9</v>
      </c>
      <c r="AM15" s="15" t="n">
        <v>24</v>
      </c>
      <c r="AN15" s="15" t="s">
        <v>70</v>
      </c>
      <c r="AO15" s="15" t="s">
        <v>70</v>
      </c>
      <c r="AP15" s="15" t="s">
        <v>70</v>
      </c>
      <c r="AQ15" s="15" t="s">
        <v>70</v>
      </c>
      <c r="AR15" s="15"/>
      <c r="AS15" s="15" t="n">
        <v>1</v>
      </c>
      <c r="AT15" s="15" t="n">
        <v>1</v>
      </c>
      <c r="AU15" s="15" t="n">
        <v>1</v>
      </c>
      <c r="AV15" s="15" t="n">
        <v>6</v>
      </c>
      <c r="AW15" s="15" t="s">
        <v>70</v>
      </c>
      <c r="AX15" s="15" t="s">
        <v>70</v>
      </c>
      <c r="AY15" s="18" t="s">
        <v>70</v>
      </c>
      <c r="AZ15" s="15" t="s">
        <v>83</v>
      </c>
      <c r="BA15" s="15" t="s">
        <v>84</v>
      </c>
      <c r="BB15" s="26" t="n">
        <v>-0.212846298141035</v>
      </c>
      <c r="BC15" s="21" t="n">
        <f aca="false">BB15 * (1 - ( 3 / (( 4*BK15) - 9) ))</f>
        <v>-0.185083737513943</v>
      </c>
      <c r="BD15" s="21" t="n">
        <f aca="false">0.5 * LN((1+BC15)/(1-BC15))</f>
        <v>-0.187241676547514</v>
      </c>
      <c r="BE15" s="21" t="n">
        <f aca="false">1/SQRT(BK15-3)</f>
        <v>0.447213595499958</v>
      </c>
      <c r="BF15" s="21" t="n">
        <f aca="false">BD15-1.96*BE15</f>
        <v>-1.06378032372743</v>
      </c>
      <c r="BG15" s="21" t="n">
        <f aca="false">BD15+1.96*BE15</f>
        <v>0.689296970632404</v>
      </c>
      <c r="BH15" s="21" t="str">
        <f aca="false">IF(BD15&lt; BF15, "PROB",  IF(BD15&gt;BG15, "PROB","OK"))</f>
        <v>OK</v>
      </c>
      <c r="BI15" s="21" t="n">
        <f aca="false">1/(BE15*BE15)</f>
        <v>5</v>
      </c>
      <c r="BJ15" s="15" t="s">
        <v>97</v>
      </c>
      <c r="BK15" s="15" t="n">
        <v>8</v>
      </c>
      <c r="BL15" s="15" t="s">
        <v>73</v>
      </c>
      <c r="BM15" s="15" t="s">
        <v>96</v>
      </c>
      <c r="BN15" s="15" t="s">
        <v>75</v>
      </c>
    </row>
    <row r="16" s="4" customFormat="true" ht="14.1" hidden="false" customHeight="false" outlineLevel="0" collapsed="false">
      <c r="A16" s="15" t="n">
        <v>77</v>
      </c>
      <c r="B16" s="15" t="n">
        <v>0</v>
      </c>
      <c r="C16" s="15" t="s">
        <v>70</v>
      </c>
      <c r="D16" s="15" t="n">
        <v>0</v>
      </c>
      <c r="E16" s="15" t="n">
        <v>2</v>
      </c>
      <c r="F16" s="15" t="n">
        <v>0</v>
      </c>
      <c r="G16" s="15" t="n">
        <v>0</v>
      </c>
      <c r="H16" s="15" t="n">
        <v>0</v>
      </c>
      <c r="I16" s="15" t="n">
        <v>14</v>
      </c>
      <c r="J16" s="15" t="n">
        <v>1</v>
      </c>
      <c r="K16" s="15" t="n">
        <v>1</v>
      </c>
      <c r="L16" s="15" t="n">
        <v>1</v>
      </c>
      <c r="M16" s="15" t="n">
        <v>1</v>
      </c>
      <c r="N16" s="15" t="n">
        <v>1</v>
      </c>
      <c r="O16" s="15" t="n">
        <v>1</v>
      </c>
      <c r="P16" s="15" t="n">
        <v>2</v>
      </c>
      <c r="Q16" s="15" t="n">
        <v>1</v>
      </c>
      <c r="R16" s="15" t="n">
        <v>1</v>
      </c>
      <c r="S16" s="15" t="s">
        <v>70</v>
      </c>
      <c r="T16" s="15" t="n">
        <v>0</v>
      </c>
      <c r="U16" s="18" t="s">
        <v>69</v>
      </c>
      <c r="V16" s="18" t="s">
        <v>69</v>
      </c>
      <c r="W16" s="18" t="s">
        <v>69</v>
      </c>
      <c r="X16" s="18" t="s">
        <v>69</v>
      </c>
      <c r="Y16" s="18" t="s">
        <v>69</v>
      </c>
      <c r="Z16" s="18"/>
      <c r="AA16" s="15" t="n">
        <v>1</v>
      </c>
      <c r="AB16" s="15" t="n">
        <v>6</v>
      </c>
      <c r="AC16" s="15" t="n">
        <v>24</v>
      </c>
      <c r="AD16" s="15" t="n">
        <v>59</v>
      </c>
      <c r="AE16" s="15" t="n">
        <v>10</v>
      </c>
      <c r="AF16" s="15" t="n">
        <v>1</v>
      </c>
      <c r="AG16" s="15" t="n">
        <v>10</v>
      </c>
      <c r="AH16" s="18"/>
      <c r="AI16" s="18" t="s">
        <v>70</v>
      </c>
      <c r="AJ16" s="15" t="n">
        <v>0</v>
      </c>
      <c r="AK16" s="15" t="n">
        <v>0</v>
      </c>
      <c r="AL16" s="15" t="n">
        <v>9</v>
      </c>
      <c r="AM16" s="15" t="n">
        <v>24</v>
      </c>
      <c r="AN16" s="15" t="s">
        <v>70</v>
      </c>
      <c r="AO16" s="15" t="s">
        <v>70</v>
      </c>
      <c r="AP16" s="15" t="s">
        <v>70</v>
      </c>
      <c r="AQ16" s="15" t="s">
        <v>70</v>
      </c>
      <c r="AR16" s="15"/>
      <c r="AS16" s="15" t="n">
        <v>1</v>
      </c>
      <c r="AT16" s="15" t="n">
        <v>1</v>
      </c>
      <c r="AU16" s="15" t="n">
        <v>1</v>
      </c>
      <c r="AV16" s="15" t="n">
        <v>6</v>
      </c>
      <c r="AW16" s="15" t="s">
        <v>70</v>
      </c>
      <c r="AX16" s="15" t="s">
        <v>70</v>
      </c>
      <c r="AY16" s="18" t="s">
        <v>70</v>
      </c>
      <c r="AZ16" s="15" t="s">
        <v>86</v>
      </c>
      <c r="BA16" s="15" t="s">
        <v>87</v>
      </c>
      <c r="BB16" s="26" t="n">
        <v>-0.133133024740059</v>
      </c>
      <c r="BC16" s="21" t="n">
        <f aca="false">BB16 * (1 - ( 3 / (( 4*BK16) - 9) ))</f>
        <v>-0.115767847600051</v>
      </c>
      <c r="BD16" s="21" t="n">
        <f aca="false">0.5 * LN((1+BC16)/(1-BC16))</f>
        <v>-0.116289227720384</v>
      </c>
      <c r="BE16" s="21" t="n">
        <f aca="false">1/SQRT(BK16-3)</f>
        <v>0.447213595499958</v>
      </c>
      <c r="BF16" s="21" t="n">
        <f aca="false">BD16-1.96*BE16</f>
        <v>-0.992827874900301</v>
      </c>
      <c r="BG16" s="21" t="n">
        <f aca="false">BD16+1.96*BE16</f>
        <v>0.760249419459534</v>
      </c>
      <c r="BH16" s="21" t="str">
        <f aca="false">IF(BD16&lt; BF16, "PROB",  IF(BD16&gt;BG16, "PROB","OK"))</f>
        <v>OK</v>
      </c>
      <c r="BI16" s="21" t="n">
        <f aca="false">1/(BE16*BE16)</f>
        <v>5</v>
      </c>
      <c r="BJ16" s="15" t="s">
        <v>98</v>
      </c>
      <c r="BK16" s="15" t="n">
        <v>8</v>
      </c>
      <c r="BL16" s="15" t="s">
        <v>73</v>
      </c>
      <c r="BM16" s="15" t="s">
        <v>96</v>
      </c>
      <c r="BN16" s="15" t="s">
        <v>75</v>
      </c>
    </row>
    <row r="17" s="4" customFormat="true" ht="14.1" hidden="false" customHeight="false" outlineLevel="0" collapsed="false">
      <c r="A17" s="15" t="n">
        <v>77</v>
      </c>
      <c r="B17" s="15" t="n">
        <v>0</v>
      </c>
      <c r="C17" s="15" t="s">
        <v>70</v>
      </c>
      <c r="D17" s="15" t="n">
        <v>0</v>
      </c>
      <c r="E17" s="15" t="n">
        <v>2</v>
      </c>
      <c r="F17" s="15" t="n">
        <v>0</v>
      </c>
      <c r="G17" s="15" t="n">
        <v>0</v>
      </c>
      <c r="H17" s="15" t="n">
        <v>0</v>
      </c>
      <c r="I17" s="15" t="n">
        <v>14</v>
      </c>
      <c r="J17" s="15" t="n">
        <v>1</v>
      </c>
      <c r="K17" s="15" t="n">
        <v>1</v>
      </c>
      <c r="L17" s="15" t="n">
        <v>1</v>
      </c>
      <c r="M17" s="15" t="n">
        <v>1</v>
      </c>
      <c r="N17" s="15" t="n">
        <v>1</v>
      </c>
      <c r="O17" s="15" t="n">
        <v>1</v>
      </c>
      <c r="P17" s="15" t="n">
        <v>2</v>
      </c>
      <c r="Q17" s="15" t="n">
        <v>1</v>
      </c>
      <c r="R17" s="15" t="n">
        <v>1</v>
      </c>
      <c r="S17" s="15" t="s">
        <v>70</v>
      </c>
      <c r="T17" s="15" t="n">
        <v>0</v>
      </c>
      <c r="U17" s="18" t="s">
        <v>69</v>
      </c>
      <c r="V17" s="18" t="s">
        <v>69</v>
      </c>
      <c r="W17" s="18" t="s">
        <v>69</v>
      </c>
      <c r="X17" s="18" t="s">
        <v>69</v>
      </c>
      <c r="Y17" s="18" t="s">
        <v>69</v>
      </c>
      <c r="Z17" s="18"/>
      <c r="AA17" s="15" t="n">
        <v>1</v>
      </c>
      <c r="AB17" s="15" t="n">
        <v>6</v>
      </c>
      <c r="AC17" s="15" t="n">
        <v>24</v>
      </c>
      <c r="AD17" s="15" t="n">
        <v>59</v>
      </c>
      <c r="AE17" s="15" t="n">
        <v>10</v>
      </c>
      <c r="AF17" s="15" t="n">
        <v>1</v>
      </c>
      <c r="AG17" s="15" t="n">
        <v>10</v>
      </c>
      <c r="AH17" s="18"/>
      <c r="AI17" s="18" t="s">
        <v>70</v>
      </c>
      <c r="AJ17" s="15" t="n">
        <v>0</v>
      </c>
      <c r="AK17" s="15" t="n">
        <v>0</v>
      </c>
      <c r="AL17" s="15" t="n">
        <v>9</v>
      </c>
      <c r="AM17" s="15" t="n">
        <v>24</v>
      </c>
      <c r="AN17" s="15" t="s">
        <v>70</v>
      </c>
      <c r="AO17" s="15" t="s">
        <v>70</v>
      </c>
      <c r="AP17" s="15" t="s">
        <v>70</v>
      </c>
      <c r="AQ17" s="15" t="s">
        <v>70</v>
      </c>
      <c r="AR17" s="15"/>
      <c r="AS17" s="15" t="n">
        <v>1</v>
      </c>
      <c r="AT17" s="15" t="n">
        <v>1</v>
      </c>
      <c r="AU17" s="15" t="n">
        <v>1</v>
      </c>
      <c r="AV17" s="15" t="n">
        <v>6</v>
      </c>
      <c r="AW17" s="15" t="s">
        <v>70</v>
      </c>
      <c r="AX17" s="15" t="s">
        <v>70</v>
      </c>
      <c r="AY17" s="18" t="s">
        <v>70</v>
      </c>
      <c r="AZ17" s="15" t="s">
        <v>89</v>
      </c>
      <c r="BA17" s="15" t="s">
        <v>89</v>
      </c>
      <c r="BB17" s="20" t="n">
        <v>0.02</v>
      </c>
      <c r="BC17" s="21" t="n">
        <f aca="false">BB17 * (1 - ( 3 / (( 4*BK17) - 9) ))</f>
        <v>0.0173913043478261</v>
      </c>
      <c r="BD17" s="21" t="n">
        <f aca="false">0.5 * LN((1+BC17)/(1-BC17))</f>
        <v>0.0173930580427077</v>
      </c>
      <c r="BE17" s="21" t="n">
        <f aca="false">1/SQRT(BK17-3)</f>
        <v>0.447213595499958</v>
      </c>
      <c r="BF17" s="21" t="n">
        <f aca="false">BD17-1.96*BE17</f>
        <v>-0.85914558913721</v>
      </c>
      <c r="BG17" s="21" t="n">
        <f aca="false">BD17+1.96*BE17</f>
        <v>0.893931705222625</v>
      </c>
      <c r="BH17" s="21" t="str">
        <f aca="false">IF(BD17&lt; BF17, "PROB",  IF(BD17&gt;BG17, "PROB","OK"))</f>
        <v>OK</v>
      </c>
      <c r="BI17" s="21" t="n">
        <f aca="false">1/(BE17*BE17)</f>
        <v>5</v>
      </c>
      <c r="BJ17" s="15" t="s">
        <v>99</v>
      </c>
      <c r="BK17" s="15" t="n">
        <v>8</v>
      </c>
      <c r="BL17" s="15" t="s">
        <v>73</v>
      </c>
      <c r="BM17" s="15" t="s">
        <v>96</v>
      </c>
      <c r="BN17" s="15" t="s">
        <v>75</v>
      </c>
    </row>
    <row r="18" s="4" customFormat="true" ht="14.1" hidden="false" customHeight="false" outlineLevel="0" collapsed="false">
      <c r="A18" s="15" t="n">
        <v>77</v>
      </c>
      <c r="B18" s="15" t="n">
        <v>0</v>
      </c>
      <c r="C18" s="15" t="s">
        <v>70</v>
      </c>
      <c r="D18" s="15" t="n">
        <v>0</v>
      </c>
      <c r="E18" s="15" t="n">
        <v>2</v>
      </c>
      <c r="F18" s="15" t="n">
        <v>0</v>
      </c>
      <c r="G18" s="15" t="n">
        <v>0</v>
      </c>
      <c r="H18" s="15" t="n">
        <v>0</v>
      </c>
      <c r="I18" s="15" t="n">
        <v>14</v>
      </c>
      <c r="J18" s="15" t="n">
        <v>1</v>
      </c>
      <c r="K18" s="15" t="n">
        <v>1</v>
      </c>
      <c r="L18" s="15" t="n">
        <v>1</v>
      </c>
      <c r="M18" s="15" t="n">
        <v>1</v>
      </c>
      <c r="N18" s="15" t="n">
        <v>1</v>
      </c>
      <c r="O18" s="15" t="n">
        <v>1</v>
      </c>
      <c r="P18" s="15" t="n">
        <v>2</v>
      </c>
      <c r="Q18" s="15" t="n">
        <v>1</v>
      </c>
      <c r="R18" s="15" t="n">
        <v>1</v>
      </c>
      <c r="S18" s="15" t="s">
        <v>70</v>
      </c>
      <c r="T18" s="15" t="n">
        <v>0</v>
      </c>
      <c r="U18" s="18" t="s">
        <v>69</v>
      </c>
      <c r="V18" s="18" t="s">
        <v>69</v>
      </c>
      <c r="W18" s="18" t="s">
        <v>69</v>
      </c>
      <c r="X18" s="18" t="s">
        <v>69</v>
      </c>
      <c r="Y18" s="18" t="s">
        <v>69</v>
      </c>
      <c r="Z18" s="18"/>
      <c r="AA18" s="15" t="n">
        <v>1</v>
      </c>
      <c r="AB18" s="15" t="n">
        <v>6</v>
      </c>
      <c r="AC18" s="15" t="n">
        <v>24</v>
      </c>
      <c r="AD18" s="15" t="n">
        <v>59</v>
      </c>
      <c r="AE18" s="15" t="n">
        <v>10</v>
      </c>
      <c r="AF18" s="15" t="n">
        <v>1</v>
      </c>
      <c r="AG18" s="15" t="n">
        <v>10</v>
      </c>
      <c r="AH18" s="18"/>
      <c r="AI18" s="18" t="s">
        <v>70</v>
      </c>
      <c r="AJ18" s="15" t="n">
        <v>0</v>
      </c>
      <c r="AK18" s="15" t="n">
        <v>0</v>
      </c>
      <c r="AL18" s="15" t="n">
        <v>9</v>
      </c>
      <c r="AM18" s="15" t="n">
        <v>24</v>
      </c>
      <c r="AN18" s="15" t="s">
        <v>70</v>
      </c>
      <c r="AO18" s="15" t="s">
        <v>70</v>
      </c>
      <c r="AP18" s="15" t="s">
        <v>70</v>
      </c>
      <c r="AQ18" s="15" t="s">
        <v>70</v>
      </c>
      <c r="AR18" s="15"/>
      <c r="AS18" s="15" t="n">
        <v>1</v>
      </c>
      <c r="AT18" s="15" t="n">
        <v>1</v>
      </c>
      <c r="AU18" s="15" t="n">
        <v>1</v>
      </c>
      <c r="AV18" s="15" t="n">
        <v>6</v>
      </c>
      <c r="AW18" s="15" t="s">
        <v>70</v>
      </c>
      <c r="AX18" s="15" t="s">
        <v>70</v>
      </c>
      <c r="AY18" s="18" t="s">
        <v>70</v>
      </c>
      <c r="AZ18" s="15" t="s">
        <v>91</v>
      </c>
      <c r="BA18" s="15" t="s">
        <v>91</v>
      </c>
      <c r="BB18" s="20" t="n">
        <v>0.05</v>
      </c>
      <c r="BC18" s="21" t="n">
        <f aca="false">BB18 * (1 - ( 3 / (( 4*BK18) - 9) ))</f>
        <v>0.0434782608695652</v>
      </c>
      <c r="BD18" s="21" t="n">
        <f aca="false">0.5 * LN((1+BC18)/(1-BC18))</f>
        <v>0.0435056884948149</v>
      </c>
      <c r="BE18" s="21" t="n">
        <f aca="false">1/SQRT(BK18-3)</f>
        <v>0.447213595499958</v>
      </c>
      <c r="BF18" s="21" t="n">
        <f aca="false">BD18-1.96*BE18</f>
        <v>-0.833032958685103</v>
      </c>
      <c r="BG18" s="21" t="n">
        <f aca="false">BD18+1.96*BE18</f>
        <v>0.920044335674732</v>
      </c>
      <c r="BH18" s="21" t="str">
        <f aca="false">IF(BD18&lt; BF18, "PROB",  IF(BD18&gt;BG18, "PROB","OK"))</f>
        <v>OK</v>
      </c>
      <c r="BI18" s="21" t="n">
        <f aca="false">1/(BE18*BE18)</f>
        <v>5</v>
      </c>
      <c r="BJ18" s="15" t="s">
        <v>100</v>
      </c>
      <c r="BK18" s="15" t="n">
        <v>8</v>
      </c>
      <c r="BL18" s="15" t="s">
        <v>73</v>
      </c>
      <c r="BM18" s="15" t="s">
        <v>96</v>
      </c>
      <c r="BN18" s="15" t="s">
        <v>75</v>
      </c>
    </row>
    <row r="19" s="4" customFormat="true" ht="14.1" hidden="false" customHeight="false" outlineLevel="0" collapsed="false">
      <c r="A19" s="15" t="n">
        <v>77</v>
      </c>
      <c r="B19" s="15" t="n">
        <v>0</v>
      </c>
      <c r="C19" s="15" t="s">
        <v>70</v>
      </c>
      <c r="D19" s="15" t="n">
        <v>0</v>
      </c>
      <c r="E19" s="15" t="n">
        <v>2</v>
      </c>
      <c r="F19" s="15" t="n">
        <v>0</v>
      </c>
      <c r="G19" s="15" t="n">
        <v>0</v>
      </c>
      <c r="H19" s="15" t="n">
        <v>0</v>
      </c>
      <c r="I19" s="15" t="n">
        <v>14</v>
      </c>
      <c r="J19" s="15" t="n">
        <v>1</v>
      </c>
      <c r="K19" s="15" t="n">
        <v>1</v>
      </c>
      <c r="L19" s="15" t="n">
        <v>1</v>
      </c>
      <c r="M19" s="15" t="n">
        <v>1</v>
      </c>
      <c r="N19" s="15" t="n">
        <v>1</v>
      </c>
      <c r="O19" s="15" t="n">
        <v>1</v>
      </c>
      <c r="P19" s="15" t="n">
        <v>2</v>
      </c>
      <c r="Q19" s="15" t="n">
        <v>1</v>
      </c>
      <c r="R19" s="15" t="n">
        <v>1</v>
      </c>
      <c r="S19" s="15" t="s">
        <v>70</v>
      </c>
      <c r="T19" s="15" t="n">
        <v>0</v>
      </c>
      <c r="U19" s="18" t="s">
        <v>69</v>
      </c>
      <c r="V19" s="18" t="s">
        <v>69</v>
      </c>
      <c r="W19" s="18" t="s">
        <v>69</v>
      </c>
      <c r="X19" s="18" t="s">
        <v>69</v>
      </c>
      <c r="Y19" s="18" t="s">
        <v>69</v>
      </c>
      <c r="Z19" s="18"/>
      <c r="AA19" s="15" t="n">
        <v>1</v>
      </c>
      <c r="AB19" s="15" t="n">
        <v>6</v>
      </c>
      <c r="AC19" s="15" t="n">
        <v>24</v>
      </c>
      <c r="AD19" s="15" t="n">
        <v>59</v>
      </c>
      <c r="AE19" s="15" t="n">
        <v>10</v>
      </c>
      <c r="AF19" s="15" t="n">
        <v>1</v>
      </c>
      <c r="AG19" s="15" t="n">
        <v>10</v>
      </c>
      <c r="AH19" s="18"/>
      <c r="AI19" s="18" t="s">
        <v>70</v>
      </c>
      <c r="AJ19" s="15" t="n">
        <v>0</v>
      </c>
      <c r="AK19" s="15" t="n">
        <v>0</v>
      </c>
      <c r="AL19" s="15" t="n">
        <v>9</v>
      </c>
      <c r="AM19" s="15" t="n">
        <v>24</v>
      </c>
      <c r="AN19" s="15" t="s">
        <v>70</v>
      </c>
      <c r="AO19" s="15" t="s">
        <v>70</v>
      </c>
      <c r="AP19" s="15" t="s">
        <v>70</v>
      </c>
      <c r="AQ19" s="15" t="s">
        <v>70</v>
      </c>
      <c r="AR19" s="15"/>
      <c r="AS19" s="15" t="n">
        <v>1</v>
      </c>
      <c r="AT19" s="15" t="n">
        <v>1</v>
      </c>
      <c r="AU19" s="15" t="n">
        <v>1</v>
      </c>
      <c r="AV19" s="15" t="n">
        <v>6</v>
      </c>
      <c r="AW19" s="15" t="s">
        <v>70</v>
      </c>
      <c r="AX19" s="15" t="s">
        <v>70</v>
      </c>
      <c r="AY19" s="18" t="s">
        <v>70</v>
      </c>
      <c r="AZ19" s="15" t="s">
        <v>93</v>
      </c>
      <c r="BA19" s="15" t="s">
        <v>93</v>
      </c>
      <c r="BB19" s="20" t="n">
        <v>-0.1</v>
      </c>
      <c r="BC19" s="21" t="n">
        <f aca="false">BB19 * (1 - ( 3 / (( 4*BK19) - 9) ))</f>
        <v>-0.0869565217391304</v>
      </c>
      <c r="BD19" s="21" t="n">
        <f aca="false">0.5 * LN((1+BC19)/(1-BC19))</f>
        <v>-0.0871766935723888</v>
      </c>
      <c r="BE19" s="21" t="n">
        <f aca="false">1/SQRT(BK19-3)</f>
        <v>0.447213595499958</v>
      </c>
      <c r="BF19" s="21" t="n">
        <f aca="false">BD19-1.96*BE19</f>
        <v>-0.963715340752306</v>
      </c>
      <c r="BG19" s="21" t="n">
        <f aca="false">BD19+1.96*BE19</f>
        <v>0.789361953607529</v>
      </c>
      <c r="BH19" s="21" t="str">
        <f aca="false">IF(BD19&lt; BF19, "PROB",  IF(BD19&gt;BG19, "PROB","OK"))</f>
        <v>OK</v>
      </c>
      <c r="BI19" s="21" t="n">
        <f aca="false">1/(BE19*BE19)</f>
        <v>5</v>
      </c>
      <c r="BJ19" s="15" t="s">
        <v>101</v>
      </c>
      <c r="BK19" s="15" t="n">
        <v>8</v>
      </c>
      <c r="BL19" s="15" t="s">
        <v>73</v>
      </c>
      <c r="BM19" s="15" t="s">
        <v>96</v>
      </c>
      <c r="BN19" s="15" t="s">
        <v>75</v>
      </c>
    </row>
    <row r="20" s="4" customFormat="true" ht="14.1" hidden="false" customHeight="false" outlineLevel="0" collapsed="false">
      <c r="A20" s="15" t="n">
        <v>77</v>
      </c>
      <c r="B20" s="15" t="n">
        <v>0</v>
      </c>
      <c r="C20" s="15" t="s">
        <v>70</v>
      </c>
      <c r="D20" s="15" t="n">
        <v>0</v>
      </c>
      <c r="E20" s="15" t="n">
        <v>2</v>
      </c>
      <c r="F20" s="15" t="n">
        <v>0</v>
      </c>
      <c r="G20" s="15" t="n">
        <v>0</v>
      </c>
      <c r="H20" s="15" t="n">
        <v>0</v>
      </c>
      <c r="I20" s="15" t="n">
        <v>14</v>
      </c>
      <c r="J20" s="15" t="n">
        <v>1</v>
      </c>
      <c r="K20" s="15" t="n">
        <v>1</v>
      </c>
      <c r="L20" s="15" t="n">
        <v>1</v>
      </c>
      <c r="M20" s="15" t="n">
        <v>1</v>
      </c>
      <c r="N20" s="15" t="n">
        <v>1</v>
      </c>
      <c r="O20" s="15" t="n">
        <v>1</v>
      </c>
      <c r="P20" s="15" t="n">
        <v>2</v>
      </c>
      <c r="Q20" s="15" t="n">
        <v>1</v>
      </c>
      <c r="R20" s="15" t="n">
        <v>1</v>
      </c>
      <c r="S20" s="15" t="s">
        <v>70</v>
      </c>
      <c r="T20" s="15" t="n">
        <v>0</v>
      </c>
      <c r="U20" s="18" t="s">
        <v>69</v>
      </c>
      <c r="V20" s="18" t="s">
        <v>69</v>
      </c>
      <c r="W20" s="18" t="s">
        <v>69</v>
      </c>
      <c r="X20" s="18" t="s">
        <v>69</v>
      </c>
      <c r="Y20" s="18" t="s">
        <v>69</v>
      </c>
      <c r="Z20" s="18"/>
      <c r="AA20" s="15" t="n">
        <v>1</v>
      </c>
      <c r="AB20" s="15" t="n">
        <v>6</v>
      </c>
      <c r="AC20" s="15" t="n">
        <v>24</v>
      </c>
      <c r="AD20" s="15" t="n">
        <v>59</v>
      </c>
      <c r="AE20" s="15" t="n">
        <v>10</v>
      </c>
      <c r="AF20" s="15" t="n">
        <v>1</v>
      </c>
      <c r="AG20" s="15" t="n">
        <v>10</v>
      </c>
      <c r="AH20" s="18"/>
      <c r="AI20" s="18" t="s">
        <v>70</v>
      </c>
      <c r="AJ20" s="15" t="n">
        <v>0</v>
      </c>
      <c r="AK20" s="15" t="n">
        <v>0</v>
      </c>
      <c r="AL20" s="15" t="n">
        <v>9</v>
      </c>
      <c r="AM20" s="15" t="n">
        <v>24</v>
      </c>
      <c r="AN20" s="15" t="s">
        <v>70</v>
      </c>
      <c r="AO20" s="15" t="s">
        <v>70</v>
      </c>
      <c r="AP20" s="15" t="s">
        <v>70</v>
      </c>
      <c r="AQ20" s="15" t="s">
        <v>70</v>
      </c>
      <c r="AR20" s="15"/>
      <c r="AS20" s="15" t="n">
        <v>1</v>
      </c>
      <c r="AT20" s="15" t="n">
        <v>1</v>
      </c>
      <c r="AU20" s="15" t="n">
        <v>1</v>
      </c>
      <c r="AV20" s="15" t="n">
        <v>6</v>
      </c>
      <c r="AW20" s="15" t="s">
        <v>70</v>
      </c>
      <c r="AX20" s="15" t="s">
        <v>70</v>
      </c>
      <c r="AY20" s="18" t="s">
        <v>70</v>
      </c>
      <c r="AZ20" s="15" t="s">
        <v>76</v>
      </c>
      <c r="BA20" s="15" t="s">
        <v>77</v>
      </c>
      <c r="BB20" s="20" t="n">
        <v>0.07</v>
      </c>
      <c r="BC20" s="21" t="n">
        <f aca="false">BB20 * (1 - ( 3 / (( 4*BK20) - 9) ))</f>
        <v>0.0608695652173913</v>
      </c>
      <c r="BD20" s="21" t="n">
        <f aca="false">0.5 * LN((1+BC20)/(1-BC20))</f>
        <v>0.0609449088045185</v>
      </c>
      <c r="BE20" s="21" t="n">
        <f aca="false">1/SQRT(BK20-3)</f>
        <v>0.447213595499958</v>
      </c>
      <c r="BF20" s="21" t="n">
        <f aca="false">BD20-1.96*BE20</f>
        <v>-0.815593738375399</v>
      </c>
      <c r="BG20" s="21" t="n">
        <f aca="false">BD20+1.96*BE20</f>
        <v>0.937483555984436</v>
      </c>
      <c r="BH20" s="21" t="str">
        <f aca="false">IF(BD20&lt; BF20, "PROB",  IF(BD20&gt;BG20, "PROB","OK"))</f>
        <v>OK</v>
      </c>
      <c r="BI20" s="21" t="n">
        <f aca="false">1/(BE20*BE20)</f>
        <v>5</v>
      </c>
      <c r="BJ20" s="15" t="s">
        <v>102</v>
      </c>
      <c r="BK20" s="15" t="n">
        <v>8</v>
      </c>
      <c r="BL20" s="15" t="s">
        <v>73</v>
      </c>
      <c r="BM20" s="15" t="s">
        <v>103</v>
      </c>
      <c r="BN20" s="15" t="s">
        <v>75</v>
      </c>
    </row>
    <row r="21" s="4" customFormat="true" ht="14.1" hidden="false" customHeight="false" outlineLevel="0" collapsed="false">
      <c r="A21" s="15" t="n">
        <v>77</v>
      </c>
      <c r="B21" s="15" t="n">
        <v>0</v>
      </c>
      <c r="C21" s="15" t="s">
        <v>70</v>
      </c>
      <c r="D21" s="15" t="n">
        <v>0</v>
      </c>
      <c r="E21" s="15" t="n">
        <v>2</v>
      </c>
      <c r="F21" s="15" t="n">
        <v>0</v>
      </c>
      <c r="G21" s="15" t="n">
        <v>0</v>
      </c>
      <c r="H21" s="15" t="n">
        <v>0</v>
      </c>
      <c r="I21" s="15" t="n">
        <v>14</v>
      </c>
      <c r="J21" s="15" t="n">
        <v>1</v>
      </c>
      <c r="K21" s="15" t="n">
        <v>1</v>
      </c>
      <c r="L21" s="15" t="n">
        <v>1</v>
      </c>
      <c r="M21" s="15" t="n">
        <v>1</v>
      </c>
      <c r="N21" s="15" t="n">
        <v>1</v>
      </c>
      <c r="O21" s="15" t="n">
        <v>1</v>
      </c>
      <c r="P21" s="15" t="n">
        <v>2</v>
      </c>
      <c r="Q21" s="15" t="n">
        <v>1</v>
      </c>
      <c r="R21" s="15" t="n">
        <v>1</v>
      </c>
      <c r="S21" s="15" t="s">
        <v>70</v>
      </c>
      <c r="T21" s="15" t="n">
        <v>0</v>
      </c>
      <c r="U21" s="18" t="s">
        <v>69</v>
      </c>
      <c r="V21" s="18" t="s">
        <v>69</v>
      </c>
      <c r="W21" s="18" t="s">
        <v>69</v>
      </c>
      <c r="X21" s="18" t="s">
        <v>69</v>
      </c>
      <c r="Y21" s="18" t="s">
        <v>69</v>
      </c>
      <c r="Z21" s="18"/>
      <c r="AA21" s="15" t="n">
        <v>1</v>
      </c>
      <c r="AB21" s="15" t="n">
        <v>6</v>
      </c>
      <c r="AC21" s="15" t="n">
        <v>24</v>
      </c>
      <c r="AD21" s="15" t="n">
        <v>59</v>
      </c>
      <c r="AE21" s="15" t="n">
        <v>10</v>
      </c>
      <c r="AF21" s="15" t="n">
        <v>1</v>
      </c>
      <c r="AG21" s="15" t="n">
        <v>10</v>
      </c>
      <c r="AH21" s="18"/>
      <c r="AI21" s="18" t="s">
        <v>70</v>
      </c>
      <c r="AJ21" s="15" t="n">
        <v>0</v>
      </c>
      <c r="AK21" s="15" t="n">
        <v>0</v>
      </c>
      <c r="AL21" s="15" t="n">
        <v>9</v>
      </c>
      <c r="AM21" s="15" t="n">
        <v>24</v>
      </c>
      <c r="AN21" s="15" t="s">
        <v>70</v>
      </c>
      <c r="AO21" s="15" t="s">
        <v>70</v>
      </c>
      <c r="AP21" s="15" t="s">
        <v>70</v>
      </c>
      <c r="AQ21" s="15" t="s">
        <v>70</v>
      </c>
      <c r="AR21" s="15"/>
      <c r="AS21" s="15" t="n">
        <v>1</v>
      </c>
      <c r="AT21" s="15" t="n">
        <v>1</v>
      </c>
      <c r="AU21" s="15" t="n">
        <v>1</v>
      </c>
      <c r="AV21" s="15" t="n">
        <v>6</v>
      </c>
      <c r="AW21" s="15" t="s">
        <v>70</v>
      </c>
      <c r="AX21" s="15" t="s">
        <v>70</v>
      </c>
      <c r="AY21" s="18" t="s">
        <v>70</v>
      </c>
      <c r="AZ21" s="15" t="s">
        <v>83</v>
      </c>
      <c r="BA21" s="15" t="s">
        <v>84</v>
      </c>
      <c r="BB21" s="20" t="n">
        <v>-0.13</v>
      </c>
      <c r="BC21" s="21" t="n">
        <f aca="false">BB21 * (1 - ( 3 / (( 4*BK21) - 9) ))</f>
        <v>-0.11304347826087</v>
      </c>
      <c r="BD21" s="21" t="n">
        <f aca="false">0.5 * LN((1+BC21)/(1-BC21))</f>
        <v>-0.113528725317673</v>
      </c>
      <c r="BE21" s="21" t="n">
        <f aca="false">1/SQRT(BK21-3)</f>
        <v>0.447213595499958</v>
      </c>
      <c r="BF21" s="21" t="n">
        <f aca="false">BD21-1.96*BE21</f>
        <v>-0.99006737249759</v>
      </c>
      <c r="BG21" s="21" t="n">
        <f aca="false">BD21+1.96*BE21</f>
        <v>0.763009921862244</v>
      </c>
      <c r="BH21" s="21" t="str">
        <f aca="false">IF(BD21&lt; BF21, "PROB",  IF(BD21&gt;BG21, "PROB","OK"))</f>
        <v>OK</v>
      </c>
      <c r="BI21" s="21" t="n">
        <f aca="false">1/(BE21*BE21)</f>
        <v>5</v>
      </c>
      <c r="BJ21" s="15" t="s">
        <v>102</v>
      </c>
      <c r="BK21" s="15" t="n">
        <v>8</v>
      </c>
      <c r="BL21" s="15" t="s">
        <v>73</v>
      </c>
      <c r="BM21" s="15" t="s">
        <v>103</v>
      </c>
      <c r="BN21" s="15" t="s">
        <v>75</v>
      </c>
    </row>
    <row r="22" s="4" customFormat="true" ht="14.1" hidden="false" customHeight="false" outlineLevel="0" collapsed="false">
      <c r="A22" s="15" t="n">
        <v>77</v>
      </c>
      <c r="B22" s="15" t="n">
        <v>0</v>
      </c>
      <c r="C22" s="15" t="s">
        <v>70</v>
      </c>
      <c r="D22" s="15" t="n">
        <v>0</v>
      </c>
      <c r="E22" s="15" t="n">
        <v>2</v>
      </c>
      <c r="F22" s="15" t="n">
        <v>0</v>
      </c>
      <c r="G22" s="15" t="n">
        <v>0</v>
      </c>
      <c r="H22" s="15" t="n">
        <v>0</v>
      </c>
      <c r="I22" s="15" t="n">
        <v>14</v>
      </c>
      <c r="J22" s="15" t="n">
        <v>1</v>
      </c>
      <c r="K22" s="15" t="n">
        <v>1</v>
      </c>
      <c r="L22" s="15" t="n">
        <v>1</v>
      </c>
      <c r="M22" s="15" t="n">
        <v>1</v>
      </c>
      <c r="N22" s="15" t="n">
        <v>1</v>
      </c>
      <c r="O22" s="15" t="n">
        <v>1</v>
      </c>
      <c r="P22" s="15" t="n">
        <v>2</v>
      </c>
      <c r="Q22" s="15" t="n">
        <v>1</v>
      </c>
      <c r="R22" s="15" t="n">
        <v>1</v>
      </c>
      <c r="S22" s="15" t="s">
        <v>70</v>
      </c>
      <c r="T22" s="15" t="n">
        <v>0</v>
      </c>
      <c r="U22" s="18" t="s">
        <v>69</v>
      </c>
      <c r="V22" s="18" t="s">
        <v>69</v>
      </c>
      <c r="W22" s="18" t="s">
        <v>69</v>
      </c>
      <c r="X22" s="18" t="s">
        <v>69</v>
      </c>
      <c r="Y22" s="18" t="s">
        <v>69</v>
      </c>
      <c r="Z22" s="18"/>
      <c r="AA22" s="15" t="n">
        <v>1</v>
      </c>
      <c r="AB22" s="15" t="n">
        <v>6</v>
      </c>
      <c r="AC22" s="15" t="n">
        <v>24</v>
      </c>
      <c r="AD22" s="15" t="n">
        <v>59</v>
      </c>
      <c r="AE22" s="15" t="n">
        <v>10</v>
      </c>
      <c r="AF22" s="15" t="n">
        <v>1</v>
      </c>
      <c r="AG22" s="15" t="n">
        <v>10</v>
      </c>
      <c r="AH22" s="18"/>
      <c r="AI22" s="18" t="s">
        <v>70</v>
      </c>
      <c r="AJ22" s="15" t="n">
        <v>0</v>
      </c>
      <c r="AK22" s="15" t="n">
        <v>0</v>
      </c>
      <c r="AL22" s="15" t="n">
        <v>9</v>
      </c>
      <c r="AM22" s="15" t="n">
        <v>24</v>
      </c>
      <c r="AN22" s="15" t="s">
        <v>70</v>
      </c>
      <c r="AO22" s="15" t="s">
        <v>70</v>
      </c>
      <c r="AP22" s="15" t="s">
        <v>70</v>
      </c>
      <c r="AQ22" s="15" t="s">
        <v>70</v>
      </c>
      <c r="AR22" s="15"/>
      <c r="AS22" s="15" t="n">
        <v>1</v>
      </c>
      <c r="AT22" s="15" t="n">
        <v>1</v>
      </c>
      <c r="AU22" s="15" t="n">
        <v>1</v>
      </c>
      <c r="AV22" s="15" t="n">
        <v>6</v>
      </c>
      <c r="AW22" s="15" t="s">
        <v>70</v>
      </c>
      <c r="AX22" s="15" t="s">
        <v>70</v>
      </c>
      <c r="AY22" s="18" t="s">
        <v>70</v>
      </c>
      <c r="AZ22" s="15" t="s">
        <v>86</v>
      </c>
      <c r="BA22" s="15" t="s">
        <v>87</v>
      </c>
      <c r="BB22" s="20" t="n">
        <v>-0.18</v>
      </c>
      <c r="BC22" s="21" t="n">
        <f aca="false">BB22 * (1 - ( 3 / (( 4*BK22) - 9) ))</f>
        <v>-0.156521739130435</v>
      </c>
      <c r="BD22" s="21" t="n">
        <f aca="false">0.5 * LN((1+BC22)/(1-BC22))</f>
        <v>-0.157819074859185</v>
      </c>
      <c r="BE22" s="21" t="n">
        <f aca="false">1/SQRT(BK22-3)</f>
        <v>0.447213595499958</v>
      </c>
      <c r="BF22" s="21" t="n">
        <f aca="false">BD22-1.96*BE22</f>
        <v>-1.0343577220391</v>
      </c>
      <c r="BG22" s="21" t="n">
        <f aca="false">BD22+1.96*BE22</f>
        <v>0.718719572320732</v>
      </c>
      <c r="BH22" s="21" t="str">
        <f aca="false">IF(BD22&lt; BF22, "PROB",  IF(BD22&gt;BG22, "PROB","OK"))</f>
        <v>OK</v>
      </c>
      <c r="BI22" s="21" t="n">
        <f aca="false">1/(BE22*BE22)</f>
        <v>5</v>
      </c>
      <c r="BJ22" s="15" t="s">
        <v>102</v>
      </c>
      <c r="BK22" s="15" t="n">
        <v>8</v>
      </c>
      <c r="BL22" s="15" t="s">
        <v>73</v>
      </c>
      <c r="BM22" s="15" t="s">
        <v>103</v>
      </c>
      <c r="BN22" s="15" t="s">
        <v>75</v>
      </c>
    </row>
    <row r="23" s="4" customFormat="true" ht="14.1" hidden="false" customHeight="false" outlineLevel="0" collapsed="false">
      <c r="A23" s="15" t="n">
        <v>77</v>
      </c>
      <c r="B23" s="15" t="n">
        <v>0</v>
      </c>
      <c r="C23" s="15" t="s">
        <v>70</v>
      </c>
      <c r="D23" s="15" t="n">
        <v>0</v>
      </c>
      <c r="E23" s="15" t="n">
        <v>2</v>
      </c>
      <c r="F23" s="15" t="n">
        <v>0</v>
      </c>
      <c r="G23" s="15" t="n">
        <v>0</v>
      </c>
      <c r="H23" s="15" t="n">
        <v>0</v>
      </c>
      <c r="I23" s="15" t="n">
        <v>14</v>
      </c>
      <c r="J23" s="15" t="n">
        <v>1</v>
      </c>
      <c r="K23" s="15" t="n">
        <v>1</v>
      </c>
      <c r="L23" s="15" t="n">
        <v>1</v>
      </c>
      <c r="M23" s="15" t="n">
        <v>1</v>
      </c>
      <c r="N23" s="15" t="n">
        <v>1</v>
      </c>
      <c r="O23" s="15" t="n">
        <v>1</v>
      </c>
      <c r="P23" s="15" t="n">
        <v>2</v>
      </c>
      <c r="Q23" s="15" t="n">
        <v>1</v>
      </c>
      <c r="R23" s="15" t="n">
        <v>1</v>
      </c>
      <c r="S23" s="15" t="s">
        <v>70</v>
      </c>
      <c r="T23" s="15" t="n">
        <v>0</v>
      </c>
      <c r="U23" s="18" t="s">
        <v>69</v>
      </c>
      <c r="V23" s="18" t="s">
        <v>69</v>
      </c>
      <c r="W23" s="18" t="s">
        <v>69</v>
      </c>
      <c r="X23" s="18" t="s">
        <v>69</v>
      </c>
      <c r="Y23" s="18" t="s">
        <v>69</v>
      </c>
      <c r="Z23" s="18"/>
      <c r="AA23" s="15" t="n">
        <v>1</v>
      </c>
      <c r="AB23" s="15" t="n">
        <v>6</v>
      </c>
      <c r="AC23" s="15" t="n">
        <v>24</v>
      </c>
      <c r="AD23" s="15" t="n">
        <v>59</v>
      </c>
      <c r="AE23" s="15" t="n">
        <v>10</v>
      </c>
      <c r="AF23" s="15" t="n">
        <v>1</v>
      </c>
      <c r="AG23" s="15" t="n">
        <v>10</v>
      </c>
      <c r="AH23" s="18"/>
      <c r="AI23" s="18" t="s">
        <v>70</v>
      </c>
      <c r="AJ23" s="15" t="n">
        <v>0</v>
      </c>
      <c r="AK23" s="15" t="n">
        <v>0</v>
      </c>
      <c r="AL23" s="15" t="n">
        <v>9</v>
      </c>
      <c r="AM23" s="15" t="n">
        <v>24</v>
      </c>
      <c r="AN23" s="15" t="s">
        <v>70</v>
      </c>
      <c r="AO23" s="15" t="s">
        <v>70</v>
      </c>
      <c r="AP23" s="15" t="s">
        <v>70</v>
      </c>
      <c r="AQ23" s="15" t="s">
        <v>70</v>
      </c>
      <c r="AR23" s="15"/>
      <c r="AS23" s="15" t="n">
        <v>1</v>
      </c>
      <c r="AT23" s="15" t="n">
        <v>1</v>
      </c>
      <c r="AU23" s="15" t="n">
        <v>1</v>
      </c>
      <c r="AV23" s="15" t="n">
        <v>6</v>
      </c>
      <c r="AW23" s="15" t="s">
        <v>70</v>
      </c>
      <c r="AX23" s="15" t="s">
        <v>70</v>
      </c>
      <c r="AY23" s="18" t="s">
        <v>70</v>
      </c>
      <c r="AZ23" s="15" t="s">
        <v>89</v>
      </c>
      <c r="BA23" s="15" t="s">
        <v>89</v>
      </c>
      <c r="BB23" s="20" t="n">
        <v>0.1</v>
      </c>
      <c r="BC23" s="21" t="n">
        <f aca="false">BB23 * (1 - ( 3 / (( 4*BK23) - 9) ))</f>
        <v>0.0869565217391304</v>
      </c>
      <c r="BD23" s="21" t="n">
        <f aca="false">0.5 * LN((1+BC23)/(1-BC23))</f>
        <v>0.0871766935723888</v>
      </c>
      <c r="BE23" s="21" t="n">
        <f aca="false">1/SQRT(BK23-3)</f>
        <v>0.447213595499958</v>
      </c>
      <c r="BF23" s="21" t="n">
        <f aca="false">BD23-1.96*BE23</f>
        <v>-0.789361953607529</v>
      </c>
      <c r="BG23" s="21" t="n">
        <f aca="false">BD23+1.96*BE23</f>
        <v>0.963715340752306</v>
      </c>
      <c r="BH23" s="21" t="str">
        <f aca="false">IF(BD23&lt; BF23, "PROB",  IF(BD23&gt;BG23, "PROB","OK"))</f>
        <v>OK</v>
      </c>
      <c r="BI23" s="21" t="n">
        <f aca="false">1/(BE23*BE23)</f>
        <v>5</v>
      </c>
      <c r="BJ23" s="15" t="s">
        <v>104</v>
      </c>
      <c r="BK23" s="15" t="n">
        <v>8</v>
      </c>
      <c r="BL23" s="15" t="s">
        <v>73</v>
      </c>
      <c r="BM23" s="15" t="s">
        <v>103</v>
      </c>
      <c r="BN23" s="15" t="s">
        <v>75</v>
      </c>
    </row>
    <row r="24" s="4" customFormat="true" ht="14.1" hidden="false" customHeight="false" outlineLevel="0" collapsed="false">
      <c r="A24" s="15" t="n">
        <v>77</v>
      </c>
      <c r="B24" s="15" t="n">
        <v>0</v>
      </c>
      <c r="C24" s="15" t="s">
        <v>70</v>
      </c>
      <c r="D24" s="15" t="n">
        <v>0</v>
      </c>
      <c r="E24" s="15" t="n">
        <v>2</v>
      </c>
      <c r="F24" s="15" t="n">
        <v>0</v>
      </c>
      <c r="G24" s="15" t="n">
        <v>0</v>
      </c>
      <c r="H24" s="15" t="n">
        <v>0</v>
      </c>
      <c r="I24" s="15" t="n">
        <v>14</v>
      </c>
      <c r="J24" s="15" t="n">
        <v>1</v>
      </c>
      <c r="K24" s="15" t="n">
        <v>1</v>
      </c>
      <c r="L24" s="15" t="n">
        <v>1</v>
      </c>
      <c r="M24" s="15" t="n">
        <v>1</v>
      </c>
      <c r="N24" s="15" t="n">
        <v>1</v>
      </c>
      <c r="O24" s="15" t="n">
        <v>1</v>
      </c>
      <c r="P24" s="15" t="n">
        <v>2</v>
      </c>
      <c r="Q24" s="15" t="n">
        <v>1</v>
      </c>
      <c r="R24" s="15" t="n">
        <v>1</v>
      </c>
      <c r="S24" s="15" t="s">
        <v>70</v>
      </c>
      <c r="T24" s="15" t="n">
        <v>0</v>
      </c>
      <c r="U24" s="18" t="s">
        <v>69</v>
      </c>
      <c r="V24" s="18" t="s">
        <v>69</v>
      </c>
      <c r="W24" s="18" t="s">
        <v>69</v>
      </c>
      <c r="X24" s="18" t="s">
        <v>69</v>
      </c>
      <c r="Y24" s="18" t="s">
        <v>69</v>
      </c>
      <c r="Z24" s="18"/>
      <c r="AA24" s="15" t="n">
        <v>1</v>
      </c>
      <c r="AB24" s="15" t="n">
        <v>6</v>
      </c>
      <c r="AC24" s="15" t="n">
        <v>24</v>
      </c>
      <c r="AD24" s="15" t="n">
        <v>59</v>
      </c>
      <c r="AE24" s="15" t="n">
        <v>10</v>
      </c>
      <c r="AF24" s="15" t="n">
        <v>1</v>
      </c>
      <c r="AG24" s="15" t="n">
        <v>10</v>
      </c>
      <c r="AH24" s="18"/>
      <c r="AI24" s="18" t="s">
        <v>70</v>
      </c>
      <c r="AJ24" s="15" t="n">
        <v>0</v>
      </c>
      <c r="AK24" s="15" t="n">
        <v>0</v>
      </c>
      <c r="AL24" s="15" t="n">
        <v>9</v>
      </c>
      <c r="AM24" s="15" t="n">
        <v>24</v>
      </c>
      <c r="AN24" s="15" t="s">
        <v>70</v>
      </c>
      <c r="AO24" s="15" t="s">
        <v>70</v>
      </c>
      <c r="AP24" s="15" t="s">
        <v>70</v>
      </c>
      <c r="AQ24" s="15" t="s">
        <v>70</v>
      </c>
      <c r="AR24" s="15"/>
      <c r="AS24" s="15" t="n">
        <v>1</v>
      </c>
      <c r="AT24" s="15" t="n">
        <v>1</v>
      </c>
      <c r="AU24" s="15" t="n">
        <v>1</v>
      </c>
      <c r="AV24" s="15" t="n">
        <v>6</v>
      </c>
      <c r="AW24" s="15" t="s">
        <v>70</v>
      </c>
      <c r="AX24" s="15" t="s">
        <v>70</v>
      </c>
      <c r="AY24" s="18" t="s">
        <v>70</v>
      </c>
      <c r="AZ24" s="15" t="s">
        <v>91</v>
      </c>
      <c r="BA24" s="15" t="s">
        <v>91</v>
      </c>
      <c r="BB24" s="20" t="n">
        <v>0.05</v>
      </c>
      <c r="BC24" s="21" t="n">
        <f aca="false">BB24 * (1 - ( 3 / (( 4*BK24) - 9) ))</f>
        <v>0.0434782608695652</v>
      </c>
      <c r="BD24" s="21" t="n">
        <f aca="false">0.5 * LN((1+BC24)/(1-BC24))</f>
        <v>0.0435056884948149</v>
      </c>
      <c r="BE24" s="21" t="n">
        <f aca="false">1/SQRT(BK24-3)</f>
        <v>0.447213595499958</v>
      </c>
      <c r="BF24" s="21" t="n">
        <f aca="false">BD24-1.96*BE24</f>
        <v>-0.833032958685103</v>
      </c>
      <c r="BG24" s="21" t="n">
        <f aca="false">BD24+1.96*BE24</f>
        <v>0.920044335674732</v>
      </c>
      <c r="BH24" s="21" t="str">
        <f aca="false">IF(BD24&lt; BF24, "PROB",  IF(BD24&gt;BG24, "PROB","OK"))</f>
        <v>OK</v>
      </c>
      <c r="BI24" s="21" t="n">
        <f aca="false">1/(BE24*BE24)</f>
        <v>5</v>
      </c>
      <c r="BJ24" s="15" t="s">
        <v>105</v>
      </c>
      <c r="BK24" s="15" t="n">
        <v>8</v>
      </c>
      <c r="BL24" s="15" t="s">
        <v>73</v>
      </c>
      <c r="BM24" s="15" t="s">
        <v>103</v>
      </c>
      <c r="BN24" s="15" t="s">
        <v>75</v>
      </c>
    </row>
    <row r="25" s="4" customFormat="true" ht="14.1" hidden="false" customHeight="false" outlineLevel="0" collapsed="false">
      <c r="A25" s="15" t="n">
        <v>77</v>
      </c>
      <c r="B25" s="15" t="n">
        <v>0</v>
      </c>
      <c r="C25" s="15" t="s">
        <v>70</v>
      </c>
      <c r="D25" s="15" t="n">
        <v>0</v>
      </c>
      <c r="E25" s="15" t="n">
        <v>2</v>
      </c>
      <c r="F25" s="15" t="n">
        <v>0</v>
      </c>
      <c r="G25" s="15" t="n">
        <v>0</v>
      </c>
      <c r="H25" s="15" t="n">
        <v>0</v>
      </c>
      <c r="I25" s="15" t="n">
        <v>14</v>
      </c>
      <c r="J25" s="15" t="n">
        <v>1</v>
      </c>
      <c r="K25" s="15" t="n">
        <v>1</v>
      </c>
      <c r="L25" s="15" t="n">
        <v>1</v>
      </c>
      <c r="M25" s="15" t="n">
        <v>1</v>
      </c>
      <c r="N25" s="15" t="n">
        <v>1</v>
      </c>
      <c r="O25" s="15" t="n">
        <v>1</v>
      </c>
      <c r="P25" s="15" t="n">
        <v>2</v>
      </c>
      <c r="Q25" s="15" t="n">
        <v>1</v>
      </c>
      <c r="R25" s="15" t="n">
        <v>1</v>
      </c>
      <c r="S25" s="15" t="s">
        <v>70</v>
      </c>
      <c r="T25" s="15" t="n">
        <v>0</v>
      </c>
      <c r="U25" s="18" t="s">
        <v>69</v>
      </c>
      <c r="V25" s="18" t="s">
        <v>69</v>
      </c>
      <c r="W25" s="18" t="s">
        <v>69</v>
      </c>
      <c r="X25" s="18" t="s">
        <v>69</v>
      </c>
      <c r="Y25" s="18" t="s">
        <v>69</v>
      </c>
      <c r="Z25" s="18"/>
      <c r="AA25" s="15" t="n">
        <v>1</v>
      </c>
      <c r="AB25" s="15" t="n">
        <v>6</v>
      </c>
      <c r="AC25" s="15" t="n">
        <v>24</v>
      </c>
      <c r="AD25" s="15" t="n">
        <v>59</v>
      </c>
      <c r="AE25" s="15" t="n">
        <v>10</v>
      </c>
      <c r="AF25" s="15" t="n">
        <v>1</v>
      </c>
      <c r="AG25" s="15" t="n">
        <v>10</v>
      </c>
      <c r="AH25" s="18"/>
      <c r="AI25" s="18" t="s">
        <v>70</v>
      </c>
      <c r="AJ25" s="15" t="n">
        <v>0</v>
      </c>
      <c r="AK25" s="15" t="n">
        <v>0</v>
      </c>
      <c r="AL25" s="15" t="n">
        <v>9</v>
      </c>
      <c r="AM25" s="15" t="n">
        <v>24</v>
      </c>
      <c r="AN25" s="15" t="s">
        <v>70</v>
      </c>
      <c r="AO25" s="15" t="s">
        <v>70</v>
      </c>
      <c r="AP25" s="15" t="s">
        <v>70</v>
      </c>
      <c r="AQ25" s="15" t="s">
        <v>70</v>
      </c>
      <c r="AR25" s="15"/>
      <c r="AS25" s="15" t="n">
        <v>1</v>
      </c>
      <c r="AT25" s="15" t="n">
        <v>1</v>
      </c>
      <c r="AU25" s="15" t="n">
        <v>1</v>
      </c>
      <c r="AV25" s="15" t="n">
        <v>6</v>
      </c>
      <c r="AW25" s="15" t="s">
        <v>70</v>
      </c>
      <c r="AX25" s="15" t="s">
        <v>70</v>
      </c>
      <c r="AY25" s="18" t="s">
        <v>70</v>
      </c>
      <c r="AZ25" s="15" t="s">
        <v>93</v>
      </c>
      <c r="BA25" s="15" t="s">
        <v>93</v>
      </c>
      <c r="BB25" s="20" t="n">
        <v>-0.42</v>
      </c>
      <c r="BC25" s="21" t="n">
        <f aca="false">BB25 * (1 - ( 3 / (( 4*BK25) - 9) ))</f>
        <v>-0.365217391304348</v>
      </c>
      <c r="BD25" s="21" t="n">
        <f aca="false">0.5 * LN((1+BC25)/(1-BC25))</f>
        <v>-0.382893182099958</v>
      </c>
      <c r="BE25" s="21" t="n">
        <f aca="false">1/SQRT(BK25-3)</f>
        <v>0.447213595499958</v>
      </c>
      <c r="BF25" s="21" t="n">
        <f aca="false">BD25-1.96*BE25</f>
        <v>-1.25943182927988</v>
      </c>
      <c r="BG25" s="21" t="n">
        <f aca="false">BD25+1.96*BE25</f>
        <v>0.493645465079959</v>
      </c>
      <c r="BH25" s="21" t="str">
        <f aca="false">IF(BD25&lt; BF25, "PROB",  IF(BD25&gt;BG25, "PROB","OK"))</f>
        <v>OK</v>
      </c>
      <c r="BI25" s="21" t="n">
        <f aca="false">1/(BE25*BE25)</f>
        <v>5</v>
      </c>
      <c r="BJ25" s="15" t="s">
        <v>106</v>
      </c>
      <c r="BK25" s="15" t="n">
        <v>8</v>
      </c>
      <c r="BL25" s="15" t="s">
        <v>73</v>
      </c>
      <c r="BM25" s="15" t="s">
        <v>103</v>
      </c>
      <c r="BN25" s="15" t="s">
        <v>75</v>
      </c>
    </row>
    <row r="26" s="4" customFormat="true" ht="14.1" hidden="false" customHeight="false" outlineLevel="0" collapsed="false">
      <c r="A26" s="15" t="n">
        <v>82</v>
      </c>
      <c r="B26" s="15" t="n">
        <v>1</v>
      </c>
      <c r="C26" s="15" t="n">
        <v>90</v>
      </c>
      <c r="D26" s="15" t="n">
        <v>0</v>
      </c>
      <c r="E26" s="15" t="n">
        <v>2</v>
      </c>
      <c r="F26" s="15" t="n">
        <v>1</v>
      </c>
      <c r="G26" s="15" t="n">
        <v>1</v>
      </c>
      <c r="H26" s="15" t="n">
        <v>0</v>
      </c>
      <c r="I26" s="15" t="n">
        <v>21</v>
      </c>
      <c r="J26" s="15" t="n">
        <v>1</v>
      </c>
      <c r="K26" s="15" t="n">
        <v>3</v>
      </c>
      <c r="L26" s="15" t="n">
        <v>2</v>
      </c>
      <c r="M26" s="15" t="n">
        <v>3</v>
      </c>
      <c r="N26" s="15" t="n">
        <v>2</v>
      </c>
      <c r="O26" s="15" t="n">
        <v>1</v>
      </c>
      <c r="P26" s="15" t="n">
        <v>2</v>
      </c>
      <c r="Q26" s="27" t="n">
        <v>13</v>
      </c>
      <c r="R26" s="27" t="n">
        <v>1</v>
      </c>
      <c r="S26" s="15" t="s">
        <v>70</v>
      </c>
      <c r="T26" s="15" t="n">
        <v>0</v>
      </c>
      <c r="U26" s="18" t="s">
        <v>69</v>
      </c>
      <c r="V26" s="18" t="s">
        <v>69</v>
      </c>
      <c r="W26" s="18" t="s">
        <v>69</v>
      </c>
      <c r="X26" s="18" t="s">
        <v>69</v>
      </c>
      <c r="Y26" s="18" t="s">
        <v>69</v>
      </c>
      <c r="Z26" s="18"/>
      <c r="AA26" s="27" t="n">
        <v>1</v>
      </c>
      <c r="AB26" s="27" t="n">
        <v>0</v>
      </c>
      <c r="AC26" s="27" t="n">
        <f aca="false">10/60</f>
        <v>0.166666666666667</v>
      </c>
      <c r="AD26" s="27" t="s">
        <v>69</v>
      </c>
      <c r="AE26" s="27" t="s">
        <v>69</v>
      </c>
      <c r="AF26" s="27" t="n">
        <v>0.6</v>
      </c>
      <c r="AG26" s="27" t="n">
        <v>10</v>
      </c>
      <c r="AH26" s="27"/>
      <c r="AI26" s="18" t="s">
        <v>70</v>
      </c>
      <c r="AJ26" s="15" t="n">
        <v>0</v>
      </c>
      <c r="AK26" s="15" t="n">
        <v>0</v>
      </c>
      <c r="AL26" s="15" t="n">
        <v>16</v>
      </c>
      <c r="AM26" s="15" t="n">
        <v>0</v>
      </c>
      <c r="AN26" s="15" t="s">
        <v>70</v>
      </c>
      <c r="AO26" s="27" t="s">
        <v>70</v>
      </c>
      <c r="AP26" s="27" t="s">
        <v>70</v>
      </c>
      <c r="AQ26" s="27" t="s">
        <v>70</v>
      </c>
      <c r="AR26" s="27"/>
      <c r="AS26" s="15" t="n">
        <v>1</v>
      </c>
      <c r="AT26" s="15" t="n">
        <v>1</v>
      </c>
      <c r="AU26" s="15" t="n">
        <v>1</v>
      </c>
      <c r="AV26" s="15" t="n">
        <v>6</v>
      </c>
      <c r="AW26" s="15" t="s">
        <v>70</v>
      </c>
      <c r="AX26" s="15" t="s">
        <v>70</v>
      </c>
      <c r="AY26" s="18" t="s">
        <v>70</v>
      </c>
      <c r="AZ26" s="27" t="s">
        <v>89</v>
      </c>
      <c r="BA26" s="27" t="s">
        <v>89</v>
      </c>
      <c r="BB26" s="28" t="n">
        <v>0.64</v>
      </c>
      <c r="BC26" s="29" t="n">
        <f aca="false">BB26 * (1 - ( 3 / (( 4*BK26) - 9) ))</f>
        <v>0.578064516129032</v>
      </c>
      <c r="BD26" s="29" t="n">
        <f aca="false">0.5 * LN((1+BC26)/(1-BC26))</f>
        <v>0.659550982394959</v>
      </c>
      <c r="BE26" s="29" t="n">
        <f aca="false">1/SQRT(BK26-3)</f>
        <v>0.377964473009227</v>
      </c>
      <c r="BF26" s="29" t="n">
        <f aca="false">BD26-1.96*BE26</f>
        <v>-0.081259384703126</v>
      </c>
      <c r="BG26" s="29" t="n">
        <f aca="false">BD26+1.96*BE26</f>
        <v>1.40036134949304</v>
      </c>
      <c r="BH26" s="29" t="str">
        <f aca="false">IF(BD26&lt; BF26, "PROB",  IF(BD26&gt;BG26, "PROB","OK"))</f>
        <v>OK</v>
      </c>
      <c r="BI26" s="29" t="n">
        <f aca="false">1/(BE26*BE26)</f>
        <v>7</v>
      </c>
      <c r="BJ26" s="27" t="s">
        <v>107</v>
      </c>
      <c r="BK26" s="15" t="n">
        <v>10</v>
      </c>
      <c r="BL26" s="27" t="s">
        <v>73</v>
      </c>
      <c r="BM26" s="15" t="s">
        <v>108</v>
      </c>
      <c r="BN26" s="15" t="s">
        <v>75</v>
      </c>
    </row>
    <row r="27" s="4" customFormat="true" ht="14.1" hidden="false" customHeight="false" outlineLevel="0" collapsed="false">
      <c r="A27" s="15" t="n">
        <v>82</v>
      </c>
      <c r="B27" s="15" t="n">
        <v>1</v>
      </c>
      <c r="C27" s="15" t="n">
        <v>90</v>
      </c>
      <c r="D27" s="15" t="n">
        <v>0</v>
      </c>
      <c r="E27" s="15" t="n">
        <v>2</v>
      </c>
      <c r="F27" s="15" t="n">
        <v>1</v>
      </c>
      <c r="G27" s="15" t="n">
        <v>1</v>
      </c>
      <c r="H27" s="15" t="n">
        <v>0</v>
      </c>
      <c r="I27" s="15" t="n">
        <v>21</v>
      </c>
      <c r="J27" s="15" t="n">
        <v>1</v>
      </c>
      <c r="K27" s="15" t="n">
        <v>3</v>
      </c>
      <c r="L27" s="15" t="n">
        <v>2</v>
      </c>
      <c r="M27" s="15" t="n">
        <v>3</v>
      </c>
      <c r="N27" s="15" t="n">
        <v>2</v>
      </c>
      <c r="O27" s="15" t="n">
        <v>1</v>
      </c>
      <c r="P27" s="15" t="n">
        <v>2</v>
      </c>
      <c r="Q27" s="27" t="n">
        <v>13</v>
      </c>
      <c r="R27" s="27" t="n">
        <v>1</v>
      </c>
      <c r="S27" s="15" t="s">
        <v>70</v>
      </c>
      <c r="T27" s="15" t="n">
        <v>0</v>
      </c>
      <c r="U27" s="18" t="s">
        <v>69</v>
      </c>
      <c r="V27" s="18" t="s">
        <v>69</v>
      </c>
      <c r="W27" s="18" t="s">
        <v>69</v>
      </c>
      <c r="X27" s="18" t="s">
        <v>69</v>
      </c>
      <c r="Y27" s="18" t="s">
        <v>69</v>
      </c>
      <c r="Z27" s="18"/>
      <c r="AA27" s="27" t="n">
        <v>1</v>
      </c>
      <c r="AB27" s="27" t="n">
        <v>0</v>
      </c>
      <c r="AC27" s="27" t="n">
        <f aca="false">10/60</f>
        <v>0.166666666666667</v>
      </c>
      <c r="AD27" s="27" t="s">
        <v>69</v>
      </c>
      <c r="AE27" s="27" t="s">
        <v>69</v>
      </c>
      <c r="AF27" s="27" t="n">
        <v>0.6</v>
      </c>
      <c r="AG27" s="27" t="n">
        <v>10</v>
      </c>
      <c r="AH27" s="27"/>
      <c r="AI27" s="18" t="s">
        <v>70</v>
      </c>
      <c r="AJ27" s="15" t="n">
        <v>0</v>
      </c>
      <c r="AK27" s="15" t="n">
        <v>0</v>
      </c>
      <c r="AL27" s="15" t="n">
        <v>16</v>
      </c>
      <c r="AM27" s="15" t="n">
        <v>0</v>
      </c>
      <c r="AN27" s="15" t="s">
        <v>70</v>
      </c>
      <c r="AO27" s="27" t="s">
        <v>70</v>
      </c>
      <c r="AP27" s="27" t="s">
        <v>70</v>
      </c>
      <c r="AQ27" s="27" t="s">
        <v>70</v>
      </c>
      <c r="AR27" s="27"/>
      <c r="AS27" s="15" t="n">
        <v>1</v>
      </c>
      <c r="AT27" s="15" t="n">
        <v>1</v>
      </c>
      <c r="AU27" s="15" t="n">
        <v>1</v>
      </c>
      <c r="AV27" s="15" t="n">
        <v>6</v>
      </c>
      <c r="AW27" s="15" t="s">
        <v>70</v>
      </c>
      <c r="AX27" s="15" t="s">
        <v>70</v>
      </c>
      <c r="AY27" s="18" t="s">
        <v>70</v>
      </c>
      <c r="AZ27" s="15" t="s">
        <v>91</v>
      </c>
      <c r="BA27" s="15" t="s">
        <v>91</v>
      </c>
      <c r="BB27" s="20" t="n">
        <v>0.52</v>
      </c>
      <c r="BC27" s="30" t="n">
        <f aca="false">BB27 * (1 - ( 3 / (( 4*BK27) - 9) ))</f>
        <v>0.469677419354839</v>
      </c>
      <c r="BD27" s="30" t="n">
        <f aca="false">0.5 * LN((1+BC27)/(1-BC27))</f>
        <v>0.509656374475474</v>
      </c>
      <c r="BE27" s="30" t="n">
        <f aca="false">1/SQRT(BK27-3)</f>
        <v>0.377964473009227</v>
      </c>
      <c r="BF27" s="30" t="n">
        <f aca="false">BD27-1.96*BE27</f>
        <v>-0.231153992622611</v>
      </c>
      <c r="BG27" s="30" t="n">
        <f aca="false">BD27+1.96*BE27</f>
        <v>1.25046674157356</v>
      </c>
      <c r="BH27" s="30" t="str">
        <f aca="false">IF(BD27&lt; BF27, "PROB",  IF(BD27&gt;BG27, "PROB","OK"))</f>
        <v>OK</v>
      </c>
      <c r="BI27" s="30" t="n">
        <f aca="false">1/(BE27*BE27)</f>
        <v>7</v>
      </c>
      <c r="BJ27" s="27" t="s">
        <v>107</v>
      </c>
      <c r="BK27" s="15" t="n">
        <v>10</v>
      </c>
      <c r="BL27" s="15" t="s">
        <v>73</v>
      </c>
      <c r="BM27" s="15" t="s">
        <v>108</v>
      </c>
      <c r="BN27" s="15" t="s">
        <v>75</v>
      </c>
    </row>
    <row r="28" s="4" customFormat="true" ht="14.1" hidden="false" customHeight="false" outlineLevel="0" collapsed="false">
      <c r="A28" s="15" t="n">
        <v>82</v>
      </c>
      <c r="B28" s="15" t="n">
        <v>1</v>
      </c>
      <c r="C28" s="15" t="n">
        <v>90</v>
      </c>
      <c r="D28" s="15" t="n">
        <v>0</v>
      </c>
      <c r="E28" s="15" t="n">
        <v>2</v>
      </c>
      <c r="F28" s="15" t="n">
        <v>1</v>
      </c>
      <c r="G28" s="15" t="n">
        <v>1</v>
      </c>
      <c r="H28" s="15" t="n">
        <v>0</v>
      </c>
      <c r="I28" s="15" t="n">
        <v>21</v>
      </c>
      <c r="J28" s="15" t="n">
        <v>1</v>
      </c>
      <c r="K28" s="15" t="n">
        <v>3</v>
      </c>
      <c r="L28" s="15" t="n">
        <v>2</v>
      </c>
      <c r="M28" s="15" t="n">
        <v>3</v>
      </c>
      <c r="N28" s="15" t="n">
        <v>2</v>
      </c>
      <c r="O28" s="15" t="n">
        <v>1</v>
      </c>
      <c r="P28" s="15" t="n">
        <v>2</v>
      </c>
      <c r="Q28" s="27" t="n">
        <v>13</v>
      </c>
      <c r="R28" s="27" t="n">
        <v>1</v>
      </c>
      <c r="S28" s="15" t="s">
        <v>70</v>
      </c>
      <c r="T28" s="15" t="n">
        <v>0</v>
      </c>
      <c r="U28" s="18" t="s">
        <v>69</v>
      </c>
      <c r="V28" s="18" t="s">
        <v>69</v>
      </c>
      <c r="W28" s="18" t="s">
        <v>69</v>
      </c>
      <c r="X28" s="18" t="s">
        <v>69</v>
      </c>
      <c r="Y28" s="18" t="s">
        <v>69</v>
      </c>
      <c r="Z28" s="18"/>
      <c r="AA28" s="27" t="n">
        <v>1</v>
      </c>
      <c r="AB28" s="27" t="n">
        <v>0</v>
      </c>
      <c r="AC28" s="27" t="n">
        <f aca="false">10/60</f>
        <v>0.166666666666667</v>
      </c>
      <c r="AD28" s="27" t="s">
        <v>69</v>
      </c>
      <c r="AE28" s="27" t="s">
        <v>69</v>
      </c>
      <c r="AF28" s="27" t="n">
        <v>0.6</v>
      </c>
      <c r="AG28" s="27" t="n">
        <v>10</v>
      </c>
      <c r="AH28" s="27"/>
      <c r="AI28" s="18" t="s">
        <v>70</v>
      </c>
      <c r="AJ28" s="15" t="n">
        <v>0</v>
      </c>
      <c r="AK28" s="15" t="n">
        <v>0</v>
      </c>
      <c r="AL28" s="15" t="n">
        <v>16</v>
      </c>
      <c r="AM28" s="15" t="n">
        <v>0</v>
      </c>
      <c r="AN28" s="15" t="s">
        <v>70</v>
      </c>
      <c r="AO28" s="27" t="s">
        <v>70</v>
      </c>
      <c r="AP28" s="27" t="s">
        <v>70</v>
      </c>
      <c r="AQ28" s="27" t="s">
        <v>70</v>
      </c>
      <c r="AR28" s="27"/>
      <c r="AS28" s="15" t="n">
        <v>1</v>
      </c>
      <c r="AT28" s="15" t="n">
        <v>1</v>
      </c>
      <c r="AU28" s="15" t="n">
        <v>1</v>
      </c>
      <c r="AV28" s="15" t="n">
        <v>6</v>
      </c>
      <c r="AW28" s="15" t="s">
        <v>70</v>
      </c>
      <c r="AX28" s="15" t="s">
        <v>70</v>
      </c>
      <c r="AY28" s="18" t="s">
        <v>70</v>
      </c>
      <c r="AZ28" s="15" t="s">
        <v>109</v>
      </c>
      <c r="BA28" s="15" t="s">
        <v>110</v>
      </c>
      <c r="BB28" s="20" t="n">
        <v>0.53</v>
      </c>
      <c r="BC28" s="30" t="n">
        <f aca="false">BB28 * (1 - ( 3 / (( 4*BK28) - 9) ))</f>
        <v>0.478709677419355</v>
      </c>
      <c r="BD28" s="30" t="n">
        <f aca="false">0.5 * LN((1+BC28)/(1-BC28))</f>
        <v>0.521309009656767</v>
      </c>
      <c r="BE28" s="30" t="n">
        <f aca="false">1/SQRT(BK28-3)</f>
        <v>0.377964473009227</v>
      </c>
      <c r="BF28" s="30" t="n">
        <f aca="false">BD28-1.96*BE28</f>
        <v>-0.219501357441318</v>
      </c>
      <c r="BG28" s="30" t="n">
        <f aca="false">BD28+1.96*BE28</f>
        <v>1.26211937675485</v>
      </c>
      <c r="BH28" s="30" t="str">
        <f aca="false">IF(BD28&lt; BF28, "PROB",  IF(BD28&gt;BG28, "PROB","OK"))</f>
        <v>OK</v>
      </c>
      <c r="BI28" s="30" t="n">
        <f aca="false">1/(BE28*BE28)</f>
        <v>7</v>
      </c>
      <c r="BJ28" s="27" t="s">
        <v>107</v>
      </c>
      <c r="BK28" s="15" t="n">
        <v>10</v>
      </c>
      <c r="BL28" s="15" t="s">
        <v>73</v>
      </c>
      <c r="BM28" s="15" t="s">
        <v>108</v>
      </c>
      <c r="BN28" s="15" t="s">
        <v>75</v>
      </c>
    </row>
    <row r="29" s="4" customFormat="true" ht="14.1" hidden="false" customHeight="false" outlineLevel="0" collapsed="false">
      <c r="A29" s="15" t="n">
        <v>82</v>
      </c>
      <c r="B29" s="15" t="n">
        <v>1</v>
      </c>
      <c r="C29" s="15" t="n">
        <v>90</v>
      </c>
      <c r="D29" s="15" t="n">
        <v>0</v>
      </c>
      <c r="E29" s="15" t="n">
        <v>2</v>
      </c>
      <c r="F29" s="15" t="n">
        <v>1</v>
      </c>
      <c r="G29" s="15" t="n">
        <v>1</v>
      </c>
      <c r="H29" s="15" t="n">
        <v>0</v>
      </c>
      <c r="I29" s="15" t="n">
        <v>21</v>
      </c>
      <c r="J29" s="15" t="n">
        <v>1</v>
      </c>
      <c r="K29" s="15" t="n">
        <v>3</v>
      </c>
      <c r="L29" s="15" t="n">
        <v>2</v>
      </c>
      <c r="M29" s="15" t="n">
        <v>3</v>
      </c>
      <c r="N29" s="15" t="n">
        <v>2</v>
      </c>
      <c r="O29" s="15" t="n">
        <v>1</v>
      </c>
      <c r="P29" s="15" t="n">
        <v>2</v>
      </c>
      <c r="Q29" s="27" t="n">
        <v>13</v>
      </c>
      <c r="R29" s="27" t="n">
        <v>1</v>
      </c>
      <c r="S29" s="15" t="s">
        <v>70</v>
      </c>
      <c r="T29" s="15" t="n">
        <v>0</v>
      </c>
      <c r="U29" s="18" t="s">
        <v>69</v>
      </c>
      <c r="V29" s="18" t="s">
        <v>69</v>
      </c>
      <c r="W29" s="18" t="s">
        <v>69</v>
      </c>
      <c r="X29" s="18" t="s">
        <v>69</v>
      </c>
      <c r="Y29" s="18" t="s">
        <v>69</v>
      </c>
      <c r="Z29" s="18"/>
      <c r="AA29" s="27" t="n">
        <v>1</v>
      </c>
      <c r="AB29" s="27" t="n">
        <v>0</v>
      </c>
      <c r="AC29" s="27" t="n">
        <f aca="false">10/60</f>
        <v>0.166666666666667</v>
      </c>
      <c r="AD29" s="27" t="s">
        <v>69</v>
      </c>
      <c r="AE29" s="27" t="s">
        <v>69</v>
      </c>
      <c r="AF29" s="27" t="n">
        <v>0.6</v>
      </c>
      <c r="AG29" s="27" t="n">
        <v>10</v>
      </c>
      <c r="AH29" s="27"/>
      <c r="AI29" s="18" t="s">
        <v>70</v>
      </c>
      <c r="AJ29" s="15" t="n">
        <v>0</v>
      </c>
      <c r="AK29" s="15" t="n">
        <v>0</v>
      </c>
      <c r="AL29" s="15" t="n">
        <v>16</v>
      </c>
      <c r="AM29" s="15" t="n">
        <v>0</v>
      </c>
      <c r="AN29" s="15" t="s">
        <v>70</v>
      </c>
      <c r="AO29" s="27" t="s">
        <v>70</v>
      </c>
      <c r="AP29" s="27" t="s">
        <v>70</v>
      </c>
      <c r="AQ29" s="27" t="s">
        <v>70</v>
      </c>
      <c r="AR29" s="27"/>
      <c r="AS29" s="15" t="n">
        <v>1</v>
      </c>
      <c r="AT29" s="15" t="n">
        <v>1</v>
      </c>
      <c r="AU29" s="15" t="n">
        <v>1</v>
      </c>
      <c r="AV29" s="15" t="n">
        <v>6</v>
      </c>
      <c r="AW29" s="15" t="s">
        <v>70</v>
      </c>
      <c r="AX29" s="15" t="s">
        <v>70</v>
      </c>
      <c r="AY29" s="18" t="s">
        <v>70</v>
      </c>
      <c r="AZ29" s="15" t="s">
        <v>76</v>
      </c>
      <c r="BA29" s="15" t="s">
        <v>77</v>
      </c>
      <c r="BB29" s="20" t="n">
        <v>0.13</v>
      </c>
      <c r="BC29" s="30" t="n">
        <f aca="false">BB29 * (1 - ( 3 / (( 4*BK29) - 9) ))</f>
        <v>0.11741935483871</v>
      </c>
      <c r="BD29" s="30" t="n">
        <f aca="false">0.5 * LN((1+BC29)/(1-BC29))</f>
        <v>0.117963495469942</v>
      </c>
      <c r="BE29" s="30" t="n">
        <f aca="false">1/SQRT(BK29-3)</f>
        <v>0.377964473009227</v>
      </c>
      <c r="BF29" s="30" t="n">
        <f aca="false">BD29-1.96*BE29</f>
        <v>-0.622846871628143</v>
      </c>
      <c r="BG29" s="30" t="n">
        <f aca="false">BD29+1.96*BE29</f>
        <v>0.858773862568028</v>
      </c>
      <c r="BH29" s="30" t="str">
        <f aca="false">IF(BD29&lt; BF29, "PROB",  IF(BD29&gt;BG29, "PROB","OK"))</f>
        <v>OK</v>
      </c>
      <c r="BI29" s="30" t="n">
        <f aca="false">1/(BE29*BE29)</f>
        <v>7</v>
      </c>
      <c r="BJ29" s="27" t="s">
        <v>107</v>
      </c>
      <c r="BK29" s="15" t="n">
        <v>10</v>
      </c>
      <c r="BL29" s="15" t="s">
        <v>73</v>
      </c>
      <c r="BM29" s="15" t="s">
        <v>108</v>
      </c>
      <c r="BN29" s="15" t="s">
        <v>75</v>
      </c>
    </row>
    <row r="30" s="4" customFormat="true" ht="14.1" hidden="false" customHeight="false" outlineLevel="0" collapsed="false">
      <c r="A30" s="15" t="n">
        <v>82</v>
      </c>
      <c r="B30" s="15" t="n">
        <v>1</v>
      </c>
      <c r="C30" s="15" t="n">
        <v>90</v>
      </c>
      <c r="D30" s="15" t="n">
        <v>0</v>
      </c>
      <c r="E30" s="15" t="n">
        <v>2</v>
      </c>
      <c r="F30" s="15" t="n">
        <v>1</v>
      </c>
      <c r="G30" s="15" t="n">
        <v>1</v>
      </c>
      <c r="H30" s="15" t="n">
        <v>0</v>
      </c>
      <c r="I30" s="15" t="n">
        <v>21</v>
      </c>
      <c r="J30" s="15" t="n">
        <v>1</v>
      </c>
      <c r="K30" s="15" t="n">
        <v>3</v>
      </c>
      <c r="L30" s="15" t="n">
        <v>2</v>
      </c>
      <c r="M30" s="15" t="n">
        <v>3</v>
      </c>
      <c r="N30" s="15" t="n">
        <v>2</v>
      </c>
      <c r="O30" s="15" t="n">
        <v>1</v>
      </c>
      <c r="P30" s="15" t="n">
        <v>2</v>
      </c>
      <c r="Q30" s="27" t="n">
        <v>13</v>
      </c>
      <c r="R30" s="27" t="n">
        <v>1</v>
      </c>
      <c r="S30" s="15" t="s">
        <v>70</v>
      </c>
      <c r="T30" s="15" t="n">
        <v>0</v>
      </c>
      <c r="U30" s="18" t="s">
        <v>69</v>
      </c>
      <c r="V30" s="18" t="s">
        <v>69</v>
      </c>
      <c r="W30" s="18" t="s">
        <v>69</v>
      </c>
      <c r="X30" s="18" t="s">
        <v>69</v>
      </c>
      <c r="Y30" s="18" t="s">
        <v>69</v>
      </c>
      <c r="Z30" s="18"/>
      <c r="AA30" s="27" t="n">
        <v>1</v>
      </c>
      <c r="AB30" s="27" t="n">
        <v>0</v>
      </c>
      <c r="AC30" s="27" t="n">
        <f aca="false">10/60</f>
        <v>0.166666666666667</v>
      </c>
      <c r="AD30" s="27" t="s">
        <v>69</v>
      </c>
      <c r="AE30" s="27" t="s">
        <v>69</v>
      </c>
      <c r="AF30" s="27" t="n">
        <v>0.6</v>
      </c>
      <c r="AG30" s="27" t="n">
        <v>10</v>
      </c>
      <c r="AH30" s="27"/>
      <c r="AI30" s="18" t="s">
        <v>70</v>
      </c>
      <c r="AJ30" s="15" t="n">
        <v>0</v>
      </c>
      <c r="AK30" s="15" t="n">
        <v>0</v>
      </c>
      <c r="AL30" s="15" t="n">
        <v>16</v>
      </c>
      <c r="AM30" s="15" t="n">
        <v>0</v>
      </c>
      <c r="AN30" s="15" t="s">
        <v>70</v>
      </c>
      <c r="AO30" s="27" t="s">
        <v>70</v>
      </c>
      <c r="AP30" s="27" t="s">
        <v>70</v>
      </c>
      <c r="AQ30" s="27" t="s">
        <v>70</v>
      </c>
      <c r="AR30" s="27"/>
      <c r="AS30" s="15" t="n">
        <v>1</v>
      </c>
      <c r="AT30" s="15" t="n">
        <v>1</v>
      </c>
      <c r="AU30" s="15" t="n">
        <v>1</v>
      </c>
      <c r="AV30" s="15" t="n">
        <v>6</v>
      </c>
      <c r="AW30" s="15" t="s">
        <v>70</v>
      </c>
      <c r="AX30" s="15" t="s">
        <v>70</v>
      </c>
      <c r="AY30" s="18" t="s">
        <v>70</v>
      </c>
      <c r="AZ30" s="15" t="s">
        <v>86</v>
      </c>
      <c r="BA30" s="15" t="s">
        <v>87</v>
      </c>
      <c r="BB30" s="20" t="n">
        <v>0.22</v>
      </c>
      <c r="BC30" s="30" t="n">
        <f aca="false">BB30 * (1 - ( 3 / (( 4*BK30) - 9) ))</f>
        <v>0.198709677419355</v>
      </c>
      <c r="BD30" s="30" t="n">
        <f aca="false">0.5 * LN((1+BC30)/(1-BC30))</f>
        <v>0.20138882844018</v>
      </c>
      <c r="BE30" s="30" t="n">
        <f aca="false">1/SQRT(BK30-3)</f>
        <v>0.377964473009227</v>
      </c>
      <c r="BF30" s="30" t="n">
        <f aca="false">BD30-1.96*BE30</f>
        <v>-0.539421538657906</v>
      </c>
      <c r="BG30" s="30" t="n">
        <f aca="false">BD30+1.96*BE30</f>
        <v>0.942199195538265</v>
      </c>
      <c r="BH30" s="30" t="str">
        <f aca="false">IF(BD30&lt; BF30, "PROB",  IF(BD30&gt;BG30, "PROB","OK"))</f>
        <v>OK</v>
      </c>
      <c r="BI30" s="30" t="n">
        <f aca="false">1/(BE30*BE30)</f>
        <v>7</v>
      </c>
      <c r="BJ30" s="27" t="s">
        <v>107</v>
      </c>
      <c r="BK30" s="15" t="n">
        <v>10</v>
      </c>
      <c r="BL30" s="15" t="s">
        <v>73</v>
      </c>
      <c r="BM30" s="15" t="s">
        <v>108</v>
      </c>
      <c r="BN30" s="15" t="s">
        <v>75</v>
      </c>
    </row>
    <row r="31" s="4" customFormat="true" ht="14.1" hidden="false" customHeight="false" outlineLevel="0" collapsed="false">
      <c r="A31" s="15" t="n">
        <v>82</v>
      </c>
      <c r="B31" s="15" t="n">
        <v>1</v>
      </c>
      <c r="C31" s="15" t="n">
        <v>90</v>
      </c>
      <c r="D31" s="15" t="n">
        <v>0</v>
      </c>
      <c r="E31" s="15" t="n">
        <v>2</v>
      </c>
      <c r="F31" s="15" t="n">
        <v>1</v>
      </c>
      <c r="G31" s="15" t="n">
        <v>1</v>
      </c>
      <c r="H31" s="15" t="n">
        <v>0</v>
      </c>
      <c r="I31" s="15" t="n">
        <v>21</v>
      </c>
      <c r="J31" s="15" t="n">
        <v>1</v>
      </c>
      <c r="K31" s="15" t="n">
        <v>3</v>
      </c>
      <c r="L31" s="15" t="n">
        <v>2</v>
      </c>
      <c r="M31" s="15" t="n">
        <v>3</v>
      </c>
      <c r="N31" s="15" t="n">
        <v>2</v>
      </c>
      <c r="O31" s="15" t="n">
        <v>1</v>
      </c>
      <c r="P31" s="15" t="n">
        <v>2</v>
      </c>
      <c r="Q31" s="27" t="n">
        <v>13</v>
      </c>
      <c r="R31" s="27" t="n">
        <v>1</v>
      </c>
      <c r="S31" s="15" t="s">
        <v>70</v>
      </c>
      <c r="T31" s="15" t="n">
        <v>0</v>
      </c>
      <c r="U31" s="18" t="s">
        <v>69</v>
      </c>
      <c r="V31" s="18" t="s">
        <v>69</v>
      </c>
      <c r="W31" s="18" t="s">
        <v>69</v>
      </c>
      <c r="X31" s="18" t="s">
        <v>69</v>
      </c>
      <c r="Y31" s="18" t="s">
        <v>69</v>
      </c>
      <c r="Z31" s="18"/>
      <c r="AA31" s="27" t="n">
        <v>1</v>
      </c>
      <c r="AB31" s="27" t="n">
        <v>0</v>
      </c>
      <c r="AC31" s="27" t="n">
        <f aca="false">10/60</f>
        <v>0.166666666666667</v>
      </c>
      <c r="AD31" s="27" t="s">
        <v>69</v>
      </c>
      <c r="AE31" s="27" t="s">
        <v>69</v>
      </c>
      <c r="AF31" s="27" t="n">
        <v>0.6</v>
      </c>
      <c r="AG31" s="27" t="n">
        <v>10</v>
      </c>
      <c r="AH31" s="27"/>
      <c r="AI31" s="18" t="s">
        <v>70</v>
      </c>
      <c r="AJ31" s="15" t="n">
        <v>0</v>
      </c>
      <c r="AK31" s="15" t="n">
        <v>0</v>
      </c>
      <c r="AL31" s="15" t="n">
        <v>16</v>
      </c>
      <c r="AM31" s="15" t="n">
        <v>0</v>
      </c>
      <c r="AN31" s="15" t="s">
        <v>70</v>
      </c>
      <c r="AO31" s="27" t="s">
        <v>70</v>
      </c>
      <c r="AP31" s="27" t="s">
        <v>70</v>
      </c>
      <c r="AQ31" s="27" t="s">
        <v>70</v>
      </c>
      <c r="AR31" s="27"/>
      <c r="AS31" s="15" t="n">
        <v>1</v>
      </c>
      <c r="AT31" s="15" t="n">
        <v>1</v>
      </c>
      <c r="AU31" s="15" t="n">
        <v>1</v>
      </c>
      <c r="AV31" s="15" t="n">
        <v>6</v>
      </c>
      <c r="AW31" s="15" t="s">
        <v>70</v>
      </c>
      <c r="AX31" s="15" t="s">
        <v>70</v>
      </c>
      <c r="AY31" s="18" t="s">
        <v>70</v>
      </c>
      <c r="AZ31" s="15" t="s">
        <v>83</v>
      </c>
      <c r="BA31" s="15" t="s">
        <v>84</v>
      </c>
      <c r="BB31" s="20" t="n">
        <v>0.14</v>
      </c>
      <c r="BC31" s="30" t="n">
        <f aca="false">BB31 * (1 - ( 3 / (( 4*BK31) - 9) ))</f>
        <v>0.126451612903226</v>
      </c>
      <c r="BD31" s="30" t="n">
        <f aca="false">0.5 * LN((1+BC31)/(1-BC31))</f>
        <v>0.127132141463664</v>
      </c>
      <c r="BE31" s="30" t="n">
        <f aca="false">1/SQRT(BK31-3)</f>
        <v>0.377964473009227</v>
      </c>
      <c r="BF31" s="30" t="n">
        <f aca="false">BD31-1.96*BE31</f>
        <v>-0.613678225634422</v>
      </c>
      <c r="BG31" s="30" t="n">
        <f aca="false">BD31+1.96*BE31</f>
        <v>0.867942508561749</v>
      </c>
      <c r="BH31" s="30" t="str">
        <f aca="false">IF(BD31&lt; BF31, "PROB",  IF(BD31&gt;BG31, "PROB","OK"))</f>
        <v>OK</v>
      </c>
      <c r="BI31" s="30" t="n">
        <f aca="false">1/(BE31*BE31)</f>
        <v>7</v>
      </c>
      <c r="BJ31" s="27" t="s">
        <v>107</v>
      </c>
      <c r="BK31" s="15" t="n">
        <v>10</v>
      </c>
      <c r="BL31" s="15" t="s">
        <v>73</v>
      </c>
      <c r="BM31" s="15" t="s">
        <v>108</v>
      </c>
      <c r="BN31" s="15" t="s">
        <v>75</v>
      </c>
    </row>
    <row r="32" s="4" customFormat="true" ht="14.1" hidden="false" customHeight="false" outlineLevel="0" collapsed="false">
      <c r="A32" s="15" t="n">
        <v>82</v>
      </c>
      <c r="B32" s="15" t="n">
        <v>1</v>
      </c>
      <c r="C32" s="15" t="n">
        <v>90</v>
      </c>
      <c r="D32" s="15" t="n">
        <v>0</v>
      </c>
      <c r="E32" s="15" t="n">
        <v>2</v>
      </c>
      <c r="F32" s="15" t="n">
        <v>1</v>
      </c>
      <c r="G32" s="15" t="n">
        <v>1</v>
      </c>
      <c r="H32" s="15" t="n">
        <v>0</v>
      </c>
      <c r="I32" s="15" t="n">
        <v>21</v>
      </c>
      <c r="J32" s="15" t="n">
        <v>1</v>
      </c>
      <c r="K32" s="15" t="n">
        <v>3</v>
      </c>
      <c r="L32" s="15" t="n">
        <v>2</v>
      </c>
      <c r="M32" s="15" t="n">
        <v>3</v>
      </c>
      <c r="N32" s="15" t="n">
        <v>2</v>
      </c>
      <c r="O32" s="15" t="n">
        <v>1</v>
      </c>
      <c r="P32" s="15" t="n">
        <v>2</v>
      </c>
      <c r="Q32" s="27" t="n">
        <v>13</v>
      </c>
      <c r="R32" s="27" t="n">
        <v>1</v>
      </c>
      <c r="S32" s="15" t="s">
        <v>70</v>
      </c>
      <c r="T32" s="15" t="n">
        <v>0</v>
      </c>
      <c r="U32" s="18" t="s">
        <v>69</v>
      </c>
      <c r="V32" s="18" t="s">
        <v>69</v>
      </c>
      <c r="W32" s="18" t="s">
        <v>69</v>
      </c>
      <c r="X32" s="18" t="s">
        <v>69</v>
      </c>
      <c r="Y32" s="18" t="s">
        <v>69</v>
      </c>
      <c r="Z32" s="18"/>
      <c r="AA32" s="27" t="n">
        <v>1</v>
      </c>
      <c r="AB32" s="27" t="n">
        <v>0</v>
      </c>
      <c r="AC32" s="27" t="n">
        <f aca="false">10/60</f>
        <v>0.166666666666667</v>
      </c>
      <c r="AD32" s="27" t="s">
        <v>69</v>
      </c>
      <c r="AE32" s="27" t="s">
        <v>69</v>
      </c>
      <c r="AF32" s="27" t="n">
        <v>0.6</v>
      </c>
      <c r="AG32" s="27" t="n">
        <v>10</v>
      </c>
      <c r="AH32" s="27"/>
      <c r="AI32" s="18" t="s">
        <v>70</v>
      </c>
      <c r="AJ32" s="15" t="n">
        <v>0</v>
      </c>
      <c r="AK32" s="15" t="n">
        <v>0</v>
      </c>
      <c r="AL32" s="15" t="n">
        <v>16</v>
      </c>
      <c r="AM32" s="15" t="n">
        <v>0</v>
      </c>
      <c r="AN32" s="15" t="s">
        <v>70</v>
      </c>
      <c r="AO32" s="27" t="s">
        <v>70</v>
      </c>
      <c r="AP32" s="27" t="s">
        <v>70</v>
      </c>
      <c r="AQ32" s="27" t="s">
        <v>70</v>
      </c>
      <c r="AR32" s="27"/>
      <c r="AS32" s="15" t="n">
        <v>1</v>
      </c>
      <c r="AT32" s="15" t="n">
        <v>1</v>
      </c>
      <c r="AU32" s="15" t="n">
        <v>1</v>
      </c>
      <c r="AV32" s="15" t="n">
        <v>6</v>
      </c>
      <c r="AW32" s="15" t="s">
        <v>70</v>
      </c>
      <c r="AX32" s="15" t="s">
        <v>70</v>
      </c>
      <c r="AY32" s="18" t="s">
        <v>70</v>
      </c>
      <c r="AZ32" s="15" t="s">
        <v>111</v>
      </c>
      <c r="BA32" s="15" t="s">
        <v>112</v>
      </c>
      <c r="BB32" s="20" t="n">
        <v>0.2</v>
      </c>
      <c r="BC32" s="30" t="n">
        <f aca="false">BB32 * (1 - ( 3 / (( 4*BK32) - 9) ))</f>
        <v>0.180645161290323</v>
      </c>
      <c r="BD32" s="30" t="n">
        <f aca="false">0.5 * LN((1+BC32)/(1-BC32))</f>
        <v>0.182649533191415</v>
      </c>
      <c r="BE32" s="30" t="n">
        <f aca="false">1/SQRT(BK32-3)</f>
        <v>0.377964473009227</v>
      </c>
      <c r="BF32" s="30" t="n">
        <f aca="false">BD32-1.96*BE32</f>
        <v>-0.55816083390667</v>
      </c>
      <c r="BG32" s="30" t="n">
        <f aca="false">BD32+1.96*BE32</f>
        <v>0.9234599002895</v>
      </c>
      <c r="BH32" s="30" t="str">
        <f aca="false">IF(BD32&lt; BF32, "PROB",  IF(BD32&gt;BG32, "PROB","OK"))</f>
        <v>OK</v>
      </c>
      <c r="BI32" s="30" t="n">
        <f aca="false">1/(BE32*BE32)</f>
        <v>7</v>
      </c>
      <c r="BJ32" s="27" t="s">
        <v>107</v>
      </c>
      <c r="BK32" s="15" t="n">
        <v>10</v>
      </c>
      <c r="BL32" s="15" t="s">
        <v>73</v>
      </c>
      <c r="BM32" s="15" t="s">
        <v>108</v>
      </c>
      <c r="BN32" s="15" t="s">
        <v>75</v>
      </c>
    </row>
    <row r="33" s="4" customFormat="true" ht="14.1" hidden="false" customHeight="false" outlineLevel="0" collapsed="false">
      <c r="A33" s="15" t="n">
        <v>82</v>
      </c>
      <c r="B33" s="15" t="n">
        <v>1</v>
      </c>
      <c r="C33" s="15" t="n">
        <v>90</v>
      </c>
      <c r="D33" s="15" t="n">
        <v>0</v>
      </c>
      <c r="E33" s="15" t="n">
        <v>2</v>
      </c>
      <c r="F33" s="15" t="n">
        <v>1</v>
      </c>
      <c r="G33" s="15" t="n">
        <v>1</v>
      </c>
      <c r="H33" s="15" t="n">
        <v>0</v>
      </c>
      <c r="I33" s="15" t="n">
        <v>21</v>
      </c>
      <c r="J33" s="15" t="n">
        <v>1</v>
      </c>
      <c r="K33" s="15" t="n">
        <v>3</v>
      </c>
      <c r="L33" s="15" t="n">
        <v>2</v>
      </c>
      <c r="M33" s="15" t="n">
        <v>3</v>
      </c>
      <c r="N33" s="15" t="n">
        <v>2</v>
      </c>
      <c r="O33" s="15" t="n">
        <v>1</v>
      </c>
      <c r="P33" s="15" t="n">
        <v>2</v>
      </c>
      <c r="Q33" s="27" t="n">
        <v>13</v>
      </c>
      <c r="R33" s="27" t="n">
        <v>1</v>
      </c>
      <c r="S33" s="15" t="s">
        <v>70</v>
      </c>
      <c r="T33" s="15" t="n">
        <v>0</v>
      </c>
      <c r="U33" s="18" t="s">
        <v>69</v>
      </c>
      <c r="V33" s="18" t="s">
        <v>69</v>
      </c>
      <c r="W33" s="18" t="s">
        <v>69</v>
      </c>
      <c r="X33" s="18" t="s">
        <v>69</v>
      </c>
      <c r="Y33" s="18" t="s">
        <v>69</v>
      </c>
      <c r="Z33" s="18"/>
      <c r="AA33" s="27" t="n">
        <v>1</v>
      </c>
      <c r="AB33" s="27" t="n">
        <v>0</v>
      </c>
      <c r="AC33" s="27" t="n">
        <f aca="false">10/60</f>
        <v>0.166666666666667</v>
      </c>
      <c r="AD33" s="27" t="s">
        <v>69</v>
      </c>
      <c r="AE33" s="27" t="s">
        <v>69</v>
      </c>
      <c r="AF33" s="27" t="n">
        <v>0.6</v>
      </c>
      <c r="AG33" s="27" t="n">
        <v>10</v>
      </c>
      <c r="AH33" s="27"/>
      <c r="AI33" s="18" t="s">
        <v>70</v>
      </c>
      <c r="AJ33" s="15" t="n">
        <v>0</v>
      </c>
      <c r="AK33" s="15" t="n">
        <v>0</v>
      </c>
      <c r="AL33" s="15" t="n">
        <v>16</v>
      </c>
      <c r="AM33" s="15" t="n">
        <v>0</v>
      </c>
      <c r="AN33" s="15" t="s">
        <v>70</v>
      </c>
      <c r="AO33" s="27" t="s">
        <v>70</v>
      </c>
      <c r="AP33" s="27" t="s">
        <v>70</v>
      </c>
      <c r="AQ33" s="27" t="s">
        <v>70</v>
      </c>
      <c r="AR33" s="27"/>
      <c r="AS33" s="15" t="n">
        <v>1</v>
      </c>
      <c r="AT33" s="15" t="n">
        <v>1</v>
      </c>
      <c r="AU33" s="15" t="n">
        <v>1</v>
      </c>
      <c r="AV33" s="15" t="n">
        <v>6</v>
      </c>
      <c r="AW33" s="15" t="s">
        <v>70</v>
      </c>
      <c r="AX33" s="15" t="s">
        <v>70</v>
      </c>
      <c r="AY33" s="18" t="s">
        <v>70</v>
      </c>
      <c r="AZ33" s="15" t="s">
        <v>113</v>
      </c>
      <c r="BA33" s="15" t="s">
        <v>114</v>
      </c>
      <c r="BB33" s="20" t="n">
        <v>0.32</v>
      </c>
      <c r="BC33" s="30" t="n">
        <f aca="false">BB33 * (1 - ( 3 / (( 4*BK33) - 9) ))</f>
        <v>0.289032258064516</v>
      </c>
      <c r="BD33" s="30" t="n">
        <f aca="false">0.5 * LN((1+BC33)/(1-BC33))</f>
        <v>0.29750998474782</v>
      </c>
      <c r="BE33" s="30" t="n">
        <f aca="false">1/SQRT(BK33-3)</f>
        <v>0.377964473009227</v>
      </c>
      <c r="BF33" s="30" t="n">
        <f aca="false">BD33-1.96*BE33</f>
        <v>-0.443300382350266</v>
      </c>
      <c r="BG33" s="30" t="n">
        <f aca="false">BD33+1.96*BE33</f>
        <v>1.03832035184591</v>
      </c>
      <c r="BH33" s="30" t="str">
        <f aca="false">IF(BD33&lt; BF33, "PROB",  IF(BD33&gt;BG33, "PROB","OK"))</f>
        <v>OK</v>
      </c>
      <c r="BI33" s="30" t="n">
        <f aca="false">1/(BE33*BE33)</f>
        <v>7</v>
      </c>
      <c r="BJ33" s="27" t="s">
        <v>107</v>
      </c>
      <c r="BK33" s="15" t="n">
        <v>10</v>
      </c>
      <c r="BL33" s="15" t="s">
        <v>73</v>
      </c>
      <c r="BM33" s="15" t="s">
        <v>108</v>
      </c>
      <c r="BN33" s="15" t="s">
        <v>75</v>
      </c>
    </row>
    <row r="34" s="4" customFormat="true" ht="14.1" hidden="false" customHeight="false" outlineLevel="0" collapsed="false">
      <c r="A34" s="15" t="n">
        <v>82</v>
      </c>
      <c r="B34" s="15" t="n">
        <v>1</v>
      </c>
      <c r="C34" s="15" t="n">
        <v>90</v>
      </c>
      <c r="D34" s="15" t="n">
        <v>0</v>
      </c>
      <c r="E34" s="15" t="n">
        <v>2</v>
      </c>
      <c r="F34" s="15" t="n">
        <v>1</v>
      </c>
      <c r="G34" s="15" t="n">
        <v>1</v>
      </c>
      <c r="H34" s="15" t="n">
        <v>0</v>
      </c>
      <c r="I34" s="15" t="n">
        <v>21</v>
      </c>
      <c r="J34" s="15" t="n">
        <v>1</v>
      </c>
      <c r="K34" s="15" t="n">
        <v>3</v>
      </c>
      <c r="L34" s="15" t="n">
        <v>2</v>
      </c>
      <c r="M34" s="15" t="n">
        <v>3</v>
      </c>
      <c r="N34" s="15" t="n">
        <v>2</v>
      </c>
      <c r="O34" s="15" t="n">
        <v>1</v>
      </c>
      <c r="P34" s="15" t="n">
        <v>2</v>
      </c>
      <c r="Q34" s="27" t="n">
        <v>13</v>
      </c>
      <c r="R34" s="27" t="n">
        <v>1</v>
      </c>
      <c r="S34" s="15" t="s">
        <v>70</v>
      </c>
      <c r="T34" s="15" t="n">
        <v>0</v>
      </c>
      <c r="U34" s="18" t="s">
        <v>69</v>
      </c>
      <c r="V34" s="18" t="s">
        <v>69</v>
      </c>
      <c r="W34" s="18" t="s">
        <v>69</v>
      </c>
      <c r="X34" s="18" t="s">
        <v>69</v>
      </c>
      <c r="Y34" s="18" t="s">
        <v>69</v>
      </c>
      <c r="Z34" s="18"/>
      <c r="AA34" s="27" t="n">
        <v>1</v>
      </c>
      <c r="AB34" s="27" t="n">
        <v>0</v>
      </c>
      <c r="AC34" s="27" t="n">
        <f aca="false">10/60</f>
        <v>0.166666666666667</v>
      </c>
      <c r="AD34" s="27" t="s">
        <v>69</v>
      </c>
      <c r="AE34" s="27" t="s">
        <v>69</v>
      </c>
      <c r="AF34" s="27" t="n">
        <v>0.6</v>
      </c>
      <c r="AG34" s="27" t="n">
        <v>10</v>
      </c>
      <c r="AH34" s="27"/>
      <c r="AI34" s="18" t="s">
        <v>70</v>
      </c>
      <c r="AJ34" s="15" t="n">
        <v>0</v>
      </c>
      <c r="AK34" s="15" t="n">
        <v>0</v>
      </c>
      <c r="AL34" s="15" t="n">
        <v>16</v>
      </c>
      <c r="AM34" s="15" t="n">
        <v>0</v>
      </c>
      <c r="AN34" s="15" t="s">
        <v>70</v>
      </c>
      <c r="AO34" s="27" t="s">
        <v>70</v>
      </c>
      <c r="AP34" s="27" t="s">
        <v>70</v>
      </c>
      <c r="AQ34" s="27" t="s">
        <v>70</v>
      </c>
      <c r="AR34" s="27"/>
      <c r="AS34" s="15" t="n">
        <v>1</v>
      </c>
      <c r="AT34" s="15" t="n">
        <v>1</v>
      </c>
      <c r="AU34" s="15" t="n">
        <v>1</v>
      </c>
      <c r="AV34" s="15" t="n">
        <v>6</v>
      </c>
      <c r="AW34" s="15" t="s">
        <v>70</v>
      </c>
      <c r="AX34" s="15" t="s">
        <v>70</v>
      </c>
      <c r="AY34" s="18" t="s">
        <v>70</v>
      </c>
      <c r="AZ34" s="15" t="s">
        <v>78</v>
      </c>
      <c r="BA34" s="15" t="s">
        <v>78</v>
      </c>
      <c r="BB34" s="20" t="n">
        <v>0.09</v>
      </c>
      <c r="BC34" s="30" t="n">
        <f aca="false">BB34 * (1 - ( 3 / (( 4*BK34) - 9) ))</f>
        <v>0.0812903225806452</v>
      </c>
      <c r="BD34" s="30" t="n">
        <f aca="false">0.5 * LN((1+BC34)/(1-BC34))</f>
        <v>0.0814700945350536</v>
      </c>
      <c r="BE34" s="30" t="n">
        <f aca="false">1/SQRT(BK34-3)</f>
        <v>0.377964473009227</v>
      </c>
      <c r="BF34" s="30" t="n">
        <f aca="false">BD34-1.96*BE34</f>
        <v>-0.659340272563032</v>
      </c>
      <c r="BG34" s="30" t="n">
        <f aca="false">BD34+1.96*BE34</f>
        <v>0.822280461633139</v>
      </c>
      <c r="BH34" s="30" t="str">
        <f aca="false">IF(BD34&lt; BF34, "PROB",  IF(BD34&gt;BG34, "PROB","OK"))</f>
        <v>OK</v>
      </c>
      <c r="BI34" s="30" t="n">
        <f aca="false">1/(BE34*BE34)</f>
        <v>7</v>
      </c>
      <c r="BJ34" s="27" t="s">
        <v>107</v>
      </c>
      <c r="BK34" s="15" t="n">
        <v>10</v>
      </c>
      <c r="BL34" s="15" t="s">
        <v>73</v>
      </c>
      <c r="BM34" s="15" t="s">
        <v>108</v>
      </c>
      <c r="BN34" s="15" t="s">
        <v>75</v>
      </c>
    </row>
    <row r="35" s="4" customFormat="true" ht="14.1" hidden="false" customHeight="false" outlineLevel="0" collapsed="false">
      <c r="A35" s="15" t="n">
        <v>82</v>
      </c>
      <c r="B35" s="15" t="n">
        <v>1</v>
      </c>
      <c r="C35" s="15" t="n">
        <v>90</v>
      </c>
      <c r="D35" s="15" t="n">
        <v>0</v>
      </c>
      <c r="E35" s="15" t="n">
        <v>2</v>
      </c>
      <c r="F35" s="15" t="n">
        <v>1</v>
      </c>
      <c r="G35" s="15" t="n">
        <v>1</v>
      </c>
      <c r="H35" s="15" t="n">
        <v>0</v>
      </c>
      <c r="I35" s="15" t="n">
        <v>21</v>
      </c>
      <c r="J35" s="15" t="n">
        <v>1</v>
      </c>
      <c r="K35" s="15" t="n">
        <v>14</v>
      </c>
      <c r="L35" s="15" t="n">
        <v>2</v>
      </c>
      <c r="M35" s="15" t="n">
        <v>14</v>
      </c>
      <c r="N35" s="15" t="n">
        <v>2</v>
      </c>
      <c r="O35" s="15" t="n">
        <v>1</v>
      </c>
      <c r="P35" s="15" t="n">
        <v>2</v>
      </c>
      <c r="Q35" s="27" t="n">
        <v>13</v>
      </c>
      <c r="R35" s="27" t="n">
        <v>1</v>
      </c>
      <c r="S35" s="15" t="s">
        <v>70</v>
      </c>
      <c r="T35" s="15" t="n">
        <v>0</v>
      </c>
      <c r="U35" s="18" t="s">
        <v>69</v>
      </c>
      <c r="V35" s="18" t="s">
        <v>69</v>
      </c>
      <c r="W35" s="18" t="s">
        <v>69</v>
      </c>
      <c r="X35" s="18" t="s">
        <v>69</v>
      </c>
      <c r="Y35" s="18" t="s">
        <v>69</v>
      </c>
      <c r="Z35" s="18"/>
      <c r="AA35" s="27" t="n">
        <v>1</v>
      </c>
      <c r="AB35" s="27" t="n">
        <v>0</v>
      </c>
      <c r="AC35" s="27" t="n">
        <f aca="false">10/60</f>
        <v>0.166666666666667</v>
      </c>
      <c r="AD35" s="27" t="s">
        <v>69</v>
      </c>
      <c r="AE35" s="27" t="s">
        <v>69</v>
      </c>
      <c r="AF35" s="27" t="n">
        <v>0.6</v>
      </c>
      <c r="AG35" s="27" t="n">
        <v>10</v>
      </c>
      <c r="AH35" s="27"/>
      <c r="AI35" s="18" t="s">
        <v>70</v>
      </c>
      <c r="AJ35" s="15" t="n">
        <v>0</v>
      </c>
      <c r="AK35" s="15" t="n">
        <v>0</v>
      </c>
      <c r="AL35" s="15" t="n">
        <v>16</v>
      </c>
      <c r="AM35" s="15" t="n">
        <v>0</v>
      </c>
      <c r="AN35" s="15" t="s">
        <v>70</v>
      </c>
      <c r="AO35" s="27" t="s">
        <v>70</v>
      </c>
      <c r="AP35" s="27" t="s">
        <v>70</v>
      </c>
      <c r="AQ35" s="27" t="s">
        <v>70</v>
      </c>
      <c r="AR35" s="27"/>
      <c r="AS35" s="15" t="n">
        <v>1</v>
      </c>
      <c r="AT35" s="15" t="n">
        <v>1</v>
      </c>
      <c r="AU35" s="15" t="n">
        <v>1</v>
      </c>
      <c r="AV35" s="15" t="n">
        <v>6</v>
      </c>
      <c r="AW35" s="15" t="s">
        <v>70</v>
      </c>
      <c r="AX35" s="15" t="s">
        <v>70</v>
      </c>
      <c r="AY35" s="18" t="s">
        <v>70</v>
      </c>
      <c r="AZ35" s="15" t="s">
        <v>89</v>
      </c>
      <c r="BA35" s="15" t="s">
        <v>89</v>
      </c>
      <c r="BB35" s="20" t="n">
        <v>-0.17</v>
      </c>
      <c r="BC35" s="30" t="n">
        <f aca="false">BB35 * (1 - ( 3 / (( 4*BK35) - 9) ))</f>
        <v>-0.153548387096774</v>
      </c>
      <c r="BD35" s="30" t="n">
        <f aca="false">0.5 * LN((1+BC35)/(1-BC35))</f>
        <v>-0.154772493114713</v>
      </c>
      <c r="BE35" s="30" t="n">
        <f aca="false">1/SQRT(BK35-3)</f>
        <v>0.377964473009227</v>
      </c>
      <c r="BF35" s="30" t="n">
        <f aca="false">BD35-1.96*BE35</f>
        <v>-0.895582860212798</v>
      </c>
      <c r="BG35" s="30" t="n">
        <f aca="false">BD35+1.96*BE35</f>
        <v>0.586037873983373</v>
      </c>
      <c r="BH35" s="30" t="str">
        <f aca="false">IF(BD35&lt; BF35, "PROB",  IF(BD35&gt;BG35, "PROB","OK"))</f>
        <v>OK</v>
      </c>
      <c r="BI35" s="30" t="n">
        <f aca="false">1/(BE35*BE35)</f>
        <v>7</v>
      </c>
      <c r="BJ35" s="27" t="s">
        <v>115</v>
      </c>
      <c r="BK35" s="15" t="n">
        <v>10</v>
      </c>
      <c r="BL35" s="15" t="s">
        <v>73</v>
      </c>
      <c r="BM35" s="15" t="s">
        <v>108</v>
      </c>
      <c r="BN35" s="15" t="s">
        <v>75</v>
      </c>
    </row>
    <row r="36" s="4" customFormat="true" ht="14.1" hidden="false" customHeight="false" outlineLevel="0" collapsed="false">
      <c r="A36" s="15" t="n">
        <v>82</v>
      </c>
      <c r="B36" s="15" t="n">
        <v>1</v>
      </c>
      <c r="C36" s="15" t="n">
        <v>90</v>
      </c>
      <c r="D36" s="15" t="n">
        <v>0</v>
      </c>
      <c r="E36" s="15" t="n">
        <v>2</v>
      </c>
      <c r="F36" s="15" t="n">
        <v>1</v>
      </c>
      <c r="G36" s="15" t="n">
        <v>1</v>
      </c>
      <c r="H36" s="15" t="n">
        <v>0</v>
      </c>
      <c r="I36" s="15" t="n">
        <v>21</v>
      </c>
      <c r="J36" s="15" t="n">
        <v>1</v>
      </c>
      <c r="K36" s="15" t="n">
        <v>14</v>
      </c>
      <c r="L36" s="15" t="n">
        <v>2</v>
      </c>
      <c r="M36" s="15" t="n">
        <v>14</v>
      </c>
      <c r="N36" s="15" t="n">
        <v>2</v>
      </c>
      <c r="O36" s="15" t="n">
        <v>1</v>
      </c>
      <c r="P36" s="15" t="n">
        <v>2</v>
      </c>
      <c r="Q36" s="27" t="n">
        <v>13</v>
      </c>
      <c r="R36" s="27" t="n">
        <v>1</v>
      </c>
      <c r="S36" s="15" t="s">
        <v>70</v>
      </c>
      <c r="T36" s="15" t="n">
        <v>0</v>
      </c>
      <c r="U36" s="18" t="s">
        <v>69</v>
      </c>
      <c r="V36" s="18" t="s">
        <v>69</v>
      </c>
      <c r="W36" s="18" t="s">
        <v>69</v>
      </c>
      <c r="X36" s="18" t="s">
        <v>69</v>
      </c>
      <c r="Y36" s="18" t="s">
        <v>69</v>
      </c>
      <c r="Z36" s="18"/>
      <c r="AA36" s="27" t="n">
        <v>1</v>
      </c>
      <c r="AB36" s="27" t="n">
        <v>0</v>
      </c>
      <c r="AC36" s="27" t="n">
        <f aca="false">10/60</f>
        <v>0.166666666666667</v>
      </c>
      <c r="AD36" s="27" t="s">
        <v>69</v>
      </c>
      <c r="AE36" s="27" t="s">
        <v>69</v>
      </c>
      <c r="AF36" s="27" t="n">
        <v>0.6</v>
      </c>
      <c r="AG36" s="27" t="n">
        <v>10</v>
      </c>
      <c r="AH36" s="27"/>
      <c r="AI36" s="18" t="s">
        <v>70</v>
      </c>
      <c r="AJ36" s="15" t="n">
        <v>0</v>
      </c>
      <c r="AK36" s="15" t="n">
        <v>0</v>
      </c>
      <c r="AL36" s="15" t="n">
        <v>16</v>
      </c>
      <c r="AM36" s="15" t="n">
        <v>0</v>
      </c>
      <c r="AN36" s="15" t="s">
        <v>70</v>
      </c>
      <c r="AO36" s="27" t="s">
        <v>70</v>
      </c>
      <c r="AP36" s="27" t="s">
        <v>70</v>
      </c>
      <c r="AQ36" s="27" t="s">
        <v>70</v>
      </c>
      <c r="AR36" s="27"/>
      <c r="AS36" s="15" t="n">
        <v>1</v>
      </c>
      <c r="AT36" s="15" t="n">
        <v>1</v>
      </c>
      <c r="AU36" s="15" t="n">
        <v>1</v>
      </c>
      <c r="AV36" s="15" t="n">
        <v>6</v>
      </c>
      <c r="AW36" s="15" t="s">
        <v>70</v>
      </c>
      <c r="AX36" s="15" t="s">
        <v>70</v>
      </c>
      <c r="AY36" s="18" t="s">
        <v>70</v>
      </c>
      <c r="AZ36" s="15" t="s">
        <v>91</v>
      </c>
      <c r="BA36" s="15" t="s">
        <v>91</v>
      </c>
      <c r="BB36" s="20" t="n">
        <v>0.05</v>
      </c>
      <c r="BC36" s="30" t="n">
        <f aca="false">BB36 * (1 - ( 3 / (( 4*BK36) - 9) ))</f>
        <v>0.0451612903225807</v>
      </c>
      <c r="BD36" s="30" t="n">
        <f aca="false">0.5 * LN((1+BC36)/(1-BC36))</f>
        <v>0.0451920307341345</v>
      </c>
      <c r="BE36" s="30" t="n">
        <f aca="false">1/SQRT(BK36-3)</f>
        <v>0.377964473009227</v>
      </c>
      <c r="BF36" s="30" t="n">
        <f aca="false">BD36-1.96*BE36</f>
        <v>-0.695618336363951</v>
      </c>
      <c r="BG36" s="30" t="n">
        <f aca="false">BD36+1.96*BE36</f>
        <v>0.78600239783222</v>
      </c>
      <c r="BH36" s="30" t="str">
        <f aca="false">IF(BD36&lt; BF36, "PROB",  IF(BD36&gt;BG36, "PROB","OK"))</f>
        <v>OK</v>
      </c>
      <c r="BI36" s="30" t="n">
        <f aca="false">1/(BE36*BE36)</f>
        <v>7</v>
      </c>
      <c r="BJ36" s="27" t="s">
        <v>115</v>
      </c>
      <c r="BK36" s="15" t="n">
        <v>10</v>
      </c>
      <c r="BL36" s="15" t="s">
        <v>73</v>
      </c>
      <c r="BM36" s="15" t="s">
        <v>108</v>
      </c>
      <c r="BN36" s="15" t="s">
        <v>75</v>
      </c>
    </row>
    <row r="37" s="4" customFormat="true" ht="14.1" hidden="false" customHeight="false" outlineLevel="0" collapsed="false">
      <c r="A37" s="15" t="n">
        <v>82</v>
      </c>
      <c r="B37" s="15" t="n">
        <v>1</v>
      </c>
      <c r="C37" s="15" t="n">
        <v>90</v>
      </c>
      <c r="D37" s="15" t="n">
        <v>0</v>
      </c>
      <c r="E37" s="15" t="n">
        <v>2</v>
      </c>
      <c r="F37" s="15" t="n">
        <v>1</v>
      </c>
      <c r="G37" s="15" t="n">
        <v>1</v>
      </c>
      <c r="H37" s="15" t="n">
        <v>0</v>
      </c>
      <c r="I37" s="15" t="n">
        <v>21</v>
      </c>
      <c r="J37" s="15" t="n">
        <v>1</v>
      </c>
      <c r="K37" s="15" t="n">
        <v>14</v>
      </c>
      <c r="L37" s="15" t="n">
        <v>2</v>
      </c>
      <c r="M37" s="15" t="n">
        <v>14</v>
      </c>
      <c r="N37" s="15" t="n">
        <v>2</v>
      </c>
      <c r="O37" s="15" t="n">
        <v>1</v>
      </c>
      <c r="P37" s="15" t="n">
        <v>2</v>
      </c>
      <c r="Q37" s="27" t="n">
        <v>13</v>
      </c>
      <c r="R37" s="27" t="n">
        <v>1</v>
      </c>
      <c r="S37" s="15" t="s">
        <v>70</v>
      </c>
      <c r="T37" s="15" t="n">
        <v>0</v>
      </c>
      <c r="U37" s="18" t="s">
        <v>69</v>
      </c>
      <c r="V37" s="18" t="s">
        <v>69</v>
      </c>
      <c r="W37" s="18" t="s">
        <v>69</v>
      </c>
      <c r="X37" s="18" t="s">
        <v>69</v>
      </c>
      <c r="Y37" s="18" t="s">
        <v>69</v>
      </c>
      <c r="Z37" s="18"/>
      <c r="AA37" s="27" t="n">
        <v>1</v>
      </c>
      <c r="AB37" s="27" t="n">
        <v>0</v>
      </c>
      <c r="AC37" s="27" t="n">
        <f aca="false">10/60</f>
        <v>0.166666666666667</v>
      </c>
      <c r="AD37" s="27" t="s">
        <v>69</v>
      </c>
      <c r="AE37" s="27" t="s">
        <v>69</v>
      </c>
      <c r="AF37" s="27" t="n">
        <v>0.6</v>
      </c>
      <c r="AG37" s="27" t="n">
        <v>10</v>
      </c>
      <c r="AH37" s="27"/>
      <c r="AI37" s="18" t="s">
        <v>70</v>
      </c>
      <c r="AJ37" s="15" t="n">
        <v>0</v>
      </c>
      <c r="AK37" s="15" t="n">
        <v>0</v>
      </c>
      <c r="AL37" s="15" t="n">
        <v>16</v>
      </c>
      <c r="AM37" s="15" t="n">
        <v>0</v>
      </c>
      <c r="AN37" s="15" t="s">
        <v>70</v>
      </c>
      <c r="AO37" s="27" t="s">
        <v>70</v>
      </c>
      <c r="AP37" s="27" t="s">
        <v>70</v>
      </c>
      <c r="AQ37" s="27" t="s">
        <v>70</v>
      </c>
      <c r="AR37" s="27"/>
      <c r="AS37" s="15" t="n">
        <v>1</v>
      </c>
      <c r="AT37" s="15" t="n">
        <v>1</v>
      </c>
      <c r="AU37" s="15" t="n">
        <v>1</v>
      </c>
      <c r="AV37" s="15" t="n">
        <v>6</v>
      </c>
      <c r="AW37" s="15" t="s">
        <v>70</v>
      </c>
      <c r="AX37" s="15" t="s">
        <v>70</v>
      </c>
      <c r="AY37" s="18" t="s">
        <v>70</v>
      </c>
      <c r="AZ37" s="15" t="s">
        <v>109</v>
      </c>
      <c r="BA37" s="15" t="s">
        <v>110</v>
      </c>
      <c r="BB37" s="20" t="n">
        <v>0.15</v>
      </c>
      <c r="BC37" s="30" t="n">
        <f aca="false">BB37 * (1 - ( 3 / (( 4*BK37) - 9) ))</f>
        <v>0.135483870967742</v>
      </c>
      <c r="BD37" s="30" t="n">
        <f aca="false">0.5 * LN((1+BC37)/(1-BC37))</f>
        <v>0.13632209754362</v>
      </c>
      <c r="BE37" s="30" t="n">
        <f aca="false">1/SQRT(BK37-3)</f>
        <v>0.377964473009227</v>
      </c>
      <c r="BF37" s="30" t="n">
        <f aca="false">BD37-1.96*BE37</f>
        <v>-0.604488269554465</v>
      </c>
      <c r="BG37" s="30" t="n">
        <f aca="false">BD37+1.96*BE37</f>
        <v>0.877132464641706</v>
      </c>
      <c r="BH37" s="30" t="str">
        <f aca="false">IF(BD37&lt; BF37, "PROB",  IF(BD37&gt;BG37, "PROB","OK"))</f>
        <v>OK</v>
      </c>
      <c r="BI37" s="30" t="n">
        <f aca="false">1/(BE37*BE37)</f>
        <v>7</v>
      </c>
      <c r="BJ37" s="15" t="s">
        <v>116</v>
      </c>
      <c r="BK37" s="15" t="n">
        <v>10</v>
      </c>
      <c r="BL37" s="15" t="s">
        <v>73</v>
      </c>
      <c r="BM37" s="15" t="s">
        <v>108</v>
      </c>
      <c r="BN37" s="15" t="s">
        <v>75</v>
      </c>
    </row>
    <row r="38" s="4" customFormat="true" ht="14.1" hidden="false" customHeight="false" outlineLevel="0" collapsed="false">
      <c r="A38" s="15" t="n">
        <v>82</v>
      </c>
      <c r="B38" s="15" t="n">
        <v>1</v>
      </c>
      <c r="C38" s="15" t="n">
        <v>90</v>
      </c>
      <c r="D38" s="15" t="n">
        <v>0</v>
      </c>
      <c r="E38" s="15" t="n">
        <v>2</v>
      </c>
      <c r="F38" s="15" t="n">
        <v>1</v>
      </c>
      <c r="G38" s="15" t="n">
        <v>1</v>
      </c>
      <c r="H38" s="15" t="n">
        <v>0</v>
      </c>
      <c r="I38" s="15" t="n">
        <v>21</v>
      </c>
      <c r="J38" s="15" t="n">
        <v>1</v>
      </c>
      <c r="K38" s="15" t="n">
        <v>14</v>
      </c>
      <c r="L38" s="15" t="n">
        <v>2</v>
      </c>
      <c r="M38" s="15" t="n">
        <v>14</v>
      </c>
      <c r="N38" s="15" t="n">
        <v>2</v>
      </c>
      <c r="O38" s="15" t="n">
        <v>1</v>
      </c>
      <c r="P38" s="15" t="n">
        <v>2</v>
      </c>
      <c r="Q38" s="27" t="n">
        <v>13</v>
      </c>
      <c r="R38" s="27" t="n">
        <v>1</v>
      </c>
      <c r="S38" s="15" t="s">
        <v>70</v>
      </c>
      <c r="T38" s="15" t="n">
        <v>0</v>
      </c>
      <c r="U38" s="18" t="s">
        <v>69</v>
      </c>
      <c r="V38" s="18" t="s">
        <v>69</v>
      </c>
      <c r="W38" s="18" t="s">
        <v>69</v>
      </c>
      <c r="X38" s="18" t="s">
        <v>69</v>
      </c>
      <c r="Y38" s="18" t="s">
        <v>69</v>
      </c>
      <c r="Z38" s="18"/>
      <c r="AA38" s="27" t="n">
        <v>1</v>
      </c>
      <c r="AB38" s="27" t="n">
        <v>0</v>
      </c>
      <c r="AC38" s="27" t="n">
        <f aca="false">10/60</f>
        <v>0.166666666666667</v>
      </c>
      <c r="AD38" s="27" t="s">
        <v>69</v>
      </c>
      <c r="AE38" s="27" t="s">
        <v>69</v>
      </c>
      <c r="AF38" s="27" t="n">
        <v>0.6</v>
      </c>
      <c r="AG38" s="27" t="n">
        <v>10</v>
      </c>
      <c r="AH38" s="27"/>
      <c r="AI38" s="18" t="s">
        <v>70</v>
      </c>
      <c r="AJ38" s="15" t="n">
        <v>0</v>
      </c>
      <c r="AK38" s="15" t="n">
        <v>0</v>
      </c>
      <c r="AL38" s="15" t="n">
        <v>16</v>
      </c>
      <c r="AM38" s="15" t="n">
        <v>0</v>
      </c>
      <c r="AN38" s="15" t="s">
        <v>70</v>
      </c>
      <c r="AO38" s="27" t="s">
        <v>70</v>
      </c>
      <c r="AP38" s="27" t="s">
        <v>70</v>
      </c>
      <c r="AQ38" s="27" t="s">
        <v>70</v>
      </c>
      <c r="AR38" s="27"/>
      <c r="AS38" s="15" t="n">
        <v>1</v>
      </c>
      <c r="AT38" s="15" t="n">
        <v>1</v>
      </c>
      <c r="AU38" s="15" t="n">
        <v>1</v>
      </c>
      <c r="AV38" s="15" t="n">
        <v>6</v>
      </c>
      <c r="AW38" s="15" t="s">
        <v>70</v>
      </c>
      <c r="AX38" s="15" t="s">
        <v>70</v>
      </c>
      <c r="AY38" s="18" t="s">
        <v>70</v>
      </c>
      <c r="AZ38" s="15" t="s">
        <v>76</v>
      </c>
      <c r="BA38" s="15" t="s">
        <v>77</v>
      </c>
      <c r="BB38" s="20" t="n">
        <v>-0.32</v>
      </c>
      <c r="BC38" s="30" t="n">
        <f aca="false">BB38 * (1 - ( 3 / (( 4*BK38) - 9) ))</f>
        <v>-0.289032258064516</v>
      </c>
      <c r="BD38" s="30" t="n">
        <f aca="false">0.5 * LN((1+BC38)/(1-BC38))</f>
        <v>-0.29750998474782</v>
      </c>
      <c r="BE38" s="30" t="n">
        <f aca="false">1/SQRT(BK38-3)</f>
        <v>0.377964473009227</v>
      </c>
      <c r="BF38" s="30" t="n">
        <f aca="false">BD38-1.96*BE38</f>
        <v>-1.03832035184591</v>
      </c>
      <c r="BG38" s="30" t="n">
        <f aca="false">BD38+1.96*BE38</f>
        <v>0.443300382350266</v>
      </c>
      <c r="BH38" s="30" t="str">
        <f aca="false">IF(BD38&lt; BF38, "PROB",  IF(BD38&gt;BG38, "PROB","OK"))</f>
        <v>OK</v>
      </c>
      <c r="BI38" s="30" t="n">
        <f aca="false">1/(BE38*BE38)</f>
        <v>7</v>
      </c>
      <c r="BJ38" s="15" t="s">
        <v>116</v>
      </c>
      <c r="BK38" s="15" t="n">
        <v>10</v>
      </c>
      <c r="BL38" s="15" t="s">
        <v>73</v>
      </c>
      <c r="BM38" s="15" t="s">
        <v>108</v>
      </c>
      <c r="BN38" s="15" t="s">
        <v>75</v>
      </c>
    </row>
    <row r="39" s="4" customFormat="true" ht="14.1" hidden="false" customHeight="false" outlineLevel="0" collapsed="false">
      <c r="A39" s="15" t="n">
        <v>82</v>
      </c>
      <c r="B39" s="15" t="n">
        <v>1</v>
      </c>
      <c r="C39" s="15" t="n">
        <v>90</v>
      </c>
      <c r="D39" s="15" t="n">
        <v>0</v>
      </c>
      <c r="E39" s="15" t="n">
        <v>2</v>
      </c>
      <c r="F39" s="15" t="n">
        <v>1</v>
      </c>
      <c r="G39" s="15" t="n">
        <v>1</v>
      </c>
      <c r="H39" s="15" t="n">
        <v>0</v>
      </c>
      <c r="I39" s="15" t="n">
        <v>21</v>
      </c>
      <c r="J39" s="15" t="n">
        <v>1</v>
      </c>
      <c r="K39" s="15" t="n">
        <v>14</v>
      </c>
      <c r="L39" s="15" t="n">
        <v>2</v>
      </c>
      <c r="M39" s="15" t="n">
        <v>14</v>
      </c>
      <c r="N39" s="15" t="n">
        <v>2</v>
      </c>
      <c r="O39" s="15" t="n">
        <v>1</v>
      </c>
      <c r="P39" s="15" t="n">
        <v>2</v>
      </c>
      <c r="Q39" s="27" t="n">
        <v>13</v>
      </c>
      <c r="R39" s="27" t="n">
        <v>1</v>
      </c>
      <c r="S39" s="15" t="s">
        <v>70</v>
      </c>
      <c r="T39" s="15" t="n">
        <v>0</v>
      </c>
      <c r="U39" s="18" t="s">
        <v>69</v>
      </c>
      <c r="V39" s="18" t="s">
        <v>69</v>
      </c>
      <c r="W39" s="18" t="s">
        <v>69</v>
      </c>
      <c r="X39" s="18" t="s">
        <v>69</v>
      </c>
      <c r="Y39" s="18" t="s">
        <v>69</v>
      </c>
      <c r="Z39" s="18"/>
      <c r="AA39" s="27" t="n">
        <v>1</v>
      </c>
      <c r="AB39" s="27" t="n">
        <v>0</v>
      </c>
      <c r="AC39" s="27" t="n">
        <f aca="false">10/60</f>
        <v>0.166666666666667</v>
      </c>
      <c r="AD39" s="27" t="s">
        <v>69</v>
      </c>
      <c r="AE39" s="27" t="s">
        <v>69</v>
      </c>
      <c r="AF39" s="27" t="n">
        <v>0.6</v>
      </c>
      <c r="AG39" s="27" t="n">
        <v>10</v>
      </c>
      <c r="AH39" s="27"/>
      <c r="AI39" s="18" t="s">
        <v>70</v>
      </c>
      <c r="AJ39" s="15" t="n">
        <v>0</v>
      </c>
      <c r="AK39" s="15" t="n">
        <v>0</v>
      </c>
      <c r="AL39" s="15" t="n">
        <v>16</v>
      </c>
      <c r="AM39" s="15" t="n">
        <v>0</v>
      </c>
      <c r="AN39" s="15" t="s">
        <v>70</v>
      </c>
      <c r="AO39" s="27" t="s">
        <v>70</v>
      </c>
      <c r="AP39" s="27" t="s">
        <v>70</v>
      </c>
      <c r="AQ39" s="27" t="s">
        <v>70</v>
      </c>
      <c r="AR39" s="27"/>
      <c r="AS39" s="15" t="n">
        <v>1</v>
      </c>
      <c r="AT39" s="15" t="n">
        <v>1</v>
      </c>
      <c r="AU39" s="15" t="n">
        <v>1</v>
      </c>
      <c r="AV39" s="15" t="n">
        <v>6</v>
      </c>
      <c r="AW39" s="15" t="s">
        <v>70</v>
      </c>
      <c r="AX39" s="15" t="s">
        <v>70</v>
      </c>
      <c r="AY39" s="18" t="s">
        <v>70</v>
      </c>
      <c r="AZ39" s="15" t="s">
        <v>86</v>
      </c>
      <c r="BA39" s="15" t="s">
        <v>87</v>
      </c>
      <c r="BB39" s="20" t="n">
        <v>0.05</v>
      </c>
      <c r="BC39" s="30" t="n">
        <f aca="false">BB39 * (1 - ( 3 / (( 4*BK39) - 9) ))</f>
        <v>0.0451612903225807</v>
      </c>
      <c r="BD39" s="30" t="n">
        <f aca="false">0.5 * LN((1+BC39)/(1-BC39))</f>
        <v>0.0451920307341345</v>
      </c>
      <c r="BE39" s="30" t="n">
        <f aca="false">1/SQRT(BK39-3)</f>
        <v>0.377964473009227</v>
      </c>
      <c r="BF39" s="30" t="n">
        <f aca="false">BD39-1.96*BE39</f>
        <v>-0.695618336363951</v>
      </c>
      <c r="BG39" s="30" t="n">
        <f aca="false">BD39+1.96*BE39</f>
        <v>0.78600239783222</v>
      </c>
      <c r="BH39" s="30" t="str">
        <f aca="false">IF(BD39&lt; BF39, "PROB",  IF(BD39&gt;BG39, "PROB","OK"))</f>
        <v>OK</v>
      </c>
      <c r="BI39" s="30" t="n">
        <f aca="false">1/(BE39*BE39)</f>
        <v>7</v>
      </c>
      <c r="BJ39" s="15" t="s">
        <v>116</v>
      </c>
      <c r="BK39" s="15" t="n">
        <v>10</v>
      </c>
      <c r="BL39" s="15" t="s">
        <v>73</v>
      </c>
      <c r="BM39" s="15" t="s">
        <v>108</v>
      </c>
      <c r="BN39" s="15" t="s">
        <v>75</v>
      </c>
    </row>
    <row r="40" s="4" customFormat="true" ht="14.1" hidden="false" customHeight="false" outlineLevel="0" collapsed="false">
      <c r="A40" s="15" t="n">
        <v>82</v>
      </c>
      <c r="B40" s="15" t="n">
        <v>1</v>
      </c>
      <c r="C40" s="15" t="n">
        <v>90</v>
      </c>
      <c r="D40" s="15" t="n">
        <v>0</v>
      </c>
      <c r="E40" s="15" t="n">
        <v>2</v>
      </c>
      <c r="F40" s="15" t="n">
        <v>1</v>
      </c>
      <c r="G40" s="15" t="n">
        <v>1</v>
      </c>
      <c r="H40" s="15" t="n">
        <v>0</v>
      </c>
      <c r="I40" s="15" t="n">
        <v>21</v>
      </c>
      <c r="J40" s="15" t="n">
        <v>1</v>
      </c>
      <c r="K40" s="15" t="n">
        <v>14</v>
      </c>
      <c r="L40" s="15" t="n">
        <v>2</v>
      </c>
      <c r="M40" s="15" t="n">
        <v>14</v>
      </c>
      <c r="N40" s="15" t="n">
        <v>2</v>
      </c>
      <c r="O40" s="15" t="n">
        <v>1</v>
      </c>
      <c r="P40" s="15" t="n">
        <v>2</v>
      </c>
      <c r="Q40" s="27" t="n">
        <v>13</v>
      </c>
      <c r="R40" s="27" t="n">
        <v>1</v>
      </c>
      <c r="S40" s="15" t="s">
        <v>70</v>
      </c>
      <c r="T40" s="15" t="n">
        <v>0</v>
      </c>
      <c r="U40" s="18" t="s">
        <v>69</v>
      </c>
      <c r="V40" s="18" t="s">
        <v>69</v>
      </c>
      <c r="W40" s="18" t="s">
        <v>69</v>
      </c>
      <c r="X40" s="18" t="s">
        <v>69</v>
      </c>
      <c r="Y40" s="18" t="s">
        <v>69</v>
      </c>
      <c r="Z40" s="18"/>
      <c r="AA40" s="27" t="n">
        <v>1</v>
      </c>
      <c r="AB40" s="27" t="n">
        <v>0</v>
      </c>
      <c r="AC40" s="27" t="n">
        <f aca="false">10/60</f>
        <v>0.166666666666667</v>
      </c>
      <c r="AD40" s="27" t="s">
        <v>69</v>
      </c>
      <c r="AE40" s="27" t="s">
        <v>69</v>
      </c>
      <c r="AF40" s="27" t="n">
        <v>0.6</v>
      </c>
      <c r="AG40" s="27" t="n">
        <v>10</v>
      </c>
      <c r="AH40" s="27"/>
      <c r="AI40" s="18" t="s">
        <v>70</v>
      </c>
      <c r="AJ40" s="15" t="n">
        <v>0</v>
      </c>
      <c r="AK40" s="15" t="n">
        <v>0</v>
      </c>
      <c r="AL40" s="15" t="n">
        <v>16</v>
      </c>
      <c r="AM40" s="15" t="n">
        <v>0</v>
      </c>
      <c r="AN40" s="15" t="s">
        <v>70</v>
      </c>
      <c r="AO40" s="27" t="s">
        <v>70</v>
      </c>
      <c r="AP40" s="27" t="s">
        <v>70</v>
      </c>
      <c r="AQ40" s="27" t="s">
        <v>70</v>
      </c>
      <c r="AR40" s="27"/>
      <c r="AS40" s="15" t="n">
        <v>1</v>
      </c>
      <c r="AT40" s="15" t="n">
        <v>1</v>
      </c>
      <c r="AU40" s="15" t="n">
        <v>1</v>
      </c>
      <c r="AV40" s="15" t="n">
        <v>6</v>
      </c>
      <c r="AW40" s="15" t="s">
        <v>70</v>
      </c>
      <c r="AX40" s="15" t="s">
        <v>70</v>
      </c>
      <c r="AY40" s="18" t="s">
        <v>70</v>
      </c>
      <c r="AZ40" s="15" t="s">
        <v>83</v>
      </c>
      <c r="BA40" s="15" t="s">
        <v>84</v>
      </c>
      <c r="BB40" s="20" t="n">
        <v>-0.03</v>
      </c>
      <c r="BC40" s="30" t="n">
        <f aca="false">BB40 * (1 - ( 3 / (( 4*BK40) - 9) ))</f>
        <v>-0.0270967741935484</v>
      </c>
      <c r="BD40" s="30" t="n">
        <f aca="false">0.5 * LN((1+BC40)/(1-BC40))</f>
        <v>-0.0271034089182134</v>
      </c>
      <c r="BE40" s="30" t="n">
        <f aca="false">1/SQRT(BK40-3)</f>
        <v>0.377964473009227</v>
      </c>
      <c r="BF40" s="30" t="n">
        <f aca="false">BD40-1.96*BE40</f>
        <v>-0.767913776016299</v>
      </c>
      <c r="BG40" s="30" t="n">
        <f aca="false">BD40+1.96*BE40</f>
        <v>0.713706958179872</v>
      </c>
      <c r="BH40" s="30" t="str">
        <f aca="false">IF(BD40&lt; BF40, "PROB",  IF(BD40&gt;BG40, "PROB","OK"))</f>
        <v>OK</v>
      </c>
      <c r="BI40" s="30" t="n">
        <f aca="false">1/(BE40*BE40)</f>
        <v>7</v>
      </c>
      <c r="BJ40" s="15" t="s">
        <v>116</v>
      </c>
      <c r="BK40" s="15" t="n">
        <v>10</v>
      </c>
      <c r="BL40" s="15" t="s">
        <v>73</v>
      </c>
      <c r="BM40" s="15" t="s">
        <v>108</v>
      </c>
      <c r="BN40" s="15" t="s">
        <v>75</v>
      </c>
    </row>
    <row r="41" s="4" customFormat="true" ht="14.1" hidden="false" customHeight="false" outlineLevel="0" collapsed="false">
      <c r="A41" s="15" t="n">
        <v>82</v>
      </c>
      <c r="B41" s="15" t="n">
        <v>1</v>
      </c>
      <c r="C41" s="15" t="n">
        <v>90</v>
      </c>
      <c r="D41" s="15" t="n">
        <v>0</v>
      </c>
      <c r="E41" s="15" t="n">
        <v>2</v>
      </c>
      <c r="F41" s="15" t="n">
        <v>1</v>
      </c>
      <c r="G41" s="15" t="n">
        <v>1</v>
      </c>
      <c r="H41" s="15" t="n">
        <v>0</v>
      </c>
      <c r="I41" s="15" t="n">
        <v>21</v>
      </c>
      <c r="J41" s="15" t="n">
        <v>1</v>
      </c>
      <c r="K41" s="15" t="n">
        <v>14</v>
      </c>
      <c r="L41" s="15" t="n">
        <v>2</v>
      </c>
      <c r="M41" s="15" t="n">
        <v>14</v>
      </c>
      <c r="N41" s="15" t="n">
        <v>2</v>
      </c>
      <c r="O41" s="15" t="n">
        <v>1</v>
      </c>
      <c r="P41" s="15" t="n">
        <v>2</v>
      </c>
      <c r="Q41" s="27" t="n">
        <v>13</v>
      </c>
      <c r="R41" s="27" t="n">
        <v>1</v>
      </c>
      <c r="S41" s="15" t="s">
        <v>70</v>
      </c>
      <c r="T41" s="15" t="n">
        <v>0</v>
      </c>
      <c r="U41" s="18" t="s">
        <v>69</v>
      </c>
      <c r="V41" s="18" t="s">
        <v>69</v>
      </c>
      <c r="W41" s="18" t="s">
        <v>69</v>
      </c>
      <c r="X41" s="18" t="s">
        <v>69</v>
      </c>
      <c r="Y41" s="18" t="s">
        <v>69</v>
      </c>
      <c r="Z41" s="18"/>
      <c r="AA41" s="27" t="n">
        <v>1</v>
      </c>
      <c r="AB41" s="27" t="n">
        <v>0</v>
      </c>
      <c r="AC41" s="27" t="n">
        <f aca="false">10/60</f>
        <v>0.166666666666667</v>
      </c>
      <c r="AD41" s="27" t="s">
        <v>69</v>
      </c>
      <c r="AE41" s="27" t="s">
        <v>69</v>
      </c>
      <c r="AF41" s="27" t="n">
        <v>0.6</v>
      </c>
      <c r="AG41" s="27" t="n">
        <v>10</v>
      </c>
      <c r="AH41" s="27"/>
      <c r="AI41" s="18" t="s">
        <v>70</v>
      </c>
      <c r="AJ41" s="15" t="n">
        <v>0</v>
      </c>
      <c r="AK41" s="15" t="n">
        <v>0</v>
      </c>
      <c r="AL41" s="15" t="n">
        <v>16</v>
      </c>
      <c r="AM41" s="15" t="n">
        <v>0</v>
      </c>
      <c r="AN41" s="15" t="s">
        <v>70</v>
      </c>
      <c r="AO41" s="27" t="s">
        <v>70</v>
      </c>
      <c r="AP41" s="27" t="s">
        <v>70</v>
      </c>
      <c r="AQ41" s="27" t="s">
        <v>70</v>
      </c>
      <c r="AR41" s="27"/>
      <c r="AS41" s="15" t="n">
        <v>1</v>
      </c>
      <c r="AT41" s="15" t="n">
        <v>1</v>
      </c>
      <c r="AU41" s="15" t="n">
        <v>1</v>
      </c>
      <c r="AV41" s="15" t="n">
        <v>6</v>
      </c>
      <c r="AW41" s="15" t="s">
        <v>70</v>
      </c>
      <c r="AX41" s="15" t="s">
        <v>70</v>
      </c>
      <c r="AY41" s="18" t="s">
        <v>70</v>
      </c>
      <c r="AZ41" s="15" t="s">
        <v>111</v>
      </c>
      <c r="BA41" s="15" t="s">
        <v>112</v>
      </c>
      <c r="BB41" s="20" t="n">
        <v>-0.14</v>
      </c>
      <c r="BC41" s="30" t="n">
        <f aca="false">BB41 * (1 - ( 3 / (( 4*BK41) - 9) ))</f>
        <v>-0.126451612903226</v>
      </c>
      <c r="BD41" s="30" t="n">
        <f aca="false">0.5 * LN((1+BC41)/(1-BC41))</f>
        <v>-0.127132141463664</v>
      </c>
      <c r="BE41" s="30" t="n">
        <f aca="false">1/SQRT(BK41-3)</f>
        <v>0.377964473009227</v>
      </c>
      <c r="BF41" s="30" t="n">
        <f aca="false">BD41-1.96*BE41</f>
        <v>-0.867942508561749</v>
      </c>
      <c r="BG41" s="30" t="n">
        <f aca="false">BD41+1.96*BE41</f>
        <v>0.613678225634422</v>
      </c>
      <c r="BH41" s="30" t="str">
        <f aca="false">IF(BD41&lt; BF41, "PROB",  IF(BD41&gt;BG41, "PROB","OK"))</f>
        <v>OK</v>
      </c>
      <c r="BI41" s="30" t="n">
        <f aca="false">1/(BE41*BE41)</f>
        <v>7</v>
      </c>
      <c r="BJ41" s="15" t="s">
        <v>116</v>
      </c>
      <c r="BK41" s="15" t="n">
        <v>10</v>
      </c>
      <c r="BL41" s="15" t="s">
        <v>73</v>
      </c>
      <c r="BM41" s="15" t="s">
        <v>108</v>
      </c>
      <c r="BN41" s="15" t="s">
        <v>75</v>
      </c>
    </row>
    <row r="42" s="4" customFormat="true" ht="14.1" hidden="false" customHeight="false" outlineLevel="0" collapsed="false">
      <c r="A42" s="15" t="n">
        <v>82</v>
      </c>
      <c r="B42" s="15" t="n">
        <v>1</v>
      </c>
      <c r="C42" s="15" t="n">
        <v>90</v>
      </c>
      <c r="D42" s="15" t="n">
        <v>0</v>
      </c>
      <c r="E42" s="15" t="n">
        <v>2</v>
      </c>
      <c r="F42" s="15" t="n">
        <v>1</v>
      </c>
      <c r="G42" s="15" t="n">
        <v>1</v>
      </c>
      <c r="H42" s="15" t="n">
        <v>0</v>
      </c>
      <c r="I42" s="15" t="n">
        <v>21</v>
      </c>
      <c r="J42" s="15" t="n">
        <v>1</v>
      </c>
      <c r="K42" s="15" t="n">
        <v>14</v>
      </c>
      <c r="L42" s="15" t="n">
        <v>2</v>
      </c>
      <c r="M42" s="15" t="n">
        <v>14</v>
      </c>
      <c r="N42" s="15" t="n">
        <v>2</v>
      </c>
      <c r="O42" s="15" t="n">
        <v>1</v>
      </c>
      <c r="P42" s="15" t="n">
        <v>2</v>
      </c>
      <c r="Q42" s="27" t="n">
        <v>13</v>
      </c>
      <c r="R42" s="27" t="n">
        <v>1</v>
      </c>
      <c r="S42" s="15" t="s">
        <v>70</v>
      </c>
      <c r="T42" s="15" t="n">
        <v>0</v>
      </c>
      <c r="U42" s="18" t="s">
        <v>69</v>
      </c>
      <c r="V42" s="18" t="s">
        <v>69</v>
      </c>
      <c r="W42" s="18" t="s">
        <v>69</v>
      </c>
      <c r="X42" s="18" t="s">
        <v>69</v>
      </c>
      <c r="Y42" s="18" t="s">
        <v>69</v>
      </c>
      <c r="Z42" s="18"/>
      <c r="AA42" s="27" t="n">
        <v>1</v>
      </c>
      <c r="AB42" s="27" t="n">
        <v>0</v>
      </c>
      <c r="AC42" s="27" t="n">
        <f aca="false">10/60</f>
        <v>0.166666666666667</v>
      </c>
      <c r="AD42" s="27" t="s">
        <v>69</v>
      </c>
      <c r="AE42" s="27" t="s">
        <v>69</v>
      </c>
      <c r="AF42" s="27" t="n">
        <v>0.6</v>
      </c>
      <c r="AG42" s="27" t="n">
        <v>10</v>
      </c>
      <c r="AH42" s="27"/>
      <c r="AI42" s="18" t="s">
        <v>70</v>
      </c>
      <c r="AJ42" s="15" t="n">
        <v>0</v>
      </c>
      <c r="AK42" s="15" t="n">
        <v>0</v>
      </c>
      <c r="AL42" s="15" t="n">
        <v>16</v>
      </c>
      <c r="AM42" s="15" t="n">
        <v>0</v>
      </c>
      <c r="AN42" s="15" t="s">
        <v>70</v>
      </c>
      <c r="AO42" s="27" t="s">
        <v>70</v>
      </c>
      <c r="AP42" s="27" t="s">
        <v>70</v>
      </c>
      <c r="AQ42" s="27" t="s">
        <v>70</v>
      </c>
      <c r="AR42" s="27"/>
      <c r="AS42" s="15" t="n">
        <v>1</v>
      </c>
      <c r="AT42" s="15" t="n">
        <v>1</v>
      </c>
      <c r="AU42" s="15" t="n">
        <v>1</v>
      </c>
      <c r="AV42" s="15" t="n">
        <v>6</v>
      </c>
      <c r="AW42" s="15" t="s">
        <v>70</v>
      </c>
      <c r="AX42" s="15" t="s">
        <v>70</v>
      </c>
      <c r="AY42" s="18" t="s">
        <v>70</v>
      </c>
      <c r="AZ42" s="15" t="s">
        <v>113</v>
      </c>
      <c r="BA42" s="15" t="s">
        <v>114</v>
      </c>
      <c r="BB42" s="20" t="n">
        <v>-0.31</v>
      </c>
      <c r="BC42" s="30" t="n">
        <f aca="false">BB42 * (1 - ( 3 / (( 4*BK42) - 9) ))</f>
        <v>-0.28</v>
      </c>
      <c r="BD42" s="30" t="n">
        <f aca="false">0.5 * LN((1+BC42)/(1-BC42))</f>
        <v>-0.287682072451781</v>
      </c>
      <c r="BE42" s="30" t="n">
        <f aca="false">1/SQRT(BK42-3)</f>
        <v>0.377964473009227</v>
      </c>
      <c r="BF42" s="30" t="n">
        <f aca="false">BD42-1.96*BE42</f>
        <v>-1.02849243954987</v>
      </c>
      <c r="BG42" s="30" t="n">
        <f aca="false">BD42+1.96*BE42</f>
        <v>0.453128294646304</v>
      </c>
      <c r="BH42" s="30" t="str">
        <f aca="false">IF(BD42&lt; BF42, "PROB",  IF(BD42&gt;BG42, "PROB","OK"))</f>
        <v>OK</v>
      </c>
      <c r="BI42" s="30" t="n">
        <f aca="false">1/(BE42*BE42)</f>
        <v>7</v>
      </c>
      <c r="BJ42" s="15" t="s">
        <v>116</v>
      </c>
      <c r="BK42" s="15" t="n">
        <v>10</v>
      </c>
      <c r="BL42" s="15" t="s">
        <v>73</v>
      </c>
      <c r="BM42" s="15" t="s">
        <v>108</v>
      </c>
      <c r="BN42" s="15" t="s">
        <v>75</v>
      </c>
    </row>
    <row r="43" s="4" customFormat="true" ht="14.1" hidden="false" customHeight="false" outlineLevel="0" collapsed="false">
      <c r="A43" s="15" t="n">
        <v>82</v>
      </c>
      <c r="B43" s="15" t="n">
        <v>1</v>
      </c>
      <c r="C43" s="15" t="n">
        <v>90</v>
      </c>
      <c r="D43" s="15" t="n">
        <v>0</v>
      </c>
      <c r="E43" s="15" t="n">
        <v>2</v>
      </c>
      <c r="F43" s="15" t="n">
        <v>1</v>
      </c>
      <c r="G43" s="15" t="n">
        <v>1</v>
      </c>
      <c r="H43" s="15" t="n">
        <v>0</v>
      </c>
      <c r="I43" s="15" t="n">
        <v>21</v>
      </c>
      <c r="J43" s="15" t="n">
        <v>1</v>
      </c>
      <c r="K43" s="15" t="n">
        <v>14</v>
      </c>
      <c r="L43" s="15" t="n">
        <v>2</v>
      </c>
      <c r="M43" s="15" t="n">
        <v>14</v>
      </c>
      <c r="N43" s="15" t="n">
        <v>2</v>
      </c>
      <c r="O43" s="15" t="n">
        <v>1</v>
      </c>
      <c r="P43" s="15" t="n">
        <v>2</v>
      </c>
      <c r="Q43" s="27" t="n">
        <v>13</v>
      </c>
      <c r="R43" s="27" t="n">
        <v>1</v>
      </c>
      <c r="S43" s="15" t="s">
        <v>70</v>
      </c>
      <c r="T43" s="15" t="n">
        <v>0</v>
      </c>
      <c r="U43" s="18" t="s">
        <v>69</v>
      </c>
      <c r="V43" s="18" t="s">
        <v>69</v>
      </c>
      <c r="W43" s="18" t="s">
        <v>69</v>
      </c>
      <c r="X43" s="18" t="s">
        <v>69</v>
      </c>
      <c r="Y43" s="18" t="s">
        <v>69</v>
      </c>
      <c r="Z43" s="18"/>
      <c r="AA43" s="27" t="n">
        <v>1</v>
      </c>
      <c r="AB43" s="27" t="n">
        <v>0</v>
      </c>
      <c r="AC43" s="27" t="n">
        <f aca="false">10/60</f>
        <v>0.166666666666667</v>
      </c>
      <c r="AD43" s="27" t="s">
        <v>69</v>
      </c>
      <c r="AE43" s="27" t="s">
        <v>69</v>
      </c>
      <c r="AF43" s="27" t="n">
        <v>0.6</v>
      </c>
      <c r="AG43" s="27" t="n">
        <v>10</v>
      </c>
      <c r="AH43" s="27"/>
      <c r="AI43" s="18" t="s">
        <v>70</v>
      </c>
      <c r="AJ43" s="15" t="n">
        <v>0</v>
      </c>
      <c r="AK43" s="15" t="n">
        <v>0</v>
      </c>
      <c r="AL43" s="15" t="n">
        <v>16</v>
      </c>
      <c r="AM43" s="15" t="n">
        <v>0</v>
      </c>
      <c r="AN43" s="15" t="s">
        <v>70</v>
      </c>
      <c r="AO43" s="27" t="s">
        <v>70</v>
      </c>
      <c r="AP43" s="27" t="s">
        <v>70</v>
      </c>
      <c r="AQ43" s="27" t="s">
        <v>70</v>
      </c>
      <c r="AR43" s="27"/>
      <c r="AS43" s="15" t="n">
        <v>1</v>
      </c>
      <c r="AT43" s="15" t="n">
        <v>1</v>
      </c>
      <c r="AU43" s="15" t="n">
        <v>1</v>
      </c>
      <c r="AV43" s="15" t="n">
        <v>6</v>
      </c>
      <c r="AW43" s="15" t="s">
        <v>70</v>
      </c>
      <c r="AX43" s="15" t="s">
        <v>70</v>
      </c>
      <c r="AY43" s="18" t="s">
        <v>70</v>
      </c>
      <c r="AZ43" s="15" t="s">
        <v>78</v>
      </c>
      <c r="BA43" s="15" t="s">
        <v>78</v>
      </c>
      <c r="BB43" s="20" t="n">
        <v>-0.1</v>
      </c>
      <c r="BC43" s="30" t="n">
        <v>-0.34</v>
      </c>
      <c r="BD43" s="30" t="n">
        <f aca="false">0.5 * LN((1+BC43)/(1-BC43))</f>
        <v>-0.354092528962243</v>
      </c>
      <c r="BE43" s="30" t="n">
        <f aca="false">1/SQRT(BK43-3)</f>
        <v>0.377964473009227</v>
      </c>
      <c r="BF43" s="30" t="n">
        <f aca="false">BD43-1.96*BE43</f>
        <v>-1.09490289606033</v>
      </c>
      <c r="BG43" s="30" t="n">
        <f aca="false">BD43+1.96*BE43</f>
        <v>0.386717838135842</v>
      </c>
      <c r="BH43" s="30" t="str">
        <f aca="false">IF(BD43&lt; BF43, "PROB",  IF(BD43&gt;BG43, "PROB","OK"))</f>
        <v>OK</v>
      </c>
      <c r="BI43" s="30" t="n">
        <f aca="false">1/(BE43*BE43)</f>
        <v>7</v>
      </c>
      <c r="BJ43" s="15" t="s">
        <v>117</v>
      </c>
      <c r="BK43" s="15" t="n">
        <v>10</v>
      </c>
      <c r="BL43" s="15" t="s">
        <v>73</v>
      </c>
      <c r="BM43" s="15" t="s">
        <v>108</v>
      </c>
      <c r="BN43" s="15" t="s">
        <v>75</v>
      </c>
    </row>
    <row r="44" s="4" customFormat="true" ht="14.1" hidden="false" customHeight="false" outlineLevel="0" collapsed="false">
      <c r="A44" s="15" t="n">
        <v>117</v>
      </c>
      <c r="B44" s="15" t="n">
        <v>1</v>
      </c>
      <c r="C44" s="15" t="n">
        <v>67.5</v>
      </c>
      <c r="D44" s="15" t="n">
        <v>0</v>
      </c>
      <c r="E44" s="15" t="s">
        <v>70</v>
      </c>
      <c r="F44" s="15" t="n">
        <v>1</v>
      </c>
      <c r="G44" s="15" t="n">
        <v>1</v>
      </c>
      <c r="H44" s="15" t="n">
        <v>0</v>
      </c>
      <c r="I44" s="15" t="n">
        <v>67.5</v>
      </c>
      <c r="J44" s="15" t="n">
        <v>3</v>
      </c>
      <c r="K44" s="15" t="n">
        <v>3</v>
      </c>
      <c r="L44" s="15" t="n">
        <v>2</v>
      </c>
      <c r="M44" s="15" t="n">
        <v>3</v>
      </c>
      <c r="N44" s="15" t="n">
        <v>2</v>
      </c>
      <c r="O44" s="15" t="n">
        <v>1</v>
      </c>
      <c r="P44" s="15" t="n">
        <v>1</v>
      </c>
      <c r="Q44" s="15" t="n">
        <v>13</v>
      </c>
      <c r="R44" s="15" t="n">
        <v>1</v>
      </c>
      <c r="S44" s="15" t="n">
        <f aca="false">5*60 + 288</f>
        <v>588</v>
      </c>
      <c r="T44" s="15" t="n">
        <v>1</v>
      </c>
      <c r="U44" s="15" t="n">
        <v>4</v>
      </c>
      <c r="V44" s="18" t="s">
        <v>69</v>
      </c>
      <c r="W44" s="15" t="n">
        <v>48</v>
      </c>
      <c r="X44" s="18" t="s">
        <v>69</v>
      </c>
      <c r="Y44" s="15" t="n">
        <v>1</v>
      </c>
      <c r="Z44" s="18"/>
      <c r="AA44" s="15" t="n">
        <v>1</v>
      </c>
      <c r="AB44" s="15" t="n">
        <v>0</v>
      </c>
      <c r="AC44" s="18" t="s">
        <v>69</v>
      </c>
      <c r="AD44" s="15" t="n">
        <v>10</v>
      </c>
      <c r="AE44" s="15" t="n">
        <v>2</v>
      </c>
      <c r="AF44" s="15" t="n">
        <v>1</v>
      </c>
      <c r="AG44" s="15" t="n">
        <v>24</v>
      </c>
      <c r="AH44" s="18"/>
      <c r="AI44" s="18" t="s">
        <v>69</v>
      </c>
      <c r="AJ44" s="15" t="n">
        <v>48</v>
      </c>
      <c r="AK44" s="15" t="n">
        <v>1</v>
      </c>
      <c r="AL44" s="15" t="n">
        <v>0</v>
      </c>
      <c r="AM44" s="15" t="s">
        <v>70</v>
      </c>
      <c r="AN44" s="15" t="s">
        <v>70</v>
      </c>
      <c r="AO44" s="15" t="s">
        <v>70</v>
      </c>
      <c r="AP44" s="15" t="s">
        <v>70</v>
      </c>
      <c r="AQ44" s="15" t="s">
        <v>70</v>
      </c>
      <c r="AR44" s="15"/>
      <c r="AS44" s="15" t="n">
        <v>1</v>
      </c>
      <c r="AT44" s="15" t="n">
        <v>1</v>
      </c>
      <c r="AU44" s="15" t="n">
        <v>1</v>
      </c>
      <c r="AV44" s="15" t="n">
        <v>6</v>
      </c>
      <c r="AW44" s="15" t="s">
        <v>70</v>
      </c>
      <c r="AX44" s="15" t="s">
        <v>70</v>
      </c>
      <c r="AY44" s="18" t="s">
        <v>70</v>
      </c>
      <c r="AZ44" s="15" t="s">
        <v>118</v>
      </c>
      <c r="BA44" s="15" t="s">
        <v>118</v>
      </c>
      <c r="BB44" s="20" t="n">
        <v>0.39</v>
      </c>
      <c r="BC44" s="30" t="n">
        <f aca="false">BB44 * (1 - ( 3 / (( 4*BK44) - 9) ))</f>
        <v>0.373521126760563</v>
      </c>
      <c r="BD44" s="30" t="n">
        <f aca="false">0.5 * LN((1+BC44)/(1-BC44))</f>
        <v>0.392508917615345</v>
      </c>
      <c r="BE44" s="30" t="n">
        <f aca="false">1/SQRT(BK44-3)</f>
        <v>0.242535625036333</v>
      </c>
      <c r="BF44" s="30" t="n">
        <f aca="false">BD44-1.96*BE44</f>
        <v>-0.082860907455868</v>
      </c>
      <c r="BG44" s="30" t="n">
        <f aca="false">BD44+1.96*BE44</f>
        <v>0.867878742686557</v>
      </c>
      <c r="BH44" s="30" t="str">
        <f aca="false">IF(BD44&lt; BF44, "PROB",  IF(BD44&gt;BG44, "PROB","OK"))</f>
        <v>OK</v>
      </c>
      <c r="BI44" s="30" t="n">
        <f aca="false">1/(BE44*BE44)</f>
        <v>17</v>
      </c>
      <c r="BJ44" s="15" t="s">
        <v>119</v>
      </c>
      <c r="BK44" s="15" t="n">
        <v>20</v>
      </c>
      <c r="BL44" s="15" t="s">
        <v>73</v>
      </c>
      <c r="BM44" s="15" t="s">
        <v>108</v>
      </c>
      <c r="BN44" s="15" t="s">
        <v>75</v>
      </c>
    </row>
    <row r="45" s="4" customFormat="true" ht="14.1" hidden="false" customHeight="false" outlineLevel="0" collapsed="false">
      <c r="A45" s="15" t="n">
        <v>117</v>
      </c>
      <c r="B45" s="15" t="n">
        <v>1</v>
      </c>
      <c r="C45" s="15" t="n">
        <v>67.5</v>
      </c>
      <c r="D45" s="15" t="n">
        <v>0</v>
      </c>
      <c r="E45" s="15" t="s">
        <v>70</v>
      </c>
      <c r="F45" s="15" t="n">
        <v>1</v>
      </c>
      <c r="G45" s="15" t="n">
        <v>1</v>
      </c>
      <c r="H45" s="15" t="n">
        <v>0</v>
      </c>
      <c r="I45" s="15" t="n">
        <v>67.5</v>
      </c>
      <c r="J45" s="15" t="n">
        <v>3</v>
      </c>
      <c r="K45" s="15" t="n">
        <v>3</v>
      </c>
      <c r="L45" s="15" t="n">
        <v>2</v>
      </c>
      <c r="M45" s="15" t="n">
        <v>3</v>
      </c>
      <c r="N45" s="15" t="n">
        <v>2</v>
      </c>
      <c r="O45" s="15" t="n">
        <v>1</v>
      </c>
      <c r="P45" s="15" t="n">
        <v>1</v>
      </c>
      <c r="Q45" s="15" t="n">
        <v>13</v>
      </c>
      <c r="R45" s="15" t="n">
        <v>1</v>
      </c>
      <c r="S45" s="15" t="n">
        <f aca="false">5*60 + 288</f>
        <v>588</v>
      </c>
      <c r="T45" s="15" t="n">
        <v>1</v>
      </c>
      <c r="U45" s="15" t="n">
        <v>4</v>
      </c>
      <c r="V45" s="18" t="s">
        <v>69</v>
      </c>
      <c r="W45" s="15" t="n">
        <v>48</v>
      </c>
      <c r="X45" s="18" t="s">
        <v>69</v>
      </c>
      <c r="Y45" s="15" t="n">
        <v>1</v>
      </c>
      <c r="Z45" s="18"/>
      <c r="AA45" s="15" t="n">
        <v>1</v>
      </c>
      <c r="AB45" s="15" t="n">
        <v>0</v>
      </c>
      <c r="AC45" s="18" t="s">
        <v>69</v>
      </c>
      <c r="AD45" s="15" t="n">
        <v>10</v>
      </c>
      <c r="AE45" s="15" t="n">
        <v>2</v>
      </c>
      <c r="AF45" s="15" t="n">
        <v>1</v>
      </c>
      <c r="AG45" s="15" t="n">
        <v>24</v>
      </c>
      <c r="AH45" s="18"/>
      <c r="AI45" s="18" t="s">
        <v>69</v>
      </c>
      <c r="AJ45" s="15" t="n">
        <v>48</v>
      </c>
      <c r="AK45" s="15" t="n">
        <v>1</v>
      </c>
      <c r="AL45" s="15" t="n">
        <v>0</v>
      </c>
      <c r="AM45" s="15" t="s">
        <v>70</v>
      </c>
      <c r="AN45" s="15" t="s">
        <v>70</v>
      </c>
      <c r="AO45" s="15" t="s">
        <v>70</v>
      </c>
      <c r="AP45" s="15" t="s">
        <v>70</v>
      </c>
      <c r="AQ45" s="15" t="s">
        <v>70</v>
      </c>
      <c r="AR45" s="15"/>
      <c r="AS45" s="15" t="n">
        <v>1</v>
      </c>
      <c r="AT45" s="15" t="n">
        <v>1</v>
      </c>
      <c r="AU45" s="15" t="n">
        <v>1</v>
      </c>
      <c r="AV45" s="15" t="n">
        <v>6</v>
      </c>
      <c r="AW45" s="15" t="s">
        <v>70</v>
      </c>
      <c r="AX45" s="15" t="s">
        <v>70</v>
      </c>
      <c r="AY45" s="18" t="s">
        <v>70</v>
      </c>
      <c r="AZ45" s="15" t="s">
        <v>109</v>
      </c>
      <c r="BA45" s="15" t="s">
        <v>110</v>
      </c>
      <c r="BB45" s="20" t="n">
        <v>0.41</v>
      </c>
      <c r="BC45" s="30" t="n">
        <f aca="false">BB45 * (1 - ( 3 / (( 4*BK45) - 9) ))</f>
        <v>0.392676056338028</v>
      </c>
      <c r="BD45" s="30" t="n">
        <f aca="false">0.5 * LN((1+BC45)/(1-BC45))</f>
        <v>0.41496003355432</v>
      </c>
      <c r="BE45" s="30" t="n">
        <f aca="false">1/SQRT(BK45-3)</f>
        <v>0.242535625036333</v>
      </c>
      <c r="BF45" s="30" t="n">
        <f aca="false">BD45-1.96*BE45</f>
        <v>-0.0604097915168931</v>
      </c>
      <c r="BG45" s="30" t="n">
        <f aca="false">BD45+1.96*BE45</f>
        <v>0.890329858625532</v>
      </c>
      <c r="BH45" s="30" t="str">
        <f aca="false">IF(BD45&lt; BF45, "PROB",  IF(BD45&gt;BG45, "PROB","OK"))</f>
        <v>OK</v>
      </c>
      <c r="BI45" s="30" t="n">
        <f aca="false">1/(BE45*BE45)</f>
        <v>17</v>
      </c>
      <c r="BJ45" s="15" t="s">
        <v>120</v>
      </c>
      <c r="BK45" s="15" t="n">
        <v>20</v>
      </c>
      <c r="BL45" s="15" t="s">
        <v>73</v>
      </c>
      <c r="BM45" s="15" t="s">
        <v>108</v>
      </c>
      <c r="BN45" s="15" t="s">
        <v>75</v>
      </c>
    </row>
    <row r="46" s="4" customFormat="true" ht="14.1" hidden="false" customHeight="false" outlineLevel="0" collapsed="false">
      <c r="A46" s="15" t="n">
        <v>152</v>
      </c>
      <c r="B46" s="15" t="n">
        <v>0</v>
      </c>
      <c r="C46" s="15" t="n">
        <f aca="false">9*7</f>
        <v>63</v>
      </c>
      <c r="D46" s="15" t="n">
        <v>0</v>
      </c>
      <c r="E46" s="15" t="n">
        <v>3</v>
      </c>
      <c r="F46" s="15" t="n">
        <v>1</v>
      </c>
      <c r="G46" s="15" t="n">
        <v>1</v>
      </c>
      <c r="H46" s="15" t="n">
        <v>0</v>
      </c>
      <c r="I46" s="15" t="n">
        <v>0</v>
      </c>
      <c r="J46" s="15" t="n">
        <v>0</v>
      </c>
      <c r="K46" s="15" t="n">
        <v>2</v>
      </c>
      <c r="L46" s="15" t="n">
        <v>1</v>
      </c>
      <c r="M46" s="15" t="n">
        <v>2</v>
      </c>
      <c r="N46" s="15" t="n">
        <v>1</v>
      </c>
      <c r="O46" s="15" t="n">
        <v>1</v>
      </c>
      <c r="P46" s="15" t="n">
        <v>3</v>
      </c>
      <c r="Q46" s="15" t="n">
        <v>4</v>
      </c>
      <c r="R46" s="15" t="n">
        <v>1</v>
      </c>
      <c r="S46" s="15" t="n">
        <v>60</v>
      </c>
      <c r="T46" s="15" t="n">
        <v>1</v>
      </c>
      <c r="U46" s="15" t="n">
        <v>0</v>
      </c>
      <c r="V46" s="18" t="s">
        <v>69</v>
      </c>
      <c r="W46" s="18" t="s">
        <v>121</v>
      </c>
      <c r="X46" s="18" t="s">
        <v>69</v>
      </c>
      <c r="Y46" s="15" t="n">
        <v>9</v>
      </c>
      <c r="Z46" s="18"/>
      <c r="AA46" s="15" t="n">
        <v>1</v>
      </c>
      <c r="AB46" s="15" t="n">
        <v>0</v>
      </c>
      <c r="AC46" s="15" t="n">
        <v>24</v>
      </c>
      <c r="AD46" s="18" t="s">
        <v>69</v>
      </c>
      <c r="AE46" s="18" t="s">
        <v>122</v>
      </c>
      <c r="AF46" s="18" t="s">
        <v>69</v>
      </c>
      <c r="AG46" s="15" t="n">
        <v>9</v>
      </c>
      <c r="AH46" s="18"/>
      <c r="AI46" s="15" t="n">
        <v>24</v>
      </c>
      <c r="AJ46" s="15" t="n">
        <v>0</v>
      </c>
      <c r="AK46" s="15" t="n">
        <v>0</v>
      </c>
      <c r="AL46" s="15" t="n">
        <v>18</v>
      </c>
      <c r="AM46" s="15" t="n">
        <v>24</v>
      </c>
      <c r="AN46" s="15" t="n">
        <v>18</v>
      </c>
      <c r="AO46" s="15" t="n">
        <f aca="false">9*0.5</f>
        <v>4.5</v>
      </c>
      <c r="AP46" s="15" t="s">
        <v>70</v>
      </c>
      <c r="AQ46" s="15" t="n">
        <v>9</v>
      </c>
      <c r="AR46" s="15"/>
      <c r="AS46" s="15" t="n">
        <v>1</v>
      </c>
      <c r="AT46" s="15" t="n">
        <v>1</v>
      </c>
      <c r="AU46" s="15" t="n">
        <v>1</v>
      </c>
      <c r="AV46" s="15" t="n">
        <v>6</v>
      </c>
      <c r="AW46" s="18" t="s">
        <v>70</v>
      </c>
      <c r="AX46" s="18" t="s">
        <v>70</v>
      </c>
      <c r="AY46" s="18" t="s">
        <v>70</v>
      </c>
      <c r="AZ46" s="27" t="s">
        <v>123</v>
      </c>
      <c r="BA46" s="27" t="s">
        <v>123</v>
      </c>
      <c r="BB46" s="20" t="n">
        <v>0.29</v>
      </c>
      <c r="BC46" s="30" t="n">
        <f aca="false">BB46 * (1 - ( 3 / (( 4*BK46) - 9) ))</f>
        <v>0.271489361702128</v>
      </c>
      <c r="BD46" s="30" t="n">
        <f aca="false">0.5 * LN((1+BC46)/(1-BC46))</f>
        <v>0.27847099477551</v>
      </c>
      <c r="BE46" s="30" t="n">
        <f aca="false">1/SQRT(BK46-3)</f>
        <v>0.301511344577764</v>
      </c>
      <c r="BF46" s="30" t="n">
        <f aca="false">BD46-1.96*BE46</f>
        <v>-0.312491240596906</v>
      </c>
      <c r="BG46" s="30" t="n">
        <f aca="false">BD46+1.96*BE46</f>
        <v>0.869433230147927</v>
      </c>
      <c r="BH46" s="30" t="str">
        <f aca="false">IF(BD46&lt; BF46, "PROB",  IF(BD46&gt;BG46, "PROB","OK"))</f>
        <v>OK</v>
      </c>
      <c r="BI46" s="30" t="n">
        <f aca="false">1/(BE46*BE46)</f>
        <v>11</v>
      </c>
      <c r="BJ46" s="15" t="s">
        <v>124</v>
      </c>
      <c r="BK46" s="15" t="n">
        <v>14</v>
      </c>
      <c r="BL46" s="15" t="s">
        <v>73</v>
      </c>
      <c r="BM46" s="11" t="s">
        <v>125</v>
      </c>
      <c r="BN46" s="11" t="s">
        <v>126</v>
      </c>
    </row>
    <row r="47" s="4" customFormat="true" ht="14.1" hidden="false" customHeight="false" outlineLevel="0" collapsed="false">
      <c r="A47" s="15" t="n">
        <v>153</v>
      </c>
      <c r="B47" s="15" t="n">
        <v>0</v>
      </c>
      <c r="C47" s="15" t="n">
        <f aca="false">9*7</f>
        <v>63</v>
      </c>
      <c r="D47" s="15" t="n">
        <v>0</v>
      </c>
      <c r="E47" s="15" t="n">
        <v>4</v>
      </c>
      <c r="F47" s="15" t="n">
        <v>1</v>
      </c>
      <c r="G47" s="15" t="n">
        <v>1</v>
      </c>
      <c r="H47" s="15" t="n">
        <v>0</v>
      </c>
      <c r="I47" s="15" t="n">
        <v>0</v>
      </c>
      <c r="J47" s="15" t="n">
        <v>0</v>
      </c>
      <c r="K47" s="15" t="n">
        <v>2</v>
      </c>
      <c r="L47" s="15" t="n">
        <v>1</v>
      </c>
      <c r="M47" s="15" t="n">
        <v>2</v>
      </c>
      <c r="N47" s="15" t="n">
        <v>1</v>
      </c>
      <c r="O47" s="15" t="n">
        <v>1</v>
      </c>
      <c r="P47" s="15" t="n">
        <v>3</v>
      </c>
      <c r="Q47" s="15" t="n">
        <v>4</v>
      </c>
      <c r="R47" s="15" t="n">
        <v>1</v>
      </c>
      <c r="S47" s="15" t="s">
        <v>70</v>
      </c>
      <c r="T47" s="15" t="n">
        <v>1</v>
      </c>
      <c r="U47" s="15" t="n">
        <v>0</v>
      </c>
      <c r="V47" s="30" t="n">
        <v>65</v>
      </c>
      <c r="W47" s="18" t="s">
        <v>121</v>
      </c>
      <c r="X47" s="15" t="n">
        <v>2</v>
      </c>
      <c r="Y47" s="15" t="n">
        <v>7</v>
      </c>
      <c r="Z47" s="18"/>
      <c r="AA47" s="15" t="n">
        <v>0</v>
      </c>
      <c r="AB47" s="15" t="s">
        <v>70</v>
      </c>
      <c r="AC47" s="18" t="s">
        <v>69</v>
      </c>
      <c r="AD47" s="18" t="s">
        <v>69</v>
      </c>
      <c r="AE47" s="18" t="s">
        <v>69</v>
      </c>
      <c r="AF47" s="18" t="s">
        <v>69</v>
      </c>
      <c r="AG47" s="18" t="s">
        <v>69</v>
      </c>
      <c r="AH47" s="18"/>
      <c r="AI47" s="15" t="n">
        <v>24</v>
      </c>
      <c r="AJ47" s="15" t="s">
        <v>70</v>
      </c>
      <c r="AK47" s="15" t="n">
        <v>0</v>
      </c>
      <c r="AL47" s="15" t="n">
        <v>7</v>
      </c>
      <c r="AM47" s="15" t="s">
        <v>70</v>
      </c>
      <c r="AN47" s="15" t="s">
        <v>70</v>
      </c>
      <c r="AO47" s="15" t="s">
        <v>70</v>
      </c>
      <c r="AP47" s="15" t="s">
        <v>70</v>
      </c>
      <c r="AQ47" s="15" t="s">
        <v>70</v>
      </c>
      <c r="AR47" s="15"/>
      <c r="AS47" s="18" t="s">
        <v>70</v>
      </c>
      <c r="AT47" s="18" t="s">
        <v>70</v>
      </c>
      <c r="AU47" s="18" t="s">
        <v>70</v>
      </c>
      <c r="AV47" s="18" t="s">
        <v>70</v>
      </c>
      <c r="AW47" s="18" t="s">
        <v>70</v>
      </c>
      <c r="AX47" s="18" t="s">
        <v>70</v>
      </c>
      <c r="AY47" s="18" t="s">
        <v>70</v>
      </c>
      <c r="AZ47" s="27" t="s">
        <v>91</v>
      </c>
      <c r="BA47" s="27" t="s">
        <v>91</v>
      </c>
      <c r="BB47" s="28" t="n">
        <v>-0.04</v>
      </c>
      <c r="BC47" s="29" t="n">
        <f aca="false">BB47 * (1 - ( 3 / (( 4*BK47) - 9) ))</f>
        <v>-0.0379661016949153</v>
      </c>
      <c r="BD47" s="29" t="n">
        <f aca="false">0.5 * LN((1+BC47)/(1-BC47))</f>
        <v>-0.0379843592488205</v>
      </c>
      <c r="BE47" s="29" t="n">
        <f aca="false">1/SQRT(BK47-3)</f>
        <v>0.267261241912424</v>
      </c>
      <c r="BF47" s="29" t="n">
        <f aca="false">BD47-1.96*BE47</f>
        <v>-0.561816393397172</v>
      </c>
      <c r="BG47" s="29" t="n">
        <f aca="false">BD47+1.96*BE47</f>
        <v>0.485847674899531</v>
      </c>
      <c r="BH47" s="29" t="str">
        <f aca="false">IF(BD47&lt; BF47, "PROB",  IF(BD47&gt;BG47, "PROB","OK"))</f>
        <v>OK</v>
      </c>
      <c r="BI47" s="29" t="n">
        <f aca="false">1/(BE47*BE47)</f>
        <v>14</v>
      </c>
      <c r="BJ47" s="27" t="s">
        <v>127</v>
      </c>
      <c r="BK47" s="15" t="n">
        <v>17</v>
      </c>
      <c r="BL47" s="15" t="s">
        <v>73</v>
      </c>
      <c r="BM47" s="11" t="s">
        <v>125</v>
      </c>
      <c r="BN47" s="11" t="s">
        <v>126</v>
      </c>
    </row>
    <row r="48" s="4" customFormat="true" ht="14.1" hidden="false" customHeight="false" outlineLevel="0" collapsed="false">
      <c r="A48" s="15" t="n">
        <v>153</v>
      </c>
      <c r="B48" s="15" t="n">
        <v>0</v>
      </c>
      <c r="C48" s="15" t="n">
        <f aca="false">9*7</f>
        <v>63</v>
      </c>
      <c r="D48" s="15" t="n">
        <v>0</v>
      </c>
      <c r="E48" s="15" t="n">
        <v>4</v>
      </c>
      <c r="F48" s="15" t="n">
        <v>1</v>
      </c>
      <c r="G48" s="15" t="n">
        <v>1</v>
      </c>
      <c r="H48" s="15" t="n">
        <v>0</v>
      </c>
      <c r="I48" s="15" t="n">
        <v>0</v>
      </c>
      <c r="J48" s="15" t="n">
        <v>0</v>
      </c>
      <c r="K48" s="15" t="n">
        <v>2</v>
      </c>
      <c r="L48" s="15" t="n">
        <v>1</v>
      </c>
      <c r="M48" s="15" t="n">
        <v>2</v>
      </c>
      <c r="N48" s="15" t="n">
        <v>1</v>
      </c>
      <c r="O48" s="15" t="n">
        <v>1</v>
      </c>
      <c r="P48" s="15" t="n">
        <v>3</v>
      </c>
      <c r="Q48" s="15" t="n">
        <v>4</v>
      </c>
      <c r="R48" s="15" t="n">
        <v>1</v>
      </c>
      <c r="S48" s="15" t="s">
        <v>70</v>
      </c>
      <c r="T48" s="15" t="n">
        <v>1</v>
      </c>
      <c r="U48" s="15" t="n">
        <v>0</v>
      </c>
      <c r="V48" s="30" t="n">
        <v>65</v>
      </c>
      <c r="W48" s="18" t="s">
        <v>121</v>
      </c>
      <c r="X48" s="15" t="n">
        <v>2</v>
      </c>
      <c r="Y48" s="15" t="n">
        <v>7</v>
      </c>
      <c r="Z48" s="18"/>
      <c r="AA48" s="15" t="n">
        <v>0</v>
      </c>
      <c r="AB48" s="15" t="s">
        <v>70</v>
      </c>
      <c r="AC48" s="18" t="s">
        <v>69</v>
      </c>
      <c r="AD48" s="18" t="s">
        <v>69</v>
      </c>
      <c r="AE48" s="18" t="s">
        <v>69</v>
      </c>
      <c r="AF48" s="18" t="s">
        <v>69</v>
      </c>
      <c r="AG48" s="18" t="s">
        <v>69</v>
      </c>
      <c r="AH48" s="18"/>
      <c r="AI48" s="15" t="n">
        <v>24</v>
      </c>
      <c r="AJ48" s="15" t="s">
        <v>70</v>
      </c>
      <c r="AK48" s="15" t="n">
        <v>0</v>
      </c>
      <c r="AL48" s="15" t="n">
        <v>7</v>
      </c>
      <c r="AM48" s="15" t="s">
        <v>70</v>
      </c>
      <c r="AN48" s="15" t="s">
        <v>70</v>
      </c>
      <c r="AO48" s="15" t="s">
        <v>70</v>
      </c>
      <c r="AP48" s="15" t="s">
        <v>70</v>
      </c>
      <c r="AQ48" s="15" t="s">
        <v>70</v>
      </c>
      <c r="AR48" s="15"/>
      <c r="AS48" s="18" t="s">
        <v>70</v>
      </c>
      <c r="AT48" s="18" t="s">
        <v>70</v>
      </c>
      <c r="AU48" s="18" t="s">
        <v>70</v>
      </c>
      <c r="AV48" s="18" t="s">
        <v>70</v>
      </c>
      <c r="AW48" s="18" t="s">
        <v>70</v>
      </c>
      <c r="AX48" s="18" t="s">
        <v>70</v>
      </c>
      <c r="AY48" s="18" t="s">
        <v>70</v>
      </c>
      <c r="AZ48" s="27" t="s">
        <v>128</v>
      </c>
      <c r="BA48" s="27" t="s">
        <v>128</v>
      </c>
      <c r="BB48" s="20" t="n">
        <v>0.09</v>
      </c>
      <c r="BC48" s="30" t="n">
        <f aca="false">BB48 * (1 - ( 3 / (( 4*BK48) - 9) ))</f>
        <v>0.0854237288135593</v>
      </c>
      <c r="BD48" s="30" t="n">
        <f aca="false">0.5 * LN((1+BC48)/(1-BC48))</f>
        <v>0.0856324283944794</v>
      </c>
      <c r="BE48" s="30" t="n">
        <f aca="false">1/SQRT(BK48-3)</f>
        <v>0.267261241912424</v>
      </c>
      <c r="BF48" s="30" t="n">
        <f aca="false">BD48-1.96*BE48</f>
        <v>-0.438199605753872</v>
      </c>
      <c r="BG48" s="30" t="n">
        <f aca="false">BD48+1.96*BE48</f>
        <v>0.609464462542831</v>
      </c>
      <c r="BH48" s="30" t="str">
        <f aca="false">IF(BD48&lt; BF48, "PROB",  IF(BD48&gt;BG48, "PROB","OK"))</f>
        <v>OK</v>
      </c>
      <c r="BI48" s="30" t="n">
        <f aca="false">1/(BE48*BE48)</f>
        <v>14</v>
      </c>
      <c r="BJ48" s="15" t="s">
        <v>129</v>
      </c>
      <c r="BK48" s="15" t="n">
        <v>17</v>
      </c>
      <c r="BL48" s="15" t="s">
        <v>73</v>
      </c>
      <c r="BM48" s="11" t="s">
        <v>125</v>
      </c>
      <c r="BN48" s="11" t="s">
        <v>126</v>
      </c>
    </row>
    <row r="49" s="4" customFormat="true" ht="14.1" hidden="false" customHeight="false" outlineLevel="0" collapsed="false">
      <c r="A49" s="15" t="n">
        <v>153</v>
      </c>
      <c r="B49" s="15" t="n">
        <v>0</v>
      </c>
      <c r="C49" s="15" t="n">
        <f aca="false">9*7</f>
        <v>63</v>
      </c>
      <c r="D49" s="15" t="n">
        <v>0</v>
      </c>
      <c r="E49" s="15" t="n">
        <v>4</v>
      </c>
      <c r="F49" s="15" t="n">
        <v>1</v>
      </c>
      <c r="G49" s="15" t="n">
        <v>1</v>
      </c>
      <c r="H49" s="15" t="n">
        <v>0</v>
      </c>
      <c r="I49" s="15" t="n">
        <v>0</v>
      </c>
      <c r="J49" s="15" t="n">
        <v>0</v>
      </c>
      <c r="K49" s="15" t="n">
        <v>2</v>
      </c>
      <c r="L49" s="15" t="n">
        <v>1</v>
      </c>
      <c r="M49" s="15" t="n">
        <v>2</v>
      </c>
      <c r="N49" s="15" t="n">
        <v>1</v>
      </c>
      <c r="O49" s="15" t="n">
        <v>1</v>
      </c>
      <c r="P49" s="15" t="n">
        <v>3</v>
      </c>
      <c r="Q49" s="15" t="n">
        <v>4</v>
      </c>
      <c r="R49" s="15" t="n">
        <v>1</v>
      </c>
      <c r="S49" s="15" t="s">
        <v>70</v>
      </c>
      <c r="T49" s="15" t="n">
        <v>1</v>
      </c>
      <c r="U49" s="15" t="n">
        <v>0</v>
      </c>
      <c r="V49" s="30" t="n">
        <v>65</v>
      </c>
      <c r="W49" s="18" t="s">
        <v>121</v>
      </c>
      <c r="X49" s="15" t="n">
        <v>2</v>
      </c>
      <c r="Y49" s="15" t="n">
        <v>7</v>
      </c>
      <c r="Z49" s="18"/>
      <c r="AA49" s="15" t="n">
        <v>0</v>
      </c>
      <c r="AB49" s="15" t="s">
        <v>70</v>
      </c>
      <c r="AC49" s="18" t="s">
        <v>69</v>
      </c>
      <c r="AD49" s="18" t="s">
        <v>69</v>
      </c>
      <c r="AE49" s="18" t="s">
        <v>69</v>
      </c>
      <c r="AF49" s="18" t="s">
        <v>69</v>
      </c>
      <c r="AG49" s="18" t="s">
        <v>69</v>
      </c>
      <c r="AH49" s="18"/>
      <c r="AI49" s="15" t="n">
        <v>24</v>
      </c>
      <c r="AJ49" s="15" t="s">
        <v>70</v>
      </c>
      <c r="AK49" s="15" t="n">
        <v>0</v>
      </c>
      <c r="AL49" s="15" t="n">
        <v>7</v>
      </c>
      <c r="AM49" s="15" t="s">
        <v>70</v>
      </c>
      <c r="AN49" s="15" t="s">
        <v>70</v>
      </c>
      <c r="AO49" s="15" t="s">
        <v>70</v>
      </c>
      <c r="AP49" s="15" t="s">
        <v>70</v>
      </c>
      <c r="AQ49" s="15" t="s">
        <v>70</v>
      </c>
      <c r="AR49" s="15"/>
      <c r="AS49" s="18" t="s">
        <v>70</v>
      </c>
      <c r="AT49" s="18" t="s">
        <v>70</v>
      </c>
      <c r="AU49" s="18" t="s">
        <v>70</v>
      </c>
      <c r="AV49" s="18" t="s">
        <v>70</v>
      </c>
      <c r="AW49" s="18" t="s">
        <v>70</v>
      </c>
      <c r="AX49" s="18" t="s">
        <v>70</v>
      </c>
      <c r="AY49" s="18" t="s">
        <v>70</v>
      </c>
      <c r="AZ49" s="27" t="s">
        <v>123</v>
      </c>
      <c r="BA49" s="27" t="s">
        <v>123</v>
      </c>
      <c r="BB49" s="20" t="n">
        <v>-0.14</v>
      </c>
      <c r="BC49" s="30" t="n">
        <f aca="false">BB49 * (1 - ( 3 / (( 4*BK49) - 9) ))</f>
        <v>-0.132881355932203</v>
      </c>
      <c r="BD49" s="30" t="n">
        <f aca="false">0.5 * LN((1+BC49)/(1-BC49))</f>
        <v>-0.133671863508276</v>
      </c>
      <c r="BE49" s="30" t="n">
        <f aca="false">1/SQRT(BK49-3)</f>
        <v>0.267261241912424</v>
      </c>
      <c r="BF49" s="30" t="n">
        <f aca="false">BD49-1.96*BE49</f>
        <v>-0.657503897656627</v>
      </c>
      <c r="BG49" s="30" t="n">
        <f aca="false">BD49+1.96*BE49</f>
        <v>0.390160170640076</v>
      </c>
      <c r="BH49" s="30" t="str">
        <f aca="false">IF(BD49&lt; BF49, "PROB",  IF(BD49&gt;BG49, "PROB","OK"))</f>
        <v>OK</v>
      </c>
      <c r="BI49" s="30" t="n">
        <f aca="false">1/(BE49*BE49)</f>
        <v>14</v>
      </c>
      <c r="BJ49" s="15" t="s">
        <v>130</v>
      </c>
      <c r="BK49" s="15" t="n">
        <v>17</v>
      </c>
      <c r="BL49" s="15" t="s">
        <v>73</v>
      </c>
      <c r="BM49" s="11" t="s">
        <v>125</v>
      </c>
      <c r="BN49" s="11" t="s">
        <v>126</v>
      </c>
    </row>
    <row r="50" s="4" customFormat="true" ht="14.1" hidden="false" customHeight="false" outlineLevel="0" collapsed="false">
      <c r="A50" s="15" t="n">
        <v>153</v>
      </c>
      <c r="B50" s="15" t="n">
        <v>0</v>
      </c>
      <c r="C50" s="15" t="n">
        <f aca="false">9*7</f>
        <v>63</v>
      </c>
      <c r="D50" s="15" t="n">
        <v>0</v>
      </c>
      <c r="E50" s="15" t="n">
        <v>4</v>
      </c>
      <c r="F50" s="15" t="n">
        <v>1</v>
      </c>
      <c r="G50" s="15" t="n">
        <v>1</v>
      </c>
      <c r="H50" s="15" t="n">
        <v>0</v>
      </c>
      <c r="I50" s="15" t="n">
        <v>0</v>
      </c>
      <c r="J50" s="15" t="n">
        <v>0</v>
      </c>
      <c r="K50" s="15" t="n">
        <v>2</v>
      </c>
      <c r="L50" s="15" t="n">
        <v>1</v>
      </c>
      <c r="M50" s="15" t="n">
        <v>2</v>
      </c>
      <c r="N50" s="15" t="n">
        <v>1</v>
      </c>
      <c r="O50" s="15" t="n">
        <v>1</v>
      </c>
      <c r="P50" s="15" t="n">
        <v>3</v>
      </c>
      <c r="Q50" s="15" t="n">
        <v>4</v>
      </c>
      <c r="R50" s="15" t="n">
        <v>1</v>
      </c>
      <c r="S50" s="15" t="s">
        <v>70</v>
      </c>
      <c r="T50" s="15" t="n">
        <v>1</v>
      </c>
      <c r="U50" s="15" t="n">
        <v>0</v>
      </c>
      <c r="V50" s="30" t="n">
        <v>65</v>
      </c>
      <c r="W50" s="18" t="s">
        <v>121</v>
      </c>
      <c r="X50" s="15" t="n">
        <v>2</v>
      </c>
      <c r="Y50" s="15" t="n">
        <v>7</v>
      </c>
      <c r="Z50" s="18"/>
      <c r="AA50" s="15" t="n">
        <v>0</v>
      </c>
      <c r="AB50" s="15" t="s">
        <v>70</v>
      </c>
      <c r="AC50" s="18" t="s">
        <v>69</v>
      </c>
      <c r="AD50" s="18" t="s">
        <v>69</v>
      </c>
      <c r="AE50" s="18" t="s">
        <v>69</v>
      </c>
      <c r="AF50" s="18" t="s">
        <v>69</v>
      </c>
      <c r="AG50" s="18" t="s">
        <v>69</v>
      </c>
      <c r="AH50" s="18"/>
      <c r="AI50" s="15" t="n">
        <v>24</v>
      </c>
      <c r="AJ50" s="15" t="s">
        <v>70</v>
      </c>
      <c r="AK50" s="15" t="n">
        <v>0</v>
      </c>
      <c r="AL50" s="15" t="n">
        <v>7</v>
      </c>
      <c r="AM50" s="15" t="s">
        <v>70</v>
      </c>
      <c r="AN50" s="15" t="s">
        <v>70</v>
      </c>
      <c r="AO50" s="15" t="s">
        <v>70</v>
      </c>
      <c r="AP50" s="15" t="s">
        <v>70</v>
      </c>
      <c r="AQ50" s="15" t="s">
        <v>70</v>
      </c>
      <c r="AR50" s="15"/>
      <c r="AS50" s="18" t="s">
        <v>70</v>
      </c>
      <c r="AT50" s="18" t="s">
        <v>70</v>
      </c>
      <c r="AU50" s="18" t="s">
        <v>70</v>
      </c>
      <c r="AV50" s="18" t="s">
        <v>70</v>
      </c>
      <c r="AW50" s="18" t="s">
        <v>70</v>
      </c>
      <c r="AX50" s="18" t="s">
        <v>70</v>
      </c>
      <c r="AY50" s="18" t="s">
        <v>70</v>
      </c>
      <c r="AZ50" s="27" t="s">
        <v>131</v>
      </c>
      <c r="BA50" s="27" t="s">
        <v>132</v>
      </c>
      <c r="BB50" s="20" t="n">
        <v>0.12</v>
      </c>
      <c r="BC50" s="30" t="n">
        <f aca="false">BB50 * (1 - ( 3 / (( 4*BK50) - 9) ))</f>
        <v>0.113898305084746</v>
      </c>
      <c r="BD50" s="30" t="n">
        <f aca="false">0.5 * LN((1+BC50)/(1-BC50))</f>
        <v>0.114394702206523</v>
      </c>
      <c r="BE50" s="30" t="n">
        <f aca="false">1/SQRT(BK50-3)</f>
        <v>0.267261241912424</v>
      </c>
      <c r="BF50" s="30" t="n">
        <f aca="false">BD50-1.96*BE50</f>
        <v>-0.409437331941829</v>
      </c>
      <c r="BG50" s="30" t="n">
        <f aca="false">BD50+1.96*BE50</f>
        <v>0.638226736354875</v>
      </c>
      <c r="BH50" s="30" t="str">
        <f aca="false">IF(BD50&lt; BF50, "PROB",  IF(BD50&gt;BG50, "PROB","OK"))</f>
        <v>OK</v>
      </c>
      <c r="BI50" s="30" t="n">
        <f aca="false">1/(BE50*BE50)</f>
        <v>14</v>
      </c>
      <c r="BJ50" s="15" t="s">
        <v>133</v>
      </c>
      <c r="BK50" s="15" t="n">
        <v>17</v>
      </c>
      <c r="BL50" s="15" t="s">
        <v>73</v>
      </c>
      <c r="BM50" s="11" t="s">
        <v>125</v>
      </c>
      <c r="BN50" s="11" t="s">
        <v>126</v>
      </c>
    </row>
    <row r="51" s="4" customFormat="true" ht="14.1" hidden="false" customHeight="false" outlineLevel="0" collapsed="false">
      <c r="A51" s="15" t="n">
        <v>153</v>
      </c>
      <c r="B51" s="15" t="n">
        <v>0</v>
      </c>
      <c r="C51" s="15" t="n">
        <f aca="false">9*7</f>
        <v>63</v>
      </c>
      <c r="D51" s="15" t="n">
        <v>0</v>
      </c>
      <c r="E51" s="15" t="n">
        <v>4</v>
      </c>
      <c r="F51" s="15" t="n">
        <v>1</v>
      </c>
      <c r="G51" s="15" t="n">
        <v>1</v>
      </c>
      <c r="H51" s="15" t="n">
        <v>0</v>
      </c>
      <c r="I51" s="15" t="n">
        <v>0</v>
      </c>
      <c r="J51" s="15" t="n">
        <v>0</v>
      </c>
      <c r="K51" s="15" t="n">
        <v>2</v>
      </c>
      <c r="L51" s="15" t="n">
        <v>1</v>
      </c>
      <c r="M51" s="15" t="n">
        <v>2</v>
      </c>
      <c r="N51" s="15" t="n">
        <v>1</v>
      </c>
      <c r="O51" s="15" t="n">
        <v>1</v>
      </c>
      <c r="P51" s="15" t="n">
        <v>3</v>
      </c>
      <c r="Q51" s="15" t="n">
        <v>4</v>
      </c>
      <c r="R51" s="15" t="n">
        <v>1</v>
      </c>
      <c r="S51" s="15" t="s">
        <v>70</v>
      </c>
      <c r="T51" s="15" t="n">
        <v>1</v>
      </c>
      <c r="U51" s="15" t="n">
        <v>0</v>
      </c>
      <c r="V51" s="30" t="n">
        <v>65</v>
      </c>
      <c r="W51" s="18" t="s">
        <v>121</v>
      </c>
      <c r="X51" s="15" t="n">
        <v>2</v>
      </c>
      <c r="Y51" s="15" t="n">
        <v>7</v>
      </c>
      <c r="Z51" s="18"/>
      <c r="AA51" s="15" t="n">
        <v>0</v>
      </c>
      <c r="AB51" s="15" t="s">
        <v>70</v>
      </c>
      <c r="AC51" s="18" t="s">
        <v>69</v>
      </c>
      <c r="AD51" s="18" t="s">
        <v>69</v>
      </c>
      <c r="AE51" s="18" t="s">
        <v>69</v>
      </c>
      <c r="AF51" s="18" t="s">
        <v>69</v>
      </c>
      <c r="AG51" s="18" t="s">
        <v>69</v>
      </c>
      <c r="AH51" s="18"/>
      <c r="AI51" s="15" t="n">
        <v>24</v>
      </c>
      <c r="AJ51" s="15" t="s">
        <v>70</v>
      </c>
      <c r="AK51" s="15" t="n">
        <v>0</v>
      </c>
      <c r="AL51" s="15" t="n">
        <v>7</v>
      </c>
      <c r="AM51" s="15" t="s">
        <v>70</v>
      </c>
      <c r="AN51" s="15" t="s">
        <v>70</v>
      </c>
      <c r="AO51" s="15" t="s">
        <v>70</v>
      </c>
      <c r="AP51" s="15" t="s">
        <v>70</v>
      </c>
      <c r="AQ51" s="15" t="s">
        <v>70</v>
      </c>
      <c r="AR51" s="15"/>
      <c r="AS51" s="18" t="s">
        <v>70</v>
      </c>
      <c r="AT51" s="18" t="s">
        <v>70</v>
      </c>
      <c r="AU51" s="18" t="s">
        <v>70</v>
      </c>
      <c r="AV51" s="18" t="s">
        <v>70</v>
      </c>
      <c r="AW51" s="18" t="s">
        <v>70</v>
      </c>
      <c r="AX51" s="18" t="s">
        <v>70</v>
      </c>
      <c r="AY51" s="18" t="s">
        <v>70</v>
      </c>
      <c r="AZ51" s="27" t="s">
        <v>76</v>
      </c>
      <c r="BA51" s="27" t="s">
        <v>77</v>
      </c>
      <c r="BB51" s="20" t="n">
        <v>0</v>
      </c>
      <c r="BC51" s="30" t="n">
        <f aca="false">BB51 * (1 - ( 3 / (( 4*BK51) - 9) ))</f>
        <v>0</v>
      </c>
      <c r="BD51" s="30" t="n">
        <f aca="false">0.5 * LN((1+BC51)/(1-BC51))</f>
        <v>0</v>
      </c>
      <c r="BE51" s="30" t="n">
        <f aca="false">1/SQRT(BK51-3)</f>
        <v>0.267261241912424</v>
      </c>
      <c r="BF51" s="30" t="n">
        <f aca="false">BD51-1.96*BE51</f>
        <v>-0.523832034148352</v>
      </c>
      <c r="BG51" s="30" t="n">
        <f aca="false">BD51+1.96*BE51</f>
        <v>0.523832034148352</v>
      </c>
      <c r="BH51" s="30" t="str">
        <f aca="false">IF(BD51&lt; BF51, "PROB",  IF(BD51&gt;BG51, "PROB","OK"))</f>
        <v>OK</v>
      </c>
      <c r="BI51" s="30" t="n">
        <f aca="false">1/(BE51*BE51)</f>
        <v>14</v>
      </c>
      <c r="BJ51" s="15" t="s">
        <v>134</v>
      </c>
      <c r="BK51" s="15" t="n">
        <v>17</v>
      </c>
      <c r="BL51" s="15" t="s">
        <v>73</v>
      </c>
      <c r="BM51" s="11" t="s">
        <v>125</v>
      </c>
      <c r="BN51" s="11" t="s">
        <v>126</v>
      </c>
    </row>
    <row r="52" s="4" customFormat="true" ht="14.1" hidden="false" customHeight="false" outlineLevel="0" collapsed="false">
      <c r="A52" s="15" t="n">
        <v>153</v>
      </c>
      <c r="B52" s="15" t="n">
        <v>0</v>
      </c>
      <c r="C52" s="15" t="n">
        <f aca="false">9*7</f>
        <v>63</v>
      </c>
      <c r="D52" s="15" t="n">
        <v>0</v>
      </c>
      <c r="E52" s="15" t="n">
        <v>4</v>
      </c>
      <c r="F52" s="15" t="n">
        <v>1</v>
      </c>
      <c r="G52" s="15" t="n">
        <v>1</v>
      </c>
      <c r="H52" s="15" t="n">
        <v>0</v>
      </c>
      <c r="I52" s="15" t="n">
        <v>0</v>
      </c>
      <c r="J52" s="15" t="n">
        <v>0</v>
      </c>
      <c r="K52" s="15" t="n">
        <v>2</v>
      </c>
      <c r="L52" s="15" t="n">
        <v>1</v>
      </c>
      <c r="M52" s="15" t="n">
        <v>2</v>
      </c>
      <c r="N52" s="15" t="n">
        <v>1</v>
      </c>
      <c r="O52" s="15" t="n">
        <v>1</v>
      </c>
      <c r="P52" s="15" t="n">
        <v>3</v>
      </c>
      <c r="Q52" s="15" t="n">
        <v>4</v>
      </c>
      <c r="R52" s="15" t="n">
        <v>1</v>
      </c>
      <c r="S52" s="15" t="s">
        <v>70</v>
      </c>
      <c r="T52" s="15" t="n">
        <v>1</v>
      </c>
      <c r="U52" s="15" t="n">
        <v>0</v>
      </c>
      <c r="V52" s="30" t="n">
        <v>65</v>
      </c>
      <c r="W52" s="18" t="s">
        <v>121</v>
      </c>
      <c r="X52" s="15" t="n">
        <v>2</v>
      </c>
      <c r="Y52" s="15" t="n">
        <v>7</v>
      </c>
      <c r="Z52" s="18"/>
      <c r="AA52" s="15" t="n">
        <v>0</v>
      </c>
      <c r="AB52" s="15" t="s">
        <v>70</v>
      </c>
      <c r="AC52" s="18" t="s">
        <v>69</v>
      </c>
      <c r="AD52" s="18" t="s">
        <v>69</v>
      </c>
      <c r="AE52" s="18" t="s">
        <v>69</v>
      </c>
      <c r="AF52" s="18" t="s">
        <v>69</v>
      </c>
      <c r="AG52" s="18" t="s">
        <v>69</v>
      </c>
      <c r="AH52" s="18"/>
      <c r="AI52" s="15" t="n">
        <v>24</v>
      </c>
      <c r="AJ52" s="15" t="s">
        <v>70</v>
      </c>
      <c r="AK52" s="15" t="n">
        <v>0</v>
      </c>
      <c r="AL52" s="15" t="n">
        <v>7</v>
      </c>
      <c r="AM52" s="15" t="s">
        <v>70</v>
      </c>
      <c r="AN52" s="15" t="s">
        <v>70</v>
      </c>
      <c r="AO52" s="15" t="s">
        <v>70</v>
      </c>
      <c r="AP52" s="15" t="s">
        <v>70</v>
      </c>
      <c r="AQ52" s="15" t="s">
        <v>70</v>
      </c>
      <c r="AR52" s="15"/>
      <c r="AS52" s="18" t="s">
        <v>70</v>
      </c>
      <c r="AT52" s="18" t="s">
        <v>70</v>
      </c>
      <c r="AU52" s="18" t="s">
        <v>70</v>
      </c>
      <c r="AV52" s="18" t="s">
        <v>70</v>
      </c>
      <c r="AW52" s="18" t="s">
        <v>70</v>
      </c>
      <c r="AX52" s="18" t="s">
        <v>70</v>
      </c>
      <c r="AY52" s="18" t="s">
        <v>70</v>
      </c>
      <c r="AZ52" s="27" t="s">
        <v>135</v>
      </c>
      <c r="BA52" s="27" t="s">
        <v>136</v>
      </c>
      <c r="BB52" s="20" t="n">
        <v>-0.46</v>
      </c>
      <c r="BC52" s="30" t="n">
        <f aca="false">BB52 * (1 - ( 3 / (( 4*BK52) - 9) ))</f>
        <v>-0.436610169491526</v>
      </c>
      <c r="BD52" s="30" t="n">
        <f aca="false">0.5 * LN((1+BC52)/(1-BC52))</f>
        <v>-0.468034881706425</v>
      </c>
      <c r="BE52" s="30" t="n">
        <f aca="false">1/SQRT(BK52-3)</f>
        <v>0.267261241912424</v>
      </c>
      <c r="BF52" s="30" t="n">
        <f aca="false">BD52-1.96*BE52</f>
        <v>-0.991866915854777</v>
      </c>
      <c r="BG52" s="30" t="n">
        <f aca="false">BD52+1.96*BE52</f>
        <v>0.0557971524419263</v>
      </c>
      <c r="BH52" s="30" t="str">
        <f aca="false">IF(BD52&lt; BF52, "PROB",  IF(BD52&gt;BG52, "PROB","OK"))</f>
        <v>OK</v>
      </c>
      <c r="BI52" s="30" t="n">
        <f aca="false">1/(BE52*BE52)</f>
        <v>14</v>
      </c>
      <c r="BJ52" s="15" t="s">
        <v>137</v>
      </c>
      <c r="BK52" s="15" t="n">
        <v>17</v>
      </c>
      <c r="BL52" s="15" t="s">
        <v>73</v>
      </c>
      <c r="BM52" s="11" t="s">
        <v>125</v>
      </c>
      <c r="BN52" s="11" t="s">
        <v>126</v>
      </c>
    </row>
    <row r="53" s="4" customFormat="true" ht="14.1" hidden="false" customHeight="false" outlineLevel="0" collapsed="false">
      <c r="A53" s="15" t="n">
        <v>153</v>
      </c>
      <c r="B53" s="15" t="n">
        <v>0</v>
      </c>
      <c r="C53" s="15" t="n">
        <f aca="false">9*7</f>
        <v>63</v>
      </c>
      <c r="D53" s="15" t="n">
        <v>0</v>
      </c>
      <c r="E53" s="15" t="n">
        <v>4</v>
      </c>
      <c r="F53" s="15" t="n">
        <v>1</v>
      </c>
      <c r="G53" s="15" t="n">
        <v>1</v>
      </c>
      <c r="H53" s="15" t="n">
        <v>0</v>
      </c>
      <c r="I53" s="15" t="n">
        <v>0</v>
      </c>
      <c r="J53" s="15" t="n">
        <v>0</v>
      </c>
      <c r="K53" s="15" t="n">
        <v>2</v>
      </c>
      <c r="L53" s="15" t="n">
        <v>1</v>
      </c>
      <c r="M53" s="15" t="n">
        <v>2</v>
      </c>
      <c r="N53" s="15" t="n">
        <v>1</v>
      </c>
      <c r="O53" s="15" t="n">
        <v>1</v>
      </c>
      <c r="P53" s="15" t="n">
        <v>3</v>
      </c>
      <c r="Q53" s="15" t="n">
        <v>4</v>
      </c>
      <c r="R53" s="15" t="n">
        <v>1</v>
      </c>
      <c r="S53" s="15" t="s">
        <v>70</v>
      </c>
      <c r="T53" s="15" t="n">
        <v>1</v>
      </c>
      <c r="U53" s="15" t="n">
        <v>0</v>
      </c>
      <c r="V53" s="30" t="n">
        <v>65</v>
      </c>
      <c r="W53" s="18" t="s">
        <v>121</v>
      </c>
      <c r="X53" s="15" t="n">
        <v>2</v>
      </c>
      <c r="Y53" s="15" t="n">
        <v>7</v>
      </c>
      <c r="Z53" s="18"/>
      <c r="AA53" s="15" t="n">
        <v>0</v>
      </c>
      <c r="AB53" s="15" t="s">
        <v>70</v>
      </c>
      <c r="AC53" s="18" t="s">
        <v>69</v>
      </c>
      <c r="AD53" s="18" t="s">
        <v>69</v>
      </c>
      <c r="AE53" s="18" t="s">
        <v>69</v>
      </c>
      <c r="AF53" s="18" t="s">
        <v>69</v>
      </c>
      <c r="AG53" s="18" t="s">
        <v>69</v>
      </c>
      <c r="AH53" s="18"/>
      <c r="AI53" s="15" t="n">
        <v>24</v>
      </c>
      <c r="AJ53" s="15" t="s">
        <v>70</v>
      </c>
      <c r="AK53" s="15" t="n">
        <v>0</v>
      </c>
      <c r="AL53" s="15" t="n">
        <v>7</v>
      </c>
      <c r="AM53" s="15" t="s">
        <v>70</v>
      </c>
      <c r="AN53" s="15" t="s">
        <v>70</v>
      </c>
      <c r="AO53" s="15" t="s">
        <v>70</v>
      </c>
      <c r="AP53" s="15" t="s">
        <v>70</v>
      </c>
      <c r="AQ53" s="15" t="s">
        <v>70</v>
      </c>
      <c r="AR53" s="15"/>
      <c r="AS53" s="18" t="s">
        <v>70</v>
      </c>
      <c r="AT53" s="18" t="s">
        <v>70</v>
      </c>
      <c r="AU53" s="18" t="s">
        <v>70</v>
      </c>
      <c r="AV53" s="18" t="s">
        <v>70</v>
      </c>
      <c r="AW53" s="18" t="s">
        <v>70</v>
      </c>
      <c r="AX53" s="18" t="s">
        <v>70</v>
      </c>
      <c r="AY53" s="18" t="s">
        <v>70</v>
      </c>
      <c r="AZ53" s="27" t="s">
        <v>138</v>
      </c>
      <c r="BA53" s="27" t="s">
        <v>138</v>
      </c>
      <c r="BB53" s="20" t="n">
        <v>-0.61</v>
      </c>
      <c r="BC53" s="30" t="n">
        <f aca="false">BB53 * (1 - ( 3 / (( 4*BK53) - 9) ))</f>
        <v>-0.578983050847458</v>
      </c>
      <c r="BD53" s="30" t="n">
        <f aca="false">0.5 * LN((1+BC53)/(1-BC53))</f>
        <v>-0.660931593975431</v>
      </c>
      <c r="BE53" s="30" t="n">
        <f aca="false">1/SQRT(BK53-3)</f>
        <v>0.267261241912424</v>
      </c>
      <c r="BF53" s="30" t="n">
        <f aca="false">BD53-1.96*BE53</f>
        <v>-1.18476362812378</v>
      </c>
      <c r="BG53" s="30" t="n">
        <f aca="false">BD53+1.96*BE53</f>
        <v>-0.137099559827079</v>
      </c>
      <c r="BH53" s="30" t="str">
        <f aca="false">IF(BD53&lt; BF53, "PROB",  IF(BD53&gt;BG53, "PROB","OK"))</f>
        <v>OK</v>
      </c>
      <c r="BI53" s="30" t="n">
        <f aca="false">1/(BE53*BE53)</f>
        <v>14</v>
      </c>
      <c r="BJ53" s="15" t="s">
        <v>139</v>
      </c>
      <c r="BK53" s="15" t="n">
        <v>17</v>
      </c>
      <c r="BL53" s="15" t="s">
        <v>73</v>
      </c>
      <c r="BM53" s="11" t="s">
        <v>125</v>
      </c>
      <c r="BN53" s="11" t="s">
        <v>126</v>
      </c>
    </row>
    <row r="54" s="4" customFormat="true" ht="14.1" hidden="false" customHeight="false" outlineLevel="0" collapsed="false">
      <c r="A54" s="15" t="n">
        <v>153</v>
      </c>
      <c r="B54" s="15" t="n">
        <v>0</v>
      </c>
      <c r="C54" s="15" t="n">
        <f aca="false">9*7</f>
        <v>63</v>
      </c>
      <c r="D54" s="15" t="n">
        <v>0</v>
      </c>
      <c r="E54" s="15" t="n">
        <v>4</v>
      </c>
      <c r="F54" s="15" t="n">
        <v>1</v>
      </c>
      <c r="G54" s="15" t="n">
        <v>1</v>
      </c>
      <c r="H54" s="15" t="n">
        <v>0</v>
      </c>
      <c r="I54" s="15" t="n">
        <v>0</v>
      </c>
      <c r="J54" s="15" t="n">
        <v>0</v>
      </c>
      <c r="K54" s="15" t="n">
        <v>2</v>
      </c>
      <c r="L54" s="15" t="n">
        <v>1</v>
      </c>
      <c r="M54" s="15" t="n">
        <v>2</v>
      </c>
      <c r="N54" s="15" t="n">
        <v>1</v>
      </c>
      <c r="O54" s="15" t="n">
        <v>1</v>
      </c>
      <c r="P54" s="15" t="n">
        <v>3</v>
      </c>
      <c r="Q54" s="15" t="n">
        <v>4</v>
      </c>
      <c r="R54" s="15" t="n">
        <v>1</v>
      </c>
      <c r="S54" s="15" t="s">
        <v>70</v>
      </c>
      <c r="T54" s="15" t="n">
        <v>1</v>
      </c>
      <c r="U54" s="15" t="n">
        <v>8</v>
      </c>
      <c r="V54" s="30" t="n">
        <v>65</v>
      </c>
      <c r="W54" s="18" t="s">
        <v>121</v>
      </c>
      <c r="X54" s="15" t="n">
        <v>2</v>
      </c>
      <c r="Y54" s="15" t="n">
        <v>7</v>
      </c>
      <c r="Z54" s="18"/>
      <c r="AA54" s="15" t="n">
        <v>0</v>
      </c>
      <c r="AB54" s="15" t="s">
        <v>70</v>
      </c>
      <c r="AC54" s="18" t="s">
        <v>69</v>
      </c>
      <c r="AD54" s="18" t="s">
        <v>69</v>
      </c>
      <c r="AE54" s="18" t="s">
        <v>69</v>
      </c>
      <c r="AF54" s="18" t="s">
        <v>69</v>
      </c>
      <c r="AG54" s="18" t="s">
        <v>69</v>
      </c>
      <c r="AH54" s="18"/>
      <c r="AI54" s="15" t="n">
        <v>24</v>
      </c>
      <c r="AJ54" s="15" t="s">
        <v>70</v>
      </c>
      <c r="AK54" s="15" t="n">
        <v>0</v>
      </c>
      <c r="AL54" s="15" t="n">
        <v>14</v>
      </c>
      <c r="AM54" s="15" t="s">
        <v>70</v>
      </c>
      <c r="AN54" s="15" t="s">
        <v>70</v>
      </c>
      <c r="AO54" s="15" t="s">
        <v>70</v>
      </c>
      <c r="AP54" s="15" t="s">
        <v>70</v>
      </c>
      <c r="AQ54" s="15" t="s">
        <v>70</v>
      </c>
      <c r="AR54" s="15"/>
      <c r="AS54" s="18" t="s">
        <v>70</v>
      </c>
      <c r="AT54" s="18" t="s">
        <v>70</v>
      </c>
      <c r="AU54" s="18" t="s">
        <v>70</v>
      </c>
      <c r="AV54" s="18" t="s">
        <v>70</v>
      </c>
      <c r="AW54" s="18" t="s">
        <v>70</v>
      </c>
      <c r="AX54" s="18" t="s">
        <v>70</v>
      </c>
      <c r="AY54" s="18" t="s">
        <v>70</v>
      </c>
      <c r="AZ54" s="27" t="s">
        <v>91</v>
      </c>
      <c r="BA54" s="27" t="s">
        <v>91</v>
      </c>
      <c r="BB54" s="20" t="n">
        <v>0.31</v>
      </c>
      <c r="BC54" s="30" t="n">
        <f aca="false">BB54 * (1 - ( 3 / (( 4*BK54) - 9) ))</f>
        <v>0.294237288135593</v>
      </c>
      <c r="BD54" s="30" t="n">
        <f aca="false">0.5 * LN((1+BC54)/(1-BC54))</f>
        <v>0.303198877555389</v>
      </c>
      <c r="BE54" s="30" t="n">
        <f aca="false">1/SQRT(BK54-3)</f>
        <v>0.267261241912424</v>
      </c>
      <c r="BF54" s="30" t="n">
        <f aca="false">BD54-1.96*BE54</f>
        <v>-0.220633156592962</v>
      </c>
      <c r="BG54" s="30" t="n">
        <f aca="false">BD54+1.96*BE54</f>
        <v>0.827030911703741</v>
      </c>
      <c r="BH54" s="30" t="str">
        <f aca="false">IF(BD54&lt; BF54, "PROB",  IF(BD54&gt;BG54, "PROB","OK"))</f>
        <v>OK</v>
      </c>
      <c r="BI54" s="30" t="n">
        <f aca="false">1/(BE54*BE54)</f>
        <v>14</v>
      </c>
      <c r="BJ54" s="15" t="s">
        <v>140</v>
      </c>
      <c r="BK54" s="15" t="n">
        <v>17</v>
      </c>
      <c r="BL54" s="15" t="s">
        <v>73</v>
      </c>
      <c r="BM54" s="11" t="s">
        <v>125</v>
      </c>
      <c r="BN54" s="11" t="s">
        <v>126</v>
      </c>
    </row>
    <row r="55" s="4" customFormat="true" ht="14.1" hidden="false" customHeight="false" outlineLevel="0" collapsed="false">
      <c r="A55" s="15" t="n">
        <v>153</v>
      </c>
      <c r="B55" s="15" t="n">
        <v>0</v>
      </c>
      <c r="C55" s="15" t="n">
        <f aca="false">9*7</f>
        <v>63</v>
      </c>
      <c r="D55" s="15" t="n">
        <v>0</v>
      </c>
      <c r="E55" s="15" t="n">
        <v>4</v>
      </c>
      <c r="F55" s="15" t="n">
        <v>1</v>
      </c>
      <c r="G55" s="15" t="n">
        <v>1</v>
      </c>
      <c r="H55" s="15" t="n">
        <v>0</v>
      </c>
      <c r="I55" s="15" t="n">
        <v>0</v>
      </c>
      <c r="J55" s="15" t="n">
        <v>0</v>
      </c>
      <c r="K55" s="15" t="n">
        <v>2</v>
      </c>
      <c r="L55" s="15" t="n">
        <v>1</v>
      </c>
      <c r="M55" s="15" t="n">
        <v>2</v>
      </c>
      <c r="N55" s="15" t="n">
        <v>1</v>
      </c>
      <c r="O55" s="15" t="n">
        <v>1</v>
      </c>
      <c r="P55" s="15" t="n">
        <v>3</v>
      </c>
      <c r="Q55" s="15" t="n">
        <v>4</v>
      </c>
      <c r="R55" s="15" t="n">
        <v>1</v>
      </c>
      <c r="S55" s="15" t="s">
        <v>70</v>
      </c>
      <c r="T55" s="15" t="n">
        <v>1</v>
      </c>
      <c r="U55" s="15" t="n">
        <v>8</v>
      </c>
      <c r="V55" s="30" t="n">
        <v>65</v>
      </c>
      <c r="W55" s="18" t="s">
        <v>121</v>
      </c>
      <c r="X55" s="15" t="n">
        <v>2</v>
      </c>
      <c r="Y55" s="15" t="n">
        <v>7</v>
      </c>
      <c r="Z55" s="18"/>
      <c r="AA55" s="15" t="n">
        <v>0</v>
      </c>
      <c r="AB55" s="15" t="s">
        <v>70</v>
      </c>
      <c r="AC55" s="18" t="s">
        <v>69</v>
      </c>
      <c r="AD55" s="18" t="s">
        <v>69</v>
      </c>
      <c r="AE55" s="18" t="s">
        <v>69</v>
      </c>
      <c r="AF55" s="18" t="s">
        <v>69</v>
      </c>
      <c r="AG55" s="18" t="s">
        <v>69</v>
      </c>
      <c r="AH55" s="18"/>
      <c r="AI55" s="15" t="n">
        <v>24</v>
      </c>
      <c r="AJ55" s="15" t="s">
        <v>70</v>
      </c>
      <c r="AK55" s="15" t="n">
        <v>0</v>
      </c>
      <c r="AL55" s="15" t="n">
        <v>14</v>
      </c>
      <c r="AM55" s="15" t="s">
        <v>70</v>
      </c>
      <c r="AN55" s="15" t="s">
        <v>70</v>
      </c>
      <c r="AO55" s="15" t="s">
        <v>70</v>
      </c>
      <c r="AP55" s="15" t="s">
        <v>70</v>
      </c>
      <c r="AQ55" s="15" t="s">
        <v>70</v>
      </c>
      <c r="AR55" s="15"/>
      <c r="AS55" s="18" t="s">
        <v>70</v>
      </c>
      <c r="AT55" s="18" t="s">
        <v>70</v>
      </c>
      <c r="AU55" s="18" t="s">
        <v>70</v>
      </c>
      <c r="AV55" s="18" t="s">
        <v>70</v>
      </c>
      <c r="AW55" s="18" t="s">
        <v>70</v>
      </c>
      <c r="AX55" s="18" t="s">
        <v>70</v>
      </c>
      <c r="AY55" s="18" t="s">
        <v>70</v>
      </c>
      <c r="AZ55" s="27" t="s">
        <v>128</v>
      </c>
      <c r="BA55" s="27" t="s">
        <v>128</v>
      </c>
      <c r="BB55" s="20" t="n">
        <v>0.29</v>
      </c>
      <c r="BC55" s="30" t="n">
        <f aca="false">BB55 * (1 - ( 3 / (( 4*BK55) - 9) ))</f>
        <v>0.275254237288136</v>
      </c>
      <c r="BD55" s="30" t="n">
        <f aca="false">0.5 * LN((1+BC55)/(1-BC55))</f>
        <v>0.282539959137993</v>
      </c>
      <c r="BE55" s="30" t="n">
        <f aca="false">1/SQRT(BK55-3)</f>
        <v>0.267261241912424</v>
      </c>
      <c r="BF55" s="30" t="n">
        <f aca="false">BD55-1.96*BE55</f>
        <v>-0.241292075010359</v>
      </c>
      <c r="BG55" s="30" t="n">
        <f aca="false">BD55+1.96*BE55</f>
        <v>0.806371993286344</v>
      </c>
      <c r="BH55" s="30" t="str">
        <f aca="false">IF(BD55&lt; BF55, "PROB",  IF(BD55&gt;BG55, "PROB","OK"))</f>
        <v>OK</v>
      </c>
      <c r="BI55" s="30" t="n">
        <f aca="false">1/(BE55*BE55)</f>
        <v>14</v>
      </c>
      <c r="BJ55" s="15" t="s">
        <v>141</v>
      </c>
      <c r="BK55" s="15" t="n">
        <v>17</v>
      </c>
      <c r="BL55" s="15" t="s">
        <v>73</v>
      </c>
      <c r="BM55" s="11" t="s">
        <v>125</v>
      </c>
      <c r="BN55" s="11" t="s">
        <v>126</v>
      </c>
    </row>
    <row r="56" s="4" customFormat="true" ht="14.1" hidden="false" customHeight="false" outlineLevel="0" collapsed="false">
      <c r="A56" s="15" t="n">
        <v>153</v>
      </c>
      <c r="B56" s="15" t="n">
        <v>0</v>
      </c>
      <c r="C56" s="15" t="n">
        <f aca="false">9*7</f>
        <v>63</v>
      </c>
      <c r="D56" s="15" t="n">
        <v>0</v>
      </c>
      <c r="E56" s="15" t="n">
        <v>4</v>
      </c>
      <c r="F56" s="15" t="n">
        <v>1</v>
      </c>
      <c r="G56" s="15" t="n">
        <v>1</v>
      </c>
      <c r="H56" s="15" t="n">
        <v>0</v>
      </c>
      <c r="I56" s="15" t="n">
        <v>0</v>
      </c>
      <c r="J56" s="15" t="n">
        <v>0</v>
      </c>
      <c r="K56" s="15" t="n">
        <v>2</v>
      </c>
      <c r="L56" s="15" t="n">
        <v>1</v>
      </c>
      <c r="M56" s="15" t="n">
        <v>2</v>
      </c>
      <c r="N56" s="15" t="n">
        <v>1</v>
      </c>
      <c r="O56" s="15" t="n">
        <v>1</v>
      </c>
      <c r="P56" s="15" t="n">
        <v>3</v>
      </c>
      <c r="Q56" s="15" t="n">
        <v>4</v>
      </c>
      <c r="R56" s="15" t="n">
        <v>1</v>
      </c>
      <c r="S56" s="15" t="s">
        <v>70</v>
      </c>
      <c r="T56" s="15" t="n">
        <v>1</v>
      </c>
      <c r="U56" s="15" t="n">
        <v>8</v>
      </c>
      <c r="V56" s="30" t="n">
        <v>65</v>
      </c>
      <c r="W56" s="18" t="s">
        <v>121</v>
      </c>
      <c r="X56" s="15" t="n">
        <v>2</v>
      </c>
      <c r="Y56" s="15" t="n">
        <v>7</v>
      </c>
      <c r="Z56" s="18"/>
      <c r="AA56" s="15" t="n">
        <v>0</v>
      </c>
      <c r="AB56" s="15" t="s">
        <v>70</v>
      </c>
      <c r="AC56" s="18" t="s">
        <v>69</v>
      </c>
      <c r="AD56" s="18" t="s">
        <v>69</v>
      </c>
      <c r="AE56" s="18" t="s">
        <v>69</v>
      </c>
      <c r="AF56" s="18" t="s">
        <v>69</v>
      </c>
      <c r="AG56" s="18" t="s">
        <v>69</v>
      </c>
      <c r="AH56" s="18"/>
      <c r="AI56" s="15" t="n">
        <v>24</v>
      </c>
      <c r="AJ56" s="15" t="s">
        <v>70</v>
      </c>
      <c r="AK56" s="15" t="n">
        <v>0</v>
      </c>
      <c r="AL56" s="15" t="n">
        <v>14</v>
      </c>
      <c r="AM56" s="15" t="s">
        <v>70</v>
      </c>
      <c r="AN56" s="15" t="s">
        <v>70</v>
      </c>
      <c r="AO56" s="15" t="s">
        <v>70</v>
      </c>
      <c r="AP56" s="15" t="s">
        <v>70</v>
      </c>
      <c r="AQ56" s="15" t="s">
        <v>70</v>
      </c>
      <c r="AR56" s="15"/>
      <c r="AS56" s="18" t="s">
        <v>70</v>
      </c>
      <c r="AT56" s="18" t="s">
        <v>70</v>
      </c>
      <c r="AU56" s="18" t="s">
        <v>70</v>
      </c>
      <c r="AV56" s="18" t="s">
        <v>70</v>
      </c>
      <c r="AW56" s="18" t="s">
        <v>70</v>
      </c>
      <c r="AX56" s="18" t="s">
        <v>70</v>
      </c>
      <c r="AY56" s="18" t="s">
        <v>70</v>
      </c>
      <c r="AZ56" s="27" t="s">
        <v>123</v>
      </c>
      <c r="BA56" s="27" t="s">
        <v>123</v>
      </c>
      <c r="BB56" s="20" t="n">
        <v>0.23</v>
      </c>
      <c r="BC56" s="30" t="n">
        <f aca="false">BB56 * (1 - ( 3 / (( 4*BK56) - 9) ))</f>
        <v>0.218305084745763</v>
      </c>
      <c r="BD56" s="30" t="n">
        <f aca="false">0.5 * LN((1+BC56)/(1-BC56))</f>
        <v>0.22187568325725</v>
      </c>
      <c r="BE56" s="30" t="n">
        <f aca="false">1/SQRT(BK56-3)</f>
        <v>0.267261241912424</v>
      </c>
      <c r="BF56" s="30" t="n">
        <f aca="false">BD56-1.96*BE56</f>
        <v>-0.301956350891102</v>
      </c>
      <c r="BG56" s="30" t="n">
        <f aca="false">BD56+1.96*BE56</f>
        <v>0.745707717405602</v>
      </c>
      <c r="BH56" s="30" t="str">
        <f aca="false">IF(BD56&lt; BF56, "PROB",  IF(BD56&gt;BG56, "PROB","OK"))</f>
        <v>OK</v>
      </c>
      <c r="BI56" s="30" t="n">
        <f aca="false">1/(BE56*BE56)</f>
        <v>14</v>
      </c>
      <c r="BJ56" s="15" t="s">
        <v>142</v>
      </c>
      <c r="BK56" s="15" t="n">
        <v>17</v>
      </c>
      <c r="BL56" s="15" t="s">
        <v>73</v>
      </c>
      <c r="BM56" s="11" t="s">
        <v>125</v>
      </c>
      <c r="BN56" s="11" t="s">
        <v>126</v>
      </c>
    </row>
    <row r="57" s="4" customFormat="true" ht="14.1" hidden="false" customHeight="false" outlineLevel="0" collapsed="false">
      <c r="A57" s="15" t="n">
        <v>153</v>
      </c>
      <c r="B57" s="15" t="n">
        <v>0</v>
      </c>
      <c r="C57" s="15" t="n">
        <f aca="false">9*7</f>
        <v>63</v>
      </c>
      <c r="D57" s="15" t="n">
        <v>0</v>
      </c>
      <c r="E57" s="15" t="n">
        <v>4</v>
      </c>
      <c r="F57" s="15" t="n">
        <v>1</v>
      </c>
      <c r="G57" s="15" t="n">
        <v>1</v>
      </c>
      <c r="H57" s="15" t="n">
        <v>0</v>
      </c>
      <c r="I57" s="15" t="n">
        <v>0</v>
      </c>
      <c r="J57" s="15" t="n">
        <v>0</v>
      </c>
      <c r="K57" s="15" t="n">
        <v>2</v>
      </c>
      <c r="L57" s="15" t="n">
        <v>1</v>
      </c>
      <c r="M57" s="15" t="n">
        <v>2</v>
      </c>
      <c r="N57" s="15" t="n">
        <v>1</v>
      </c>
      <c r="O57" s="15" t="n">
        <v>1</v>
      </c>
      <c r="P57" s="15" t="n">
        <v>3</v>
      </c>
      <c r="Q57" s="15" t="n">
        <v>4</v>
      </c>
      <c r="R57" s="15" t="n">
        <v>1</v>
      </c>
      <c r="S57" s="15" t="s">
        <v>70</v>
      </c>
      <c r="T57" s="15" t="n">
        <v>1</v>
      </c>
      <c r="U57" s="15" t="n">
        <v>8</v>
      </c>
      <c r="V57" s="30" t="n">
        <v>65</v>
      </c>
      <c r="W57" s="18" t="s">
        <v>121</v>
      </c>
      <c r="X57" s="15" t="n">
        <v>2</v>
      </c>
      <c r="Y57" s="15" t="n">
        <v>7</v>
      </c>
      <c r="Z57" s="18"/>
      <c r="AA57" s="15" t="n">
        <v>0</v>
      </c>
      <c r="AB57" s="15" t="s">
        <v>70</v>
      </c>
      <c r="AC57" s="18" t="s">
        <v>69</v>
      </c>
      <c r="AD57" s="18" t="s">
        <v>69</v>
      </c>
      <c r="AE57" s="18" t="s">
        <v>69</v>
      </c>
      <c r="AF57" s="18" t="s">
        <v>69</v>
      </c>
      <c r="AG57" s="18" t="s">
        <v>69</v>
      </c>
      <c r="AH57" s="18"/>
      <c r="AI57" s="15" t="n">
        <v>24</v>
      </c>
      <c r="AJ57" s="15" t="s">
        <v>70</v>
      </c>
      <c r="AK57" s="15" t="n">
        <v>0</v>
      </c>
      <c r="AL57" s="15" t="n">
        <v>14</v>
      </c>
      <c r="AM57" s="15" t="s">
        <v>70</v>
      </c>
      <c r="AN57" s="15" t="s">
        <v>70</v>
      </c>
      <c r="AO57" s="15" t="s">
        <v>70</v>
      </c>
      <c r="AP57" s="15" t="s">
        <v>70</v>
      </c>
      <c r="AQ57" s="15" t="s">
        <v>70</v>
      </c>
      <c r="AR57" s="15"/>
      <c r="AS57" s="18" t="s">
        <v>70</v>
      </c>
      <c r="AT57" s="18" t="s">
        <v>70</v>
      </c>
      <c r="AU57" s="18" t="s">
        <v>70</v>
      </c>
      <c r="AV57" s="18" t="s">
        <v>70</v>
      </c>
      <c r="AW57" s="18" t="s">
        <v>70</v>
      </c>
      <c r="AX57" s="18" t="s">
        <v>70</v>
      </c>
      <c r="AY57" s="18" t="s">
        <v>70</v>
      </c>
      <c r="AZ57" s="27" t="s">
        <v>131</v>
      </c>
      <c r="BA57" s="27" t="s">
        <v>132</v>
      </c>
      <c r="BB57" s="28" t="n">
        <v>0.36</v>
      </c>
      <c r="BC57" s="29" t="n">
        <f aca="false">BB57 * (1 - ( 3 / (( 4*BK57) - 9) ))</f>
        <v>0.341694915254237</v>
      </c>
      <c r="BD57" s="29" t="n">
        <f aca="false">0.5 * LN((1+BC57)/(1-BC57))</f>
        <v>0.35601023865562</v>
      </c>
      <c r="BE57" s="29" t="n">
        <f aca="false">1/SQRT(BK57-3)</f>
        <v>0.267261241912424</v>
      </c>
      <c r="BF57" s="29" t="n">
        <f aca="false">BD57-1.96*BE57</f>
        <v>-0.167821795492731</v>
      </c>
      <c r="BG57" s="29" t="n">
        <f aca="false">BD57+1.96*BE57</f>
        <v>0.879842272803972</v>
      </c>
      <c r="BH57" s="29" t="str">
        <f aca="false">IF(BD57&lt; BF57, "PROB",  IF(BD57&gt;BG57, "PROB","OK"))</f>
        <v>OK</v>
      </c>
      <c r="BI57" s="29" t="n">
        <f aca="false">1/(BE57*BE57)</f>
        <v>14</v>
      </c>
      <c r="BJ57" s="27" t="s">
        <v>143</v>
      </c>
      <c r="BK57" s="15" t="n">
        <v>17</v>
      </c>
      <c r="BL57" s="15" t="s">
        <v>73</v>
      </c>
      <c r="BM57" s="11" t="s">
        <v>125</v>
      </c>
      <c r="BN57" s="11" t="s">
        <v>126</v>
      </c>
    </row>
    <row r="58" s="4" customFormat="true" ht="14.1" hidden="false" customHeight="false" outlineLevel="0" collapsed="false">
      <c r="A58" s="15" t="n">
        <v>153</v>
      </c>
      <c r="B58" s="15" t="n">
        <v>0</v>
      </c>
      <c r="C58" s="15" t="n">
        <f aca="false">9*7</f>
        <v>63</v>
      </c>
      <c r="D58" s="15" t="n">
        <v>0</v>
      </c>
      <c r="E58" s="15" t="n">
        <v>4</v>
      </c>
      <c r="F58" s="15" t="n">
        <v>1</v>
      </c>
      <c r="G58" s="15" t="n">
        <v>1</v>
      </c>
      <c r="H58" s="15" t="n">
        <v>0</v>
      </c>
      <c r="I58" s="15" t="n">
        <v>0</v>
      </c>
      <c r="J58" s="15" t="n">
        <v>0</v>
      </c>
      <c r="K58" s="15" t="n">
        <v>2</v>
      </c>
      <c r="L58" s="15" t="n">
        <v>1</v>
      </c>
      <c r="M58" s="15" t="n">
        <v>2</v>
      </c>
      <c r="N58" s="15" t="n">
        <v>1</v>
      </c>
      <c r="O58" s="15" t="n">
        <v>1</v>
      </c>
      <c r="P58" s="15" t="n">
        <v>3</v>
      </c>
      <c r="Q58" s="15" t="n">
        <v>4</v>
      </c>
      <c r="R58" s="15" t="n">
        <v>1</v>
      </c>
      <c r="S58" s="15" t="s">
        <v>70</v>
      </c>
      <c r="T58" s="15" t="n">
        <v>1</v>
      </c>
      <c r="U58" s="15" t="n">
        <v>8</v>
      </c>
      <c r="V58" s="30" t="n">
        <v>65</v>
      </c>
      <c r="W58" s="18" t="s">
        <v>121</v>
      </c>
      <c r="X58" s="15" t="n">
        <v>2</v>
      </c>
      <c r="Y58" s="15" t="n">
        <v>7</v>
      </c>
      <c r="Z58" s="18"/>
      <c r="AA58" s="15" t="n">
        <v>0</v>
      </c>
      <c r="AB58" s="15" t="s">
        <v>70</v>
      </c>
      <c r="AC58" s="18" t="s">
        <v>69</v>
      </c>
      <c r="AD58" s="18" t="s">
        <v>69</v>
      </c>
      <c r="AE58" s="18" t="s">
        <v>69</v>
      </c>
      <c r="AF58" s="18" t="s">
        <v>69</v>
      </c>
      <c r="AG58" s="18" t="s">
        <v>69</v>
      </c>
      <c r="AH58" s="18"/>
      <c r="AI58" s="15" t="n">
        <v>24</v>
      </c>
      <c r="AJ58" s="15" t="s">
        <v>70</v>
      </c>
      <c r="AK58" s="15" t="n">
        <v>0</v>
      </c>
      <c r="AL58" s="15" t="n">
        <v>14</v>
      </c>
      <c r="AM58" s="15" t="s">
        <v>70</v>
      </c>
      <c r="AN58" s="15" t="s">
        <v>70</v>
      </c>
      <c r="AO58" s="15" t="s">
        <v>70</v>
      </c>
      <c r="AP58" s="15" t="s">
        <v>70</v>
      </c>
      <c r="AQ58" s="15" t="s">
        <v>70</v>
      </c>
      <c r="AR58" s="15"/>
      <c r="AS58" s="18" t="s">
        <v>70</v>
      </c>
      <c r="AT58" s="18" t="s">
        <v>70</v>
      </c>
      <c r="AU58" s="18" t="s">
        <v>70</v>
      </c>
      <c r="AV58" s="18" t="s">
        <v>70</v>
      </c>
      <c r="AW58" s="18" t="s">
        <v>70</v>
      </c>
      <c r="AX58" s="18" t="s">
        <v>70</v>
      </c>
      <c r="AY58" s="18" t="s">
        <v>70</v>
      </c>
      <c r="AZ58" s="27" t="s">
        <v>76</v>
      </c>
      <c r="BA58" s="27" t="s">
        <v>77</v>
      </c>
      <c r="BB58" s="28" t="n">
        <v>0</v>
      </c>
      <c r="BC58" s="29" t="n">
        <f aca="false">BB58 * (1 - ( 3 / (( 4*BK58) - 9) ))</f>
        <v>0</v>
      </c>
      <c r="BD58" s="29" t="n">
        <f aca="false">0.5 * LN((1+BC58)/(1-BC58))</f>
        <v>0</v>
      </c>
      <c r="BE58" s="29" t="n">
        <f aca="false">1/SQRT(BK58-3)</f>
        <v>0.267261241912424</v>
      </c>
      <c r="BF58" s="29" t="n">
        <f aca="false">BD58-1.96*BE58</f>
        <v>-0.523832034148352</v>
      </c>
      <c r="BG58" s="29" t="n">
        <f aca="false">BD58+1.96*BE58</f>
        <v>0.523832034148352</v>
      </c>
      <c r="BH58" s="29" t="str">
        <f aca="false">IF(BD58&lt; BF58, "PROB",  IF(BD58&gt;BG58, "PROB","OK"))</f>
        <v>OK</v>
      </c>
      <c r="BI58" s="29" t="n">
        <f aca="false">1/(BE58*BE58)</f>
        <v>14</v>
      </c>
      <c r="BJ58" s="27" t="s">
        <v>144</v>
      </c>
      <c r="BK58" s="15" t="n">
        <v>17</v>
      </c>
      <c r="BL58" s="15" t="s">
        <v>73</v>
      </c>
      <c r="BM58" s="11" t="s">
        <v>125</v>
      </c>
      <c r="BN58" s="11" t="s">
        <v>126</v>
      </c>
    </row>
    <row r="59" s="4" customFormat="true" ht="14.1" hidden="false" customHeight="false" outlineLevel="0" collapsed="false">
      <c r="A59" s="15" t="n">
        <v>153</v>
      </c>
      <c r="B59" s="15" t="n">
        <v>0</v>
      </c>
      <c r="C59" s="15" t="n">
        <f aca="false">9*7</f>
        <v>63</v>
      </c>
      <c r="D59" s="15" t="n">
        <v>0</v>
      </c>
      <c r="E59" s="15" t="n">
        <v>4</v>
      </c>
      <c r="F59" s="15" t="n">
        <v>1</v>
      </c>
      <c r="G59" s="15" t="n">
        <v>1</v>
      </c>
      <c r="H59" s="15" t="n">
        <v>0</v>
      </c>
      <c r="I59" s="15" t="n">
        <v>0</v>
      </c>
      <c r="J59" s="15" t="n">
        <v>0</v>
      </c>
      <c r="K59" s="15" t="n">
        <v>2</v>
      </c>
      <c r="L59" s="15" t="n">
        <v>1</v>
      </c>
      <c r="M59" s="15" t="n">
        <v>2</v>
      </c>
      <c r="N59" s="15" t="n">
        <v>1</v>
      </c>
      <c r="O59" s="15" t="n">
        <v>1</v>
      </c>
      <c r="P59" s="15" t="n">
        <v>3</v>
      </c>
      <c r="Q59" s="15" t="n">
        <v>4</v>
      </c>
      <c r="R59" s="15" t="n">
        <v>1</v>
      </c>
      <c r="S59" s="15" t="s">
        <v>70</v>
      </c>
      <c r="T59" s="15" t="n">
        <v>1</v>
      </c>
      <c r="U59" s="15" t="n">
        <v>8</v>
      </c>
      <c r="V59" s="30" t="n">
        <v>65</v>
      </c>
      <c r="W59" s="18" t="s">
        <v>121</v>
      </c>
      <c r="X59" s="15" t="n">
        <v>2</v>
      </c>
      <c r="Y59" s="15" t="n">
        <v>7</v>
      </c>
      <c r="Z59" s="18"/>
      <c r="AA59" s="15" t="n">
        <v>0</v>
      </c>
      <c r="AB59" s="15" t="s">
        <v>70</v>
      </c>
      <c r="AC59" s="18" t="s">
        <v>69</v>
      </c>
      <c r="AD59" s="18" t="s">
        <v>69</v>
      </c>
      <c r="AE59" s="18" t="s">
        <v>69</v>
      </c>
      <c r="AF59" s="18" t="s">
        <v>69</v>
      </c>
      <c r="AG59" s="18" t="s">
        <v>69</v>
      </c>
      <c r="AH59" s="18"/>
      <c r="AI59" s="15" t="n">
        <v>24</v>
      </c>
      <c r="AJ59" s="15" t="s">
        <v>70</v>
      </c>
      <c r="AK59" s="15" t="n">
        <v>0</v>
      </c>
      <c r="AL59" s="15" t="n">
        <v>14</v>
      </c>
      <c r="AM59" s="15" t="s">
        <v>70</v>
      </c>
      <c r="AN59" s="15" t="s">
        <v>70</v>
      </c>
      <c r="AO59" s="15" t="s">
        <v>70</v>
      </c>
      <c r="AP59" s="15" t="s">
        <v>70</v>
      </c>
      <c r="AQ59" s="15" t="s">
        <v>70</v>
      </c>
      <c r="AR59" s="15"/>
      <c r="AS59" s="18" t="s">
        <v>70</v>
      </c>
      <c r="AT59" s="18" t="s">
        <v>70</v>
      </c>
      <c r="AU59" s="18" t="s">
        <v>70</v>
      </c>
      <c r="AV59" s="18" t="s">
        <v>70</v>
      </c>
      <c r="AW59" s="18" t="s">
        <v>70</v>
      </c>
      <c r="AX59" s="18" t="s">
        <v>70</v>
      </c>
      <c r="AY59" s="18" t="s">
        <v>70</v>
      </c>
      <c r="AZ59" s="27" t="s">
        <v>135</v>
      </c>
      <c r="BA59" s="27" t="s">
        <v>136</v>
      </c>
      <c r="BB59" s="28" t="n">
        <v>0.35</v>
      </c>
      <c r="BC59" s="29" t="n">
        <f aca="false">BB59 * (1 - ( 3 / (( 4*BK59) - 9) ))</f>
        <v>0.332203389830508</v>
      </c>
      <c r="BD59" s="29" t="n">
        <f aca="false">0.5 * LN((1+BC59)/(1-BC59))</f>
        <v>0.345302941565636</v>
      </c>
      <c r="BE59" s="29" t="n">
        <f aca="false">1/SQRT(BK59-3)</f>
        <v>0.267261241912424</v>
      </c>
      <c r="BF59" s="29" t="n">
        <f aca="false">BD59-1.96*BE59</f>
        <v>-0.178529092582715</v>
      </c>
      <c r="BG59" s="29" t="n">
        <f aca="false">BD59+1.96*BE59</f>
        <v>0.869134975713988</v>
      </c>
      <c r="BH59" s="29" t="str">
        <f aca="false">IF(BD59&lt; BF59, "PROB",  IF(BD59&gt;BG59, "PROB","OK"))</f>
        <v>OK</v>
      </c>
      <c r="BI59" s="29" t="n">
        <f aca="false">1/(BE59*BE59)</f>
        <v>14</v>
      </c>
      <c r="BJ59" s="27" t="s">
        <v>145</v>
      </c>
      <c r="BK59" s="15" t="n">
        <v>17</v>
      </c>
      <c r="BL59" s="15" t="s">
        <v>73</v>
      </c>
      <c r="BM59" s="11" t="s">
        <v>125</v>
      </c>
      <c r="BN59" s="11" t="s">
        <v>126</v>
      </c>
    </row>
    <row r="60" s="4" customFormat="true" ht="14.1" hidden="false" customHeight="false" outlineLevel="0" collapsed="false">
      <c r="A60" s="15" t="n">
        <v>153</v>
      </c>
      <c r="B60" s="15" t="n">
        <v>0</v>
      </c>
      <c r="C60" s="15" t="n">
        <f aca="false">9*7</f>
        <v>63</v>
      </c>
      <c r="D60" s="15" t="n">
        <v>0</v>
      </c>
      <c r="E60" s="15" t="n">
        <v>4</v>
      </c>
      <c r="F60" s="15" t="n">
        <v>1</v>
      </c>
      <c r="G60" s="15" t="n">
        <v>1</v>
      </c>
      <c r="H60" s="15" t="n">
        <v>0</v>
      </c>
      <c r="I60" s="15" t="n">
        <v>0</v>
      </c>
      <c r="J60" s="15" t="n">
        <v>0</v>
      </c>
      <c r="K60" s="15" t="n">
        <v>2</v>
      </c>
      <c r="L60" s="15" t="n">
        <v>1</v>
      </c>
      <c r="M60" s="15" t="n">
        <v>2</v>
      </c>
      <c r="N60" s="15" t="n">
        <v>1</v>
      </c>
      <c r="O60" s="15" t="n">
        <v>1</v>
      </c>
      <c r="P60" s="15" t="n">
        <v>3</v>
      </c>
      <c r="Q60" s="15" t="n">
        <v>4</v>
      </c>
      <c r="R60" s="15" t="n">
        <v>1</v>
      </c>
      <c r="S60" s="15" t="s">
        <v>70</v>
      </c>
      <c r="T60" s="15" t="n">
        <v>1</v>
      </c>
      <c r="U60" s="15" t="n">
        <v>8</v>
      </c>
      <c r="V60" s="30" t="n">
        <v>65</v>
      </c>
      <c r="W60" s="18" t="s">
        <v>121</v>
      </c>
      <c r="X60" s="15" t="n">
        <v>2</v>
      </c>
      <c r="Y60" s="15" t="n">
        <v>7</v>
      </c>
      <c r="Z60" s="18"/>
      <c r="AA60" s="15" t="n">
        <v>0</v>
      </c>
      <c r="AB60" s="15" t="s">
        <v>70</v>
      </c>
      <c r="AC60" s="18" t="s">
        <v>69</v>
      </c>
      <c r="AD60" s="18" t="s">
        <v>69</v>
      </c>
      <c r="AE60" s="18" t="s">
        <v>69</v>
      </c>
      <c r="AF60" s="18" t="s">
        <v>69</v>
      </c>
      <c r="AG60" s="18" t="s">
        <v>69</v>
      </c>
      <c r="AH60" s="18"/>
      <c r="AI60" s="15" t="n">
        <v>24</v>
      </c>
      <c r="AJ60" s="15" t="s">
        <v>70</v>
      </c>
      <c r="AK60" s="15" t="n">
        <v>0</v>
      </c>
      <c r="AL60" s="15" t="n">
        <v>14</v>
      </c>
      <c r="AM60" s="15" t="s">
        <v>70</v>
      </c>
      <c r="AN60" s="15" t="s">
        <v>70</v>
      </c>
      <c r="AO60" s="15" t="s">
        <v>70</v>
      </c>
      <c r="AP60" s="15" t="s">
        <v>70</v>
      </c>
      <c r="AQ60" s="15" t="s">
        <v>70</v>
      </c>
      <c r="AR60" s="15"/>
      <c r="AS60" s="18" t="s">
        <v>70</v>
      </c>
      <c r="AT60" s="18" t="s">
        <v>70</v>
      </c>
      <c r="AU60" s="18" t="s">
        <v>70</v>
      </c>
      <c r="AV60" s="18" t="s">
        <v>70</v>
      </c>
      <c r="AW60" s="18" t="s">
        <v>70</v>
      </c>
      <c r="AX60" s="18" t="s">
        <v>70</v>
      </c>
      <c r="AY60" s="18" t="s">
        <v>70</v>
      </c>
      <c r="AZ60" s="27" t="s">
        <v>138</v>
      </c>
      <c r="BA60" s="27" t="s">
        <v>138</v>
      </c>
      <c r="BB60" s="28" t="n">
        <v>0.15</v>
      </c>
      <c r="BC60" s="29" t="n">
        <f aca="false">BB60 * (1 - ( 3 / (( 4*BK60) - 9) ))</f>
        <v>0.142372881355932</v>
      </c>
      <c r="BD60" s="29" t="n">
        <f aca="false">0.5 * LN((1+BC60)/(1-BC60))</f>
        <v>0.143346720812421</v>
      </c>
      <c r="BE60" s="29" t="n">
        <f aca="false">1/SQRT(BK60-3)</f>
        <v>0.267261241912424</v>
      </c>
      <c r="BF60" s="29" t="n">
        <f aca="false">BD60-1.96*BE60</f>
        <v>-0.380485313335931</v>
      </c>
      <c r="BG60" s="29" t="n">
        <f aca="false">BD60+1.96*BE60</f>
        <v>0.667178754960773</v>
      </c>
      <c r="BH60" s="29" t="str">
        <f aca="false">IF(BD60&lt; BF60, "PROB",  IF(BD60&gt;BG60, "PROB","OK"))</f>
        <v>OK</v>
      </c>
      <c r="BI60" s="29" t="n">
        <f aca="false">1/(BE60*BE60)</f>
        <v>14</v>
      </c>
      <c r="BJ60" s="27" t="s">
        <v>146</v>
      </c>
      <c r="BK60" s="15" t="n">
        <v>17</v>
      </c>
      <c r="BL60" s="15" t="s">
        <v>73</v>
      </c>
      <c r="BM60" s="11" t="s">
        <v>125</v>
      </c>
      <c r="BN60" s="11" t="s">
        <v>126</v>
      </c>
    </row>
    <row r="61" s="4" customFormat="true" ht="14.1" hidden="false" customHeight="false" outlineLevel="0" collapsed="false">
      <c r="A61" s="15" t="n">
        <v>153</v>
      </c>
      <c r="B61" s="15" t="n">
        <v>0</v>
      </c>
      <c r="C61" s="15" t="n">
        <f aca="false">9*7</f>
        <v>63</v>
      </c>
      <c r="D61" s="15" t="n">
        <v>0</v>
      </c>
      <c r="E61" s="15" t="n">
        <v>4</v>
      </c>
      <c r="F61" s="15" t="n">
        <v>1</v>
      </c>
      <c r="G61" s="15" t="n">
        <v>1</v>
      </c>
      <c r="H61" s="15" t="n">
        <v>0</v>
      </c>
      <c r="I61" s="15" t="n">
        <v>0</v>
      </c>
      <c r="J61" s="15" t="n">
        <v>0</v>
      </c>
      <c r="K61" s="15" t="n">
        <v>2</v>
      </c>
      <c r="L61" s="15" t="n">
        <v>1</v>
      </c>
      <c r="M61" s="15" t="n">
        <v>2</v>
      </c>
      <c r="N61" s="15" t="n">
        <v>1</v>
      </c>
      <c r="O61" s="15" t="n">
        <v>1</v>
      </c>
      <c r="P61" s="15" t="n">
        <v>3</v>
      </c>
      <c r="Q61" s="15" t="n">
        <v>4</v>
      </c>
      <c r="R61" s="15" t="n">
        <v>1</v>
      </c>
      <c r="S61" s="15" t="s">
        <v>70</v>
      </c>
      <c r="T61" s="15" t="n">
        <v>1</v>
      </c>
      <c r="U61" s="15" t="n">
        <v>8</v>
      </c>
      <c r="V61" s="30" t="n">
        <v>65</v>
      </c>
      <c r="W61" s="18" t="s">
        <v>121</v>
      </c>
      <c r="X61" s="15" t="n">
        <v>2</v>
      </c>
      <c r="Y61" s="15" t="n">
        <v>7</v>
      </c>
      <c r="Z61" s="18"/>
      <c r="AA61" s="15" t="n">
        <v>0</v>
      </c>
      <c r="AB61" s="15" t="s">
        <v>70</v>
      </c>
      <c r="AC61" s="18" t="s">
        <v>69</v>
      </c>
      <c r="AD61" s="18" t="s">
        <v>69</v>
      </c>
      <c r="AE61" s="18" t="s">
        <v>69</v>
      </c>
      <c r="AF61" s="18" t="s">
        <v>69</v>
      </c>
      <c r="AG61" s="18" t="s">
        <v>69</v>
      </c>
      <c r="AH61" s="18"/>
      <c r="AI61" s="15" t="n">
        <v>24</v>
      </c>
      <c r="AJ61" s="15" t="s">
        <v>70</v>
      </c>
      <c r="AK61" s="15" t="n">
        <v>0</v>
      </c>
      <c r="AL61" s="15" t="n">
        <v>14</v>
      </c>
      <c r="AM61" s="15" t="s">
        <v>70</v>
      </c>
      <c r="AN61" s="15" t="s">
        <v>70</v>
      </c>
      <c r="AO61" s="15" t="s">
        <v>70</v>
      </c>
      <c r="AP61" s="15" t="s">
        <v>70</v>
      </c>
      <c r="AQ61" s="15" t="s">
        <v>70</v>
      </c>
      <c r="AR61" s="15"/>
      <c r="AS61" s="18" t="s">
        <v>70</v>
      </c>
      <c r="AT61" s="18" t="s">
        <v>70</v>
      </c>
      <c r="AU61" s="18" t="s">
        <v>70</v>
      </c>
      <c r="AV61" s="18" t="s">
        <v>70</v>
      </c>
      <c r="AW61" s="18" t="s">
        <v>70</v>
      </c>
      <c r="AX61" s="18" t="s">
        <v>70</v>
      </c>
      <c r="AY61" s="18" t="s">
        <v>70</v>
      </c>
      <c r="AZ61" s="27" t="s">
        <v>138</v>
      </c>
      <c r="BA61" s="27" t="s">
        <v>138</v>
      </c>
      <c r="BB61" s="28" t="n">
        <v>0</v>
      </c>
      <c r="BC61" s="29" t="n">
        <f aca="false">BB61 * (1 - ( 3 / (( 4*BK61) - 9) ))</f>
        <v>0</v>
      </c>
      <c r="BD61" s="29" t="n">
        <f aca="false">0.5 * LN((1+BC61)/(1-BC61))</f>
        <v>0</v>
      </c>
      <c r="BE61" s="29" t="n">
        <f aca="false">1/SQRT(BK61-3)</f>
        <v>0.267261241912424</v>
      </c>
      <c r="BF61" s="29" t="n">
        <f aca="false">BD61-1.96*BE61</f>
        <v>-0.523832034148352</v>
      </c>
      <c r="BG61" s="29" t="n">
        <f aca="false">BD61+1.96*BE61</f>
        <v>0.523832034148352</v>
      </c>
      <c r="BH61" s="29" t="str">
        <f aca="false">IF(BD61&lt; BF61, "PROB",  IF(BD61&gt;BG61, "PROB","OK"))</f>
        <v>OK</v>
      </c>
      <c r="BI61" s="29" t="n">
        <f aca="false">1/(BE61*BE61)</f>
        <v>14</v>
      </c>
      <c r="BJ61" s="27" t="s">
        <v>147</v>
      </c>
      <c r="BK61" s="15" t="n">
        <v>17</v>
      </c>
      <c r="BL61" s="15" t="s">
        <v>73</v>
      </c>
      <c r="BM61" s="11" t="s">
        <v>125</v>
      </c>
      <c r="BN61" s="11" t="s">
        <v>126</v>
      </c>
    </row>
    <row r="62" s="15" customFormat="true" ht="14.1" hidden="false" customHeight="false" outlineLevel="0" collapsed="false">
      <c r="A62" s="15" t="n">
        <v>154</v>
      </c>
      <c r="B62" s="15" t="n">
        <v>0</v>
      </c>
      <c r="C62" s="15" t="n">
        <v>49</v>
      </c>
      <c r="D62" s="15" t="n">
        <v>0</v>
      </c>
      <c r="E62" s="15" t="n">
        <v>2</v>
      </c>
      <c r="F62" s="15" t="n">
        <v>1</v>
      </c>
      <c r="G62" s="15" t="n">
        <v>1</v>
      </c>
      <c r="H62" s="15" t="n">
        <v>0</v>
      </c>
      <c r="I62" s="15" t="n">
        <v>21</v>
      </c>
      <c r="J62" s="15" t="n">
        <v>1</v>
      </c>
      <c r="K62" s="15" t="n">
        <v>2</v>
      </c>
      <c r="L62" s="15" t="n">
        <v>1</v>
      </c>
      <c r="M62" s="15" t="n">
        <v>2</v>
      </c>
      <c r="N62" s="15" t="n">
        <v>1</v>
      </c>
      <c r="O62" s="15" t="n">
        <v>1</v>
      </c>
      <c r="P62" s="15" t="n">
        <v>5</v>
      </c>
      <c r="Q62" s="15" t="n">
        <v>1</v>
      </c>
      <c r="R62" s="15" t="n">
        <v>1</v>
      </c>
      <c r="S62" s="15" t="n">
        <v>10</v>
      </c>
      <c r="T62" s="15" t="n">
        <v>1</v>
      </c>
      <c r="U62" s="15" t="n">
        <v>8</v>
      </c>
      <c r="V62" s="15" t="n">
        <f aca="false">(60+270)/2</f>
        <v>165</v>
      </c>
      <c r="W62" s="15" t="n">
        <v>0.5</v>
      </c>
      <c r="X62" s="15" t="n">
        <v>0.65</v>
      </c>
      <c r="Y62" s="15" t="n">
        <v>7</v>
      </c>
      <c r="AA62" s="15" t="n">
        <v>0</v>
      </c>
      <c r="AB62" s="15" t="s">
        <v>70</v>
      </c>
      <c r="AC62" s="18" t="s">
        <v>69</v>
      </c>
      <c r="AD62" s="18" t="s">
        <v>69</v>
      </c>
      <c r="AE62" s="18" t="s">
        <v>69</v>
      </c>
      <c r="AF62" s="18" t="s">
        <v>69</v>
      </c>
      <c r="AG62" s="18" t="s">
        <v>69</v>
      </c>
      <c r="AI62" s="15" t="n">
        <v>24</v>
      </c>
      <c r="AJ62" s="15" t="n">
        <v>0</v>
      </c>
      <c r="AK62" s="15" t="n">
        <v>1</v>
      </c>
      <c r="AL62" s="15" t="n">
        <v>19</v>
      </c>
      <c r="AM62" s="15" t="s">
        <v>70</v>
      </c>
      <c r="AN62" s="15" t="s">
        <v>70</v>
      </c>
      <c r="AO62" s="15" t="s">
        <v>70</v>
      </c>
      <c r="AP62" s="15" t="s">
        <v>70</v>
      </c>
      <c r="AQ62" s="15" t="s">
        <v>70</v>
      </c>
      <c r="AS62" s="15" t="n">
        <v>0</v>
      </c>
      <c r="AT62" s="15" t="n">
        <v>1</v>
      </c>
      <c r="AU62" s="15" t="n">
        <v>0</v>
      </c>
      <c r="AV62" s="15" t="n">
        <v>1</v>
      </c>
      <c r="AW62" s="18" t="s">
        <v>70</v>
      </c>
      <c r="AX62" s="18" t="s">
        <v>70</v>
      </c>
      <c r="AY62" s="18" t="s">
        <v>70</v>
      </c>
      <c r="AZ62" s="27" t="s">
        <v>123</v>
      </c>
      <c r="BA62" s="27" t="s">
        <v>123</v>
      </c>
      <c r="BB62" s="20" t="n">
        <v>0.76</v>
      </c>
      <c r="BC62" s="30" t="n">
        <f aca="false">BB62 * (1 - ( 3 / (( 4*BK62) - 9) ))</f>
        <v>0.727887323943662</v>
      </c>
      <c r="BD62" s="30" t="n">
        <f aca="false">0.5 * LN((1+BC62)/(1-BC62))</f>
        <v>0.92421925523084</v>
      </c>
      <c r="BE62" s="30" t="n">
        <f aca="false">1/SQRT(BK62-3)</f>
        <v>0.242535625036333</v>
      </c>
      <c r="BF62" s="30" t="n">
        <f aca="false">BD62-1.96*BE62</f>
        <v>0.448849430159627</v>
      </c>
      <c r="BG62" s="30" t="n">
        <f aca="false">BD62+1.96*BE62</f>
        <v>1.39958908030205</v>
      </c>
      <c r="BH62" s="30" t="str">
        <f aca="false">IF(BD62&lt; BF62, "PROB",  IF(BD62&gt;BG62, "PROB","OK"))</f>
        <v>OK</v>
      </c>
      <c r="BI62" s="30" t="n">
        <f aca="false">1/(BE62*BE62)</f>
        <v>17</v>
      </c>
      <c r="BJ62" s="15" t="s">
        <v>148</v>
      </c>
      <c r="BK62" s="15" t="n">
        <v>20</v>
      </c>
      <c r="BL62" s="15" t="s">
        <v>73</v>
      </c>
      <c r="BM62" s="11" t="s">
        <v>125</v>
      </c>
      <c r="BN62" s="11" t="s">
        <v>126</v>
      </c>
    </row>
    <row r="63" s="15" customFormat="true" ht="14.1" hidden="false" customHeight="false" outlineLevel="0" collapsed="false">
      <c r="A63" s="15" t="n">
        <v>154</v>
      </c>
      <c r="B63" s="15" t="n">
        <v>0</v>
      </c>
      <c r="C63" s="15" t="n">
        <v>49</v>
      </c>
      <c r="D63" s="15" t="n">
        <v>0</v>
      </c>
      <c r="E63" s="15" t="n">
        <v>2</v>
      </c>
      <c r="F63" s="15" t="n">
        <v>1</v>
      </c>
      <c r="G63" s="15" t="n">
        <v>1</v>
      </c>
      <c r="H63" s="15" t="n">
        <v>0</v>
      </c>
      <c r="I63" s="15" t="n">
        <v>21</v>
      </c>
      <c r="J63" s="15" t="n">
        <v>1</v>
      </c>
      <c r="K63" s="15" t="n">
        <v>2</v>
      </c>
      <c r="L63" s="15" t="n">
        <v>1</v>
      </c>
      <c r="M63" s="15" t="n">
        <v>2</v>
      </c>
      <c r="N63" s="15" t="n">
        <v>1</v>
      </c>
      <c r="O63" s="15" t="n">
        <v>1</v>
      </c>
      <c r="P63" s="15" t="n">
        <v>5</v>
      </c>
      <c r="Q63" s="15" t="n">
        <v>1</v>
      </c>
      <c r="R63" s="15" t="n">
        <v>1</v>
      </c>
      <c r="S63" s="15" t="n">
        <v>10</v>
      </c>
      <c r="T63" s="15" t="n">
        <v>1</v>
      </c>
      <c r="U63" s="15" t="n">
        <v>8</v>
      </c>
      <c r="V63" s="15" t="n">
        <f aca="false">(60+270)/2</f>
        <v>165</v>
      </c>
      <c r="W63" s="15" t="n">
        <v>0.5</v>
      </c>
      <c r="X63" s="15" t="n">
        <v>0.65</v>
      </c>
      <c r="Y63" s="15" t="n">
        <v>7</v>
      </c>
      <c r="AA63" s="15" t="n">
        <v>0</v>
      </c>
      <c r="AB63" s="15" t="s">
        <v>70</v>
      </c>
      <c r="AC63" s="18" t="s">
        <v>69</v>
      </c>
      <c r="AD63" s="18" t="s">
        <v>69</v>
      </c>
      <c r="AE63" s="18" t="s">
        <v>69</v>
      </c>
      <c r="AF63" s="18" t="s">
        <v>69</v>
      </c>
      <c r="AG63" s="18" t="s">
        <v>69</v>
      </c>
      <c r="AI63" s="15" t="n">
        <v>24</v>
      </c>
      <c r="AJ63" s="15" t="n">
        <v>0</v>
      </c>
      <c r="AK63" s="15" t="n">
        <v>1</v>
      </c>
      <c r="AL63" s="15" t="n">
        <v>19</v>
      </c>
      <c r="AM63" s="15" t="s">
        <v>70</v>
      </c>
      <c r="AN63" s="15" t="s">
        <v>70</v>
      </c>
      <c r="AO63" s="15" t="s">
        <v>70</v>
      </c>
      <c r="AP63" s="15" t="s">
        <v>70</v>
      </c>
      <c r="AQ63" s="15" t="s">
        <v>70</v>
      </c>
      <c r="AS63" s="15" t="n">
        <v>0</v>
      </c>
      <c r="AT63" s="15" t="n">
        <v>1</v>
      </c>
      <c r="AU63" s="15" t="n">
        <v>0</v>
      </c>
      <c r="AV63" s="15" t="n">
        <v>1</v>
      </c>
      <c r="AW63" s="18" t="s">
        <v>70</v>
      </c>
      <c r="AX63" s="18" t="s">
        <v>70</v>
      </c>
      <c r="AY63" s="18" t="s">
        <v>70</v>
      </c>
      <c r="AZ63" s="27" t="s">
        <v>76</v>
      </c>
      <c r="BA63" s="27" t="s">
        <v>77</v>
      </c>
      <c r="BB63" s="20" t="n">
        <v>0.83</v>
      </c>
      <c r="BC63" s="30" t="n">
        <f aca="false">BB63 * (1 - ( 3 / (( 4*BK63) - 9) ))</f>
        <v>0.794929577464789</v>
      </c>
      <c r="BD63" s="30" t="n">
        <f aca="false">0.5 * LN((1+BC63)/(1-BC63))</f>
        <v>1.08468381141663</v>
      </c>
      <c r="BE63" s="30" t="n">
        <f aca="false">1/SQRT(BK63-3)</f>
        <v>0.242535625036333</v>
      </c>
      <c r="BF63" s="30" t="n">
        <f aca="false">BD63-1.96*BE63</f>
        <v>0.609313986345414</v>
      </c>
      <c r="BG63" s="30" t="n">
        <f aca="false">BD63+1.96*BE63</f>
        <v>1.56005363648784</v>
      </c>
      <c r="BH63" s="30" t="str">
        <f aca="false">IF(BD63&lt; BF63, "PROB",  IF(BD63&gt;BG63, "PROB","OK"))</f>
        <v>OK</v>
      </c>
      <c r="BI63" s="30" t="n">
        <f aca="false">1/(BE63*BE63)</f>
        <v>17</v>
      </c>
      <c r="BJ63" s="15" t="s">
        <v>149</v>
      </c>
      <c r="BK63" s="15" t="n">
        <v>20</v>
      </c>
      <c r="BL63" s="15" t="s">
        <v>73</v>
      </c>
      <c r="BM63" s="11" t="s">
        <v>125</v>
      </c>
      <c r="BN63" s="11" t="s">
        <v>126</v>
      </c>
    </row>
    <row r="64" s="15" customFormat="true" ht="14.1" hidden="false" customHeight="false" outlineLevel="0" collapsed="false">
      <c r="A64" s="15" t="n">
        <v>154</v>
      </c>
      <c r="B64" s="15" t="n">
        <v>0</v>
      </c>
      <c r="C64" s="15" t="n">
        <v>49</v>
      </c>
      <c r="D64" s="15" t="n">
        <v>0</v>
      </c>
      <c r="E64" s="15" t="n">
        <v>2</v>
      </c>
      <c r="F64" s="15" t="n">
        <v>1</v>
      </c>
      <c r="G64" s="15" t="n">
        <v>1</v>
      </c>
      <c r="H64" s="15" t="n">
        <v>0</v>
      </c>
      <c r="I64" s="15" t="n">
        <v>21</v>
      </c>
      <c r="J64" s="15" t="n">
        <v>1</v>
      </c>
      <c r="K64" s="15" t="n">
        <v>2</v>
      </c>
      <c r="L64" s="15" t="n">
        <v>1</v>
      </c>
      <c r="M64" s="15" t="n">
        <v>2</v>
      </c>
      <c r="N64" s="15" t="n">
        <v>1</v>
      </c>
      <c r="O64" s="15" t="n">
        <v>1</v>
      </c>
      <c r="P64" s="15" t="n">
        <v>5</v>
      </c>
      <c r="Q64" s="15" t="n">
        <v>1</v>
      </c>
      <c r="R64" s="15" t="n">
        <v>1</v>
      </c>
      <c r="S64" s="15" t="n">
        <v>10</v>
      </c>
      <c r="T64" s="15" t="n">
        <v>1</v>
      </c>
      <c r="U64" s="15" t="n">
        <v>8</v>
      </c>
      <c r="V64" s="15" t="n">
        <f aca="false">(60+270)/2</f>
        <v>165</v>
      </c>
      <c r="W64" s="15" t="n">
        <v>0.5</v>
      </c>
      <c r="X64" s="15" t="n">
        <v>0.65</v>
      </c>
      <c r="Y64" s="15" t="n">
        <v>7</v>
      </c>
      <c r="AA64" s="15" t="n">
        <v>0</v>
      </c>
      <c r="AB64" s="15" t="s">
        <v>70</v>
      </c>
      <c r="AC64" s="18" t="s">
        <v>69</v>
      </c>
      <c r="AD64" s="18" t="s">
        <v>69</v>
      </c>
      <c r="AE64" s="18" t="s">
        <v>69</v>
      </c>
      <c r="AF64" s="18" t="s">
        <v>69</v>
      </c>
      <c r="AG64" s="18" t="s">
        <v>69</v>
      </c>
      <c r="AI64" s="15" t="n">
        <v>24</v>
      </c>
      <c r="AJ64" s="15" t="n">
        <v>0</v>
      </c>
      <c r="AK64" s="15" t="n">
        <v>1</v>
      </c>
      <c r="AL64" s="15" t="n">
        <v>19</v>
      </c>
      <c r="AM64" s="15" t="s">
        <v>70</v>
      </c>
      <c r="AN64" s="15" t="s">
        <v>70</v>
      </c>
      <c r="AO64" s="15" t="s">
        <v>70</v>
      </c>
      <c r="AP64" s="15" t="s">
        <v>70</v>
      </c>
      <c r="AQ64" s="15" t="s">
        <v>70</v>
      </c>
      <c r="AS64" s="15" t="n">
        <v>0</v>
      </c>
      <c r="AT64" s="15" t="n">
        <v>1</v>
      </c>
      <c r="AU64" s="15" t="n">
        <v>0</v>
      </c>
      <c r="AV64" s="15" t="n">
        <v>1</v>
      </c>
      <c r="AW64" s="18" t="s">
        <v>70</v>
      </c>
      <c r="AX64" s="18" t="s">
        <v>70</v>
      </c>
      <c r="AY64" s="18" t="s">
        <v>70</v>
      </c>
      <c r="AZ64" s="27" t="s">
        <v>131</v>
      </c>
      <c r="BA64" s="27" t="s">
        <v>132</v>
      </c>
      <c r="BB64" s="20" t="n">
        <v>0.43</v>
      </c>
      <c r="BC64" s="30" t="n">
        <f aca="false">BB64 * (1 - ( 3 / (( 4*BK64) - 9) ))</f>
        <v>0.411830985915493</v>
      </c>
      <c r="BD64" s="30" t="n">
        <f aca="false">0.5 * LN((1+BC64)/(1-BC64))</f>
        <v>0.437814183506715</v>
      </c>
      <c r="BE64" s="30" t="n">
        <f aca="false">1/SQRT(BK64-3)</f>
        <v>0.242535625036333</v>
      </c>
      <c r="BF64" s="30" t="n">
        <f aca="false">BD64-1.96*BE64</f>
        <v>-0.0375556415644978</v>
      </c>
      <c r="BG64" s="30" t="n">
        <f aca="false">BD64+1.96*BE64</f>
        <v>0.913184008577927</v>
      </c>
      <c r="BH64" s="30" t="str">
        <f aca="false">IF(BD64&lt; BF64, "PROB",  IF(BD64&gt;BG64, "PROB","OK"))</f>
        <v>OK</v>
      </c>
      <c r="BI64" s="30" t="n">
        <f aca="false">1/(BE64*BE64)</f>
        <v>17</v>
      </c>
      <c r="BJ64" s="15" t="s">
        <v>150</v>
      </c>
      <c r="BK64" s="15" t="n">
        <v>20</v>
      </c>
      <c r="BL64" s="15" t="s">
        <v>73</v>
      </c>
      <c r="BM64" s="11" t="s">
        <v>125</v>
      </c>
      <c r="BN64" s="11" t="s">
        <v>126</v>
      </c>
    </row>
    <row r="65" s="15" customFormat="true" ht="14.1" hidden="false" customHeight="false" outlineLevel="0" collapsed="false">
      <c r="A65" s="15" t="n">
        <v>154</v>
      </c>
      <c r="B65" s="15" t="n">
        <v>0</v>
      </c>
      <c r="C65" s="15" t="n">
        <v>49</v>
      </c>
      <c r="D65" s="15" t="n">
        <v>0</v>
      </c>
      <c r="E65" s="15" t="n">
        <v>2</v>
      </c>
      <c r="F65" s="15" t="n">
        <v>1</v>
      </c>
      <c r="G65" s="15" t="n">
        <v>1</v>
      </c>
      <c r="H65" s="15" t="n">
        <v>0</v>
      </c>
      <c r="I65" s="15" t="n">
        <v>21</v>
      </c>
      <c r="J65" s="15" t="n">
        <v>1</v>
      </c>
      <c r="K65" s="15" t="n">
        <v>2</v>
      </c>
      <c r="L65" s="15" t="n">
        <v>1</v>
      </c>
      <c r="M65" s="15" t="n">
        <v>2</v>
      </c>
      <c r="N65" s="15" t="n">
        <v>1</v>
      </c>
      <c r="O65" s="15" t="n">
        <v>1</v>
      </c>
      <c r="P65" s="15" t="n">
        <v>5</v>
      </c>
      <c r="Q65" s="15" t="n">
        <v>1</v>
      </c>
      <c r="R65" s="15" t="n">
        <v>1</v>
      </c>
      <c r="S65" s="15" t="n">
        <v>10</v>
      </c>
      <c r="T65" s="15" t="n">
        <v>1</v>
      </c>
      <c r="U65" s="15" t="n">
        <v>8</v>
      </c>
      <c r="V65" s="15" t="n">
        <f aca="false">(60+270)/2</f>
        <v>165</v>
      </c>
      <c r="W65" s="15" t="n">
        <v>0.5</v>
      </c>
      <c r="X65" s="15" t="n">
        <v>0.65</v>
      </c>
      <c r="Y65" s="15" t="n">
        <v>7</v>
      </c>
      <c r="AA65" s="15" t="n">
        <v>0</v>
      </c>
      <c r="AB65" s="15" t="s">
        <v>70</v>
      </c>
      <c r="AC65" s="18" t="s">
        <v>69</v>
      </c>
      <c r="AD65" s="18" t="s">
        <v>69</v>
      </c>
      <c r="AE65" s="18" t="s">
        <v>69</v>
      </c>
      <c r="AF65" s="18" t="s">
        <v>69</v>
      </c>
      <c r="AG65" s="18" t="s">
        <v>69</v>
      </c>
      <c r="AI65" s="15" t="n">
        <v>24</v>
      </c>
      <c r="AJ65" s="15" t="n">
        <v>0</v>
      </c>
      <c r="AK65" s="15" t="n">
        <v>1</v>
      </c>
      <c r="AL65" s="15" t="n">
        <v>19</v>
      </c>
      <c r="AM65" s="15" t="s">
        <v>70</v>
      </c>
      <c r="AN65" s="15" t="s">
        <v>70</v>
      </c>
      <c r="AO65" s="15" t="s">
        <v>70</v>
      </c>
      <c r="AP65" s="15" t="s">
        <v>70</v>
      </c>
      <c r="AQ65" s="15" t="s">
        <v>70</v>
      </c>
      <c r="AS65" s="15" t="n">
        <v>0</v>
      </c>
      <c r="AT65" s="15" t="n">
        <v>1</v>
      </c>
      <c r="AU65" s="15" t="n">
        <v>0</v>
      </c>
      <c r="AV65" s="15" t="n">
        <v>1</v>
      </c>
      <c r="AW65" s="18" t="s">
        <v>70</v>
      </c>
      <c r="AX65" s="18" t="s">
        <v>70</v>
      </c>
      <c r="AY65" s="18" t="s">
        <v>70</v>
      </c>
      <c r="AZ65" s="27" t="s">
        <v>109</v>
      </c>
      <c r="BA65" s="27" t="s">
        <v>110</v>
      </c>
      <c r="BB65" s="20" t="n">
        <v>0.12</v>
      </c>
      <c r="BC65" s="30" t="n">
        <f aca="false">BB65 * (1 - ( 3 / (( 4*BK65) - 9) ))</f>
        <v>0.114929577464789</v>
      </c>
      <c r="BD65" s="30" t="n">
        <f aca="false">0.5 * LN((1+BC65)/(1-BC65))</f>
        <v>0.115439653673472</v>
      </c>
      <c r="BE65" s="30" t="n">
        <f aca="false">1/SQRT(BK65-3)</f>
        <v>0.242535625036333</v>
      </c>
      <c r="BF65" s="30" t="n">
        <f aca="false">BD65-1.96*BE65</f>
        <v>-0.35993017139774</v>
      </c>
      <c r="BG65" s="30" t="n">
        <f aca="false">BD65+1.96*BE65</f>
        <v>0.590809478744685</v>
      </c>
      <c r="BH65" s="30" t="str">
        <f aca="false">IF(BD65&lt; BF65, "PROB",  IF(BD65&gt;BG65, "PROB","OK"))</f>
        <v>OK</v>
      </c>
      <c r="BI65" s="30" t="n">
        <f aca="false">1/(BE65*BE65)</f>
        <v>17</v>
      </c>
      <c r="BJ65" s="15" t="s">
        <v>151</v>
      </c>
      <c r="BK65" s="15" t="n">
        <v>20</v>
      </c>
      <c r="BL65" s="15" t="s">
        <v>73</v>
      </c>
      <c r="BM65" s="11" t="s">
        <v>125</v>
      </c>
      <c r="BN65" s="11" t="s">
        <v>126</v>
      </c>
    </row>
    <row r="66" s="15" customFormat="true" ht="14.1" hidden="false" customHeight="false" outlineLevel="0" collapsed="false">
      <c r="A66" s="15" t="n">
        <v>155</v>
      </c>
      <c r="B66" s="15" t="n">
        <v>0</v>
      </c>
      <c r="C66" s="15" t="s">
        <v>70</v>
      </c>
      <c r="D66" s="15" t="n">
        <v>0</v>
      </c>
      <c r="E66" s="15" t="n">
        <v>2</v>
      </c>
      <c r="F66" s="15" t="n">
        <v>1</v>
      </c>
      <c r="G66" s="15" t="n">
        <v>1</v>
      </c>
      <c r="H66" s="15" t="n">
        <v>0</v>
      </c>
      <c r="I66" s="15" t="n">
        <v>30</v>
      </c>
      <c r="J66" s="15" t="n">
        <v>1</v>
      </c>
      <c r="K66" s="15" t="n">
        <v>2</v>
      </c>
      <c r="L66" s="15" t="n">
        <v>1</v>
      </c>
      <c r="M66" s="15" t="n">
        <v>2</v>
      </c>
      <c r="N66" s="15" t="n">
        <v>1</v>
      </c>
      <c r="O66" s="15" t="n">
        <v>1</v>
      </c>
      <c r="P66" s="15" t="n">
        <v>2</v>
      </c>
      <c r="Q66" s="15" t="n">
        <v>1</v>
      </c>
      <c r="R66" s="15" t="n">
        <v>1</v>
      </c>
      <c r="S66" s="15" t="n">
        <v>10</v>
      </c>
      <c r="T66" s="15" t="n">
        <v>0</v>
      </c>
      <c r="U66" s="18" t="s">
        <v>69</v>
      </c>
      <c r="V66" s="18" t="s">
        <v>69</v>
      </c>
      <c r="W66" s="18" t="s">
        <v>69</v>
      </c>
      <c r="X66" s="18" t="s">
        <v>69</v>
      </c>
      <c r="Y66" s="18" t="s">
        <v>69</v>
      </c>
      <c r="Z66" s="18"/>
      <c r="AA66" s="15" t="n">
        <v>1</v>
      </c>
      <c r="AB66" s="15" t="n">
        <v>6</v>
      </c>
      <c r="AC66" s="15" t="n">
        <f aca="false">10/60</f>
        <v>0.166666666666667</v>
      </c>
      <c r="AD66" s="15" t="n">
        <v>55</v>
      </c>
      <c r="AE66" s="15" t="n">
        <v>9</v>
      </c>
      <c r="AF66" s="15" t="n">
        <v>1.3</v>
      </c>
      <c r="AG66" s="15" t="n">
        <v>9</v>
      </c>
      <c r="AI66" s="15" t="s">
        <v>70</v>
      </c>
      <c r="AJ66" s="15" t="n">
        <v>0</v>
      </c>
      <c r="AK66" s="15" t="n">
        <v>0</v>
      </c>
      <c r="AL66" s="15" t="n">
        <v>16</v>
      </c>
      <c r="AM66" s="15" t="n">
        <f aca="false">10/60</f>
        <v>0.166666666666667</v>
      </c>
      <c r="AN66" s="15" t="s">
        <v>70</v>
      </c>
      <c r="AO66" s="15" t="s">
        <v>70</v>
      </c>
      <c r="AP66" s="15" t="s">
        <v>70</v>
      </c>
      <c r="AQ66" s="15" t="s">
        <v>70</v>
      </c>
      <c r="AS66" s="15" t="n">
        <v>1</v>
      </c>
      <c r="AT66" s="15" t="n">
        <v>1</v>
      </c>
      <c r="AU66" s="15" t="n">
        <v>1</v>
      </c>
      <c r="AV66" s="15" t="n">
        <v>6</v>
      </c>
      <c r="AW66" s="18" t="s">
        <v>70</v>
      </c>
      <c r="AX66" s="18" t="s">
        <v>70</v>
      </c>
      <c r="AY66" s="18" t="s">
        <v>70</v>
      </c>
      <c r="AZ66" s="15" t="s">
        <v>131</v>
      </c>
      <c r="BA66" s="15" t="s">
        <v>132</v>
      </c>
      <c r="BB66" s="20" t="n">
        <v>0.32</v>
      </c>
      <c r="BC66" s="30" t="n">
        <f aca="false">BB66 * (1 - ( 3 / (( 4*BK66) - 9) ))</f>
        <v>0.278260869565217</v>
      </c>
      <c r="BD66" s="30" t="n">
        <f aca="false">0.5 * LN((1+BC66)/(1-BC66))</f>
        <v>0.285795989491069</v>
      </c>
      <c r="BE66" s="30" t="n">
        <f aca="false">1/SQRT(BK66-3)</f>
        <v>0.447213595499958</v>
      </c>
      <c r="BF66" s="30" t="n">
        <f aca="false">BD66-1.96*BE66</f>
        <v>-0.590742657688848</v>
      </c>
      <c r="BG66" s="30" t="n">
        <f aca="false">BD66+1.96*BE66</f>
        <v>1.16233463667099</v>
      </c>
      <c r="BH66" s="30" t="str">
        <f aca="false">IF(BD66&lt; BF66, "PROB",  IF(BD66&gt;BG66, "PROB","OK"))</f>
        <v>OK</v>
      </c>
      <c r="BI66" s="30" t="n">
        <f aca="false">1/(BE66*BE66)</f>
        <v>5</v>
      </c>
      <c r="BJ66" s="15" t="s">
        <v>152</v>
      </c>
      <c r="BK66" s="15" t="n">
        <v>8</v>
      </c>
      <c r="BL66" s="15" t="s">
        <v>73</v>
      </c>
      <c r="BM66" s="15" t="s">
        <v>108</v>
      </c>
      <c r="BN66" s="15" t="s">
        <v>75</v>
      </c>
    </row>
    <row r="67" s="15" customFormat="true" ht="14.1" hidden="false" customHeight="false" outlineLevel="0" collapsed="false">
      <c r="A67" s="15" t="n">
        <v>155</v>
      </c>
      <c r="B67" s="15" t="n">
        <v>0</v>
      </c>
      <c r="C67" s="15" t="s">
        <v>70</v>
      </c>
      <c r="D67" s="15" t="n">
        <v>0</v>
      </c>
      <c r="E67" s="15" t="n">
        <v>2</v>
      </c>
      <c r="F67" s="15" t="n">
        <v>1</v>
      </c>
      <c r="G67" s="15" t="n">
        <v>1</v>
      </c>
      <c r="H67" s="15" t="n">
        <v>0</v>
      </c>
      <c r="I67" s="15" t="n">
        <v>30</v>
      </c>
      <c r="J67" s="15" t="n">
        <v>1</v>
      </c>
      <c r="K67" s="15" t="n">
        <v>2</v>
      </c>
      <c r="L67" s="15" t="n">
        <v>1</v>
      </c>
      <c r="M67" s="15" t="n">
        <v>2</v>
      </c>
      <c r="N67" s="15" t="n">
        <v>1</v>
      </c>
      <c r="O67" s="15" t="n">
        <v>1</v>
      </c>
      <c r="P67" s="15" t="n">
        <v>2</v>
      </c>
      <c r="Q67" s="15" t="n">
        <v>1</v>
      </c>
      <c r="R67" s="15" t="n">
        <v>1</v>
      </c>
      <c r="S67" s="15" t="n">
        <v>10</v>
      </c>
      <c r="T67" s="15" t="n">
        <v>0</v>
      </c>
      <c r="U67" s="18" t="s">
        <v>69</v>
      </c>
      <c r="V67" s="18" t="s">
        <v>69</v>
      </c>
      <c r="W67" s="18" t="s">
        <v>69</v>
      </c>
      <c r="X67" s="18" t="s">
        <v>69</v>
      </c>
      <c r="Y67" s="18" t="s">
        <v>69</v>
      </c>
      <c r="Z67" s="18"/>
      <c r="AA67" s="15" t="n">
        <v>1</v>
      </c>
      <c r="AB67" s="15" t="n">
        <v>6</v>
      </c>
      <c r="AC67" s="15" t="n">
        <f aca="false">10/60</f>
        <v>0.166666666666667</v>
      </c>
      <c r="AD67" s="15" t="n">
        <v>55</v>
      </c>
      <c r="AE67" s="15" t="n">
        <v>9</v>
      </c>
      <c r="AF67" s="15" t="n">
        <v>1.3</v>
      </c>
      <c r="AG67" s="15" t="n">
        <v>9</v>
      </c>
      <c r="AI67" s="15" t="s">
        <v>70</v>
      </c>
      <c r="AJ67" s="15" t="n">
        <v>0</v>
      </c>
      <c r="AK67" s="15" t="n">
        <v>0</v>
      </c>
      <c r="AL67" s="15" t="n">
        <v>16</v>
      </c>
      <c r="AM67" s="15" t="n">
        <f aca="false">10/60</f>
        <v>0.166666666666667</v>
      </c>
      <c r="AN67" s="15" t="s">
        <v>70</v>
      </c>
      <c r="AO67" s="15" t="s">
        <v>70</v>
      </c>
      <c r="AP67" s="15" t="s">
        <v>70</v>
      </c>
      <c r="AQ67" s="15" t="s">
        <v>70</v>
      </c>
      <c r="AS67" s="15" t="n">
        <v>1</v>
      </c>
      <c r="AT67" s="15" t="n">
        <v>1</v>
      </c>
      <c r="AU67" s="15" t="n">
        <v>1</v>
      </c>
      <c r="AV67" s="15" t="n">
        <v>6</v>
      </c>
      <c r="AW67" s="18" t="s">
        <v>70</v>
      </c>
      <c r="AX67" s="18" t="s">
        <v>70</v>
      </c>
      <c r="AY67" s="18" t="s">
        <v>70</v>
      </c>
      <c r="AZ67" s="15" t="s">
        <v>111</v>
      </c>
      <c r="BA67" s="15" t="s">
        <v>112</v>
      </c>
      <c r="BB67" s="20" t="n">
        <v>0.69</v>
      </c>
      <c r="BC67" s="30" t="n">
        <f aca="false">BB67 * (1 - ( 3 / (( 4*BK67) - 9) ))</f>
        <v>0.6</v>
      </c>
      <c r="BD67" s="30" t="n">
        <f aca="false">0.5 * LN((1+BC67)/(1-BC67))</f>
        <v>0.693147180559945</v>
      </c>
      <c r="BE67" s="30" t="n">
        <f aca="false">1/SQRT(BK67-3)</f>
        <v>0.447213595499958</v>
      </c>
      <c r="BF67" s="30" t="n">
        <f aca="false">BD67-1.96*BE67</f>
        <v>-0.183391466619972</v>
      </c>
      <c r="BG67" s="30" t="n">
        <f aca="false">BD67+1.96*BE67</f>
        <v>1.56968582773986</v>
      </c>
      <c r="BH67" s="30" t="str">
        <f aca="false">IF(BD67&lt; BF67, "PROB",  IF(BD67&gt;BG67, "PROB","OK"))</f>
        <v>OK</v>
      </c>
      <c r="BI67" s="30" t="n">
        <f aca="false">1/(BE67*BE67)</f>
        <v>5</v>
      </c>
      <c r="BJ67" s="15" t="s">
        <v>153</v>
      </c>
      <c r="BK67" s="15" t="n">
        <v>8</v>
      </c>
      <c r="BL67" s="15" t="s">
        <v>73</v>
      </c>
      <c r="BM67" s="15" t="s">
        <v>108</v>
      </c>
      <c r="BN67" s="15" t="s">
        <v>75</v>
      </c>
    </row>
    <row r="68" s="15" customFormat="true" ht="14.1" hidden="false" customHeight="false" outlineLevel="0" collapsed="false">
      <c r="A68" s="15" t="n">
        <v>155</v>
      </c>
      <c r="B68" s="15" t="n">
        <v>0</v>
      </c>
      <c r="C68" s="15" t="s">
        <v>70</v>
      </c>
      <c r="D68" s="15" t="n">
        <v>0</v>
      </c>
      <c r="E68" s="15" t="n">
        <v>2</v>
      </c>
      <c r="F68" s="15" t="n">
        <v>1</v>
      </c>
      <c r="G68" s="15" t="n">
        <v>1</v>
      </c>
      <c r="H68" s="15" t="n">
        <v>0</v>
      </c>
      <c r="I68" s="15" t="n">
        <v>30</v>
      </c>
      <c r="J68" s="15" t="n">
        <v>1</v>
      </c>
      <c r="K68" s="15" t="n">
        <v>2</v>
      </c>
      <c r="L68" s="15" t="n">
        <v>1</v>
      </c>
      <c r="M68" s="15" t="n">
        <v>2</v>
      </c>
      <c r="N68" s="15" t="n">
        <v>1</v>
      </c>
      <c r="O68" s="15" t="n">
        <v>1</v>
      </c>
      <c r="P68" s="15" t="n">
        <v>2</v>
      </c>
      <c r="Q68" s="15" t="n">
        <v>1</v>
      </c>
      <c r="R68" s="15" t="n">
        <v>1</v>
      </c>
      <c r="S68" s="15" t="n">
        <v>10</v>
      </c>
      <c r="T68" s="15" t="n">
        <v>0</v>
      </c>
      <c r="U68" s="18" t="s">
        <v>69</v>
      </c>
      <c r="V68" s="18" t="s">
        <v>69</v>
      </c>
      <c r="W68" s="18" t="s">
        <v>69</v>
      </c>
      <c r="X68" s="18" t="s">
        <v>69</v>
      </c>
      <c r="Y68" s="18" t="s">
        <v>69</v>
      </c>
      <c r="Z68" s="18"/>
      <c r="AA68" s="15" t="n">
        <v>1</v>
      </c>
      <c r="AB68" s="15" t="n">
        <v>6</v>
      </c>
      <c r="AC68" s="15" t="n">
        <f aca="false">10/60</f>
        <v>0.166666666666667</v>
      </c>
      <c r="AD68" s="15" t="n">
        <v>55</v>
      </c>
      <c r="AE68" s="15" t="n">
        <v>9</v>
      </c>
      <c r="AF68" s="15" t="n">
        <v>1.3</v>
      </c>
      <c r="AG68" s="15" t="n">
        <v>9</v>
      </c>
      <c r="AI68" s="15" t="s">
        <v>70</v>
      </c>
      <c r="AJ68" s="15" t="n">
        <v>0</v>
      </c>
      <c r="AK68" s="15" t="n">
        <v>0</v>
      </c>
      <c r="AL68" s="15" t="n">
        <v>16</v>
      </c>
      <c r="AM68" s="15" t="n">
        <f aca="false">10/60</f>
        <v>0.166666666666667</v>
      </c>
      <c r="AN68" s="15" t="s">
        <v>70</v>
      </c>
      <c r="AO68" s="15" t="s">
        <v>70</v>
      </c>
      <c r="AP68" s="15" t="s">
        <v>70</v>
      </c>
      <c r="AQ68" s="15" t="s">
        <v>70</v>
      </c>
      <c r="AS68" s="15" t="n">
        <v>1</v>
      </c>
      <c r="AT68" s="15" t="n">
        <v>1</v>
      </c>
      <c r="AU68" s="15" t="n">
        <v>1</v>
      </c>
      <c r="AV68" s="15" t="n">
        <v>6</v>
      </c>
      <c r="AW68" s="18" t="s">
        <v>70</v>
      </c>
      <c r="AX68" s="18" t="s">
        <v>70</v>
      </c>
      <c r="AY68" s="18" t="s">
        <v>70</v>
      </c>
      <c r="AZ68" s="15" t="s">
        <v>113</v>
      </c>
      <c r="BA68" s="15" t="s">
        <v>114</v>
      </c>
      <c r="BB68" s="20" t="n">
        <v>0.6</v>
      </c>
      <c r="BC68" s="30" t="n">
        <f aca="false">BB68 * (1 - ( 3 / (( 4*BK68) - 9) ))</f>
        <v>0.521739130434783</v>
      </c>
      <c r="BD68" s="30" t="n">
        <f aca="false">0.5 * LN((1+BC68)/(1-BC68))</f>
        <v>0.578726394345522</v>
      </c>
      <c r="BE68" s="30" t="n">
        <f aca="false">1/SQRT(BK68-3)</f>
        <v>0.447213595499958</v>
      </c>
      <c r="BF68" s="30" t="n">
        <f aca="false">BD68-1.96*BE68</f>
        <v>-0.297812252834396</v>
      </c>
      <c r="BG68" s="30" t="n">
        <f aca="false">BD68+1.96*BE68</f>
        <v>1.45526504152544</v>
      </c>
      <c r="BH68" s="30" t="str">
        <f aca="false">IF(BD68&lt; BF68, "PROB",  IF(BD68&gt;BG68, "PROB","OK"))</f>
        <v>OK</v>
      </c>
      <c r="BI68" s="30" t="n">
        <f aca="false">1/(BE68*BE68)</f>
        <v>5</v>
      </c>
      <c r="BJ68" s="15" t="s">
        <v>154</v>
      </c>
      <c r="BK68" s="15" t="n">
        <v>8</v>
      </c>
      <c r="BL68" s="15" t="s">
        <v>73</v>
      </c>
      <c r="BM68" s="15" t="s">
        <v>108</v>
      </c>
      <c r="BN68" s="15" t="s">
        <v>75</v>
      </c>
    </row>
    <row r="69" s="15" customFormat="true" ht="14.1" hidden="false" customHeight="false" outlineLevel="0" collapsed="false">
      <c r="A69" s="15" t="n">
        <v>155</v>
      </c>
      <c r="B69" s="15" t="n">
        <v>0</v>
      </c>
      <c r="C69" s="15" t="s">
        <v>70</v>
      </c>
      <c r="D69" s="15" t="n">
        <v>0</v>
      </c>
      <c r="E69" s="15" t="n">
        <v>2</v>
      </c>
      <c r="F69" s="15" t="n">
        <v>1</v>
      </c>
      <c r="G69" s="15" t="n">
        <v>1</v>
      </c>
      <c r="H69" s="15" t="n">
        <v>0</v>
      </c>
      <c r="I69" s="15" t="n">
        <v>30</v>
      </c>
      <c r="J69" s="15" t="n">
        <v>1</v>
      </c>
      <c r="K69" s="15" t="n">
        <v>2</v>
      </c>
      <c r="L69" s="15" t="n">
        <v>1</v>
      </c>
      <c r="M69" s="15" t="n">
        <v>2</v>
      </c>
      <c r="N69" s="15" t="n">
        <v>1</v>
      </c>
      <c r="O69" s="15" t="n">
        <v>1</v>
      </c>
      <c r="P69" s="15" t="n">
        <v>2</v>
      </c>
      <c r="Q69" s="15" t="n">
        <v>1</v>
      </c>
      <c r="R69" s="15" t="n">
        <v>1</v>
      </c>
      <c r="S69" s="15" t="n">
        <v>10</v>
      </c>
      <c r="T69" s="15" t="n">
        <v>0</v>
      </c>
      <c r="U69" s="18" t="s">
        <v>69</v>
      </c>
      <c r="V69" s="18" t="s">
        <v>69</v>
      </c>
      <c r="W69" s="18" t="s">
        <v>69</v>
      </c>
      <c r="X69" s="18" t="s">
        <v>69</v>
      </c>
      <c r="Y69" s="18" t="s">
        <v>69</v>
      </c>
      <c r="Z69" s="18"/>
      <c r="AA69" s="15" t="n">
        <v>1</v>
      </c>
      <c r="AB69" s="15" t="n">
        <v>6</v>
      </c>
      <c r="AC69" s="15" t="n">
        <f aca="false">10/60</f>
        <v>0.166666666666667</v>
      </c>
      <c r="AD69" s="15" t="n">
        <v>55</v>
      </c>
      <c r="AE69" s="15" t="n">
        <v>9</v>
      </c>
      <c r="AF69" s="15" t="n">
        <v>1.3</v>
      </c>
      <c r="AG69" s="15" t="n">
        <v>9</v>
      </c>
      <c r="AI69" s="15" t="s">
        <v>70</v>
      </c>
      <c r="AJ69" s="15" t="n">
        <v>0</v>
      </c>
      <c r="AK69" s="15" t="n">
        <v>0</v>
      </c>
      <c r="AL69" s="15" t="n">
        <v>16</v>
      </c>
      <c r="AM69" s="15" t="n">
        <f aca="false">10/60</f>
        <v>0.166666666666667</v>
      </c>
      <c r="AN69" s="15" t="s">
        <v>70</v>
      </c>
      <c r="AO69" s="15" t="s">
        <v>70</v>
      </c>
      <c r="AP69" s="15" t="s">
        <v>70</v>
      </c>
      <c r="AQ69" s="15" t="s">
        <v>70</v>
      </c>
      <c r="AS69" s="15" t="n">
        <v>1</v>
      </c>
      <c r="AT69" s="15" t="n">
        <v>1</v>
      </c>
      <c r="AU69" s="15" t="n">
        <v>1</v>
      </c>
      <c r="AV69" s="15" t="n">
        <v>6</v>
      </c>
      <c r="AW69" s="18" t="s">
        <v>70</v>
      </c>
      <c r="AX69" s="18" t="s">
        <v>70</v>
      </c>
      <c r="AY69" s="18" t="s">
        <v>70</v>
      </c>
      <c r="AZ69" s="15" t="s">
        <v>76</v>
      </c>
      <c r="BA69" s="15" t="s">
        <v>77</v>
      </c>
      <c r="BB69" s="20" t="n">
        <v>0.69</v>
      </c>
      <c r="BC69" s="30" t="n">
        <f aca="false">BB69 * (1 - ( 3 / (( 4*BK69) - 9) ))</f>
        <v>0.6</v>
      </c>
      <c r="BD69" s="30" t="n">
        <f aca="false">0.5 * LN((1+BC69)/(1-BC69))</f>
        <v>0.693147180559945</v>
      </c>
      <c r="BE69" s="30" t="n">
        <f aca="false">1/SQRT(BK69-3)</f>
        <v>0.447213595499958</v>
      </c>
      <c r="BF69" s="30" t="n">
        <f aca="false">BD69-1.96*BE69</f>
        <v>-0.183391466619972</v>
      </c>
      <c r="BG69" s="30" t="n">
        <f aca="false">BD69+1.96*BE69</f>
        <v>1.56968582773986</v>
      </c>
      <c r="BH69" s="30" t="str">
        <f aca="false">IF(BD69&lt; BF69, "PROB",  IF(BD69&gt;BG69, "PROB","OK"))</f>
        <v>OK</v>
      </c>
      <c r="BI69" s="30" t="n">
        <f aca="false">1/(BE69*BE69)</f>
        <v>5</v>
      </c>
      <c r="BJ69" s="15" t="s">
        <v>155</v>
      </c>
      <c r="BK69" s="15" t="n">
        <v>8</v>
      </c>
      <c r="BL69" s="15" t="s">
        <v>73</v>
      </c>
      <c r="BM69" s="15" t="s">
        <v>108</v>
      </c>
      <c r="BN69" s="15" t="s">
        <v>75</v>
      </c>
    </row>
    <row r="70" s="15" customFormat="true" ht="14.1" hidden="false" customHeight="false" outlineLevel="0" collapsed="false">
      <c r="A70" s="15" t="n">
        <v>155</v>
      </c>
      <c r="B70" s="15" t="n">
        <v>0</v>
      </c>
      <c r="C70" s="15" t="s">
        <v>70</v>
      </c>
      <c r="D70" s="15" t="n">
        <v>0</v>
      </c>
      <c r="E70" s="15" t="n">
        <v>2</v>
      </c>
      <c r="F70" s="15" t="n">
        <v>1</v>
      </c>
      <c r="G70" s="15" t="n">
        <v>1</v>
      </c>
      <c r="H70" s="15" t="n">
        <v>0</v>
      </c>
      <c r="I70" s="15" t="n">
        <v>30</v>
      </c>
      <c r="J70" s="15" t="n">
        <v>1</v>
      </c>
      <c r="K70" s="15" t="n">
        <v>2</v>
      </c>
      <c r="L70" s="15" t="n">
        <v>1</v>
      </c>
      <c r="M70" s="15" t="n">
        <v>2</v>
      </c>
      <c r="N70" s="15" t="n">
        <v>1</v>
      </c>
      <c r="O70" s="15" t="n">
        <v>1</v>
      </c>
      <c r="P70" s="15" t="n">
        <v>2</v>
      </c>
      <c r="Q70" s="15" t="n">
        <v>1</v>
      </c>
      <c r="R70" s="15" t="n">
        <v>1</v>
      </c>
      <c r="S70" s="15" t="n">
        <v>10</v>
      </c>
      <c r="T70" s="15" t="n">
        <v>0</v>
      </c>
      <c r="U70" s="18" t="s">
        <v>69</v>
      </c>
      <c r="V70" s="18" t="s">
        <v>69</v>
      </c>
      <c r="W70" s="18" t="s">
        <v>69</v>
      </c>
      <c r="X70" s="18" t="s">
        <v>69</v>
      </c>
      <c r="Y70" s="18" t="s">
        <v>69</v>
      </c>
      <c r="Z70" s="18"/>
      <c r="AA70" s="15" t="n">
        <v>1</v>
      </c>
      <c r="AB70" s="15" t="n">
        <v>6</v>
      </c>
      <c r="AC70" s="15" t="n">
        <f aca="false">10/60</f>
        <v>0.166666666666667</v>
      </c>
      <c r="AD70" s="15" t="n">
        <v>55</v>
      </c>
      <c r="AE70" s="15" t="n">
        <v>9</v>
      </c>
      <c r="AF70" s="15" t="n">
        <v>1.3</v>
      </c>
      <c r="AG70" s="15" t="n">
        <v>9</v>
      </c>
      <c r="AI70" s="15" t="s">
        <v>70</v>
      </c>
      <c r="AJ70" s="15" t="n">
        <v>0</v>
      </c>
      <c r="AK70" s="15" t="n">
        <v>0</v>
      </c>
      <c r="AL70" s="15" t="n">
        <v>16</v>
      </c>
      <c r="AM70" s="15" t="n">
        <f aca="false">10/60</f>
        <v>0.166666666666667</v>
      </c>
      <c r="AN70" s="15" t="s">
        <v>70</v>
      </c>
      <c r="AO70" s="15" t="s">
        <v>70</v>
      </c>
      <c r="AP70" s="15" t="s">
        <v>70</v>
      </c>
      <c r="AQ70" s="15" t="s">
        <v>70</v>
      </c>
      <c r="AS70" s="15" t="n">
        <v>1</v>
      </c>
      <c r="AT70" s="15" t="n">
        <v>1</v>
      </c>
      <c r="AU70" s="15" t="n">
        <v>1</v>
      </c>
      <c r="AV70" s="15" t="n">
        <v>6</v>
      </c>
      <c r="AW70" s="18" t="s">
        <v>70</v>
      </c>
      <c r="AX70" s="18" t="s">
        <v>70</v>
      </c>
      <c r="AY70" s="18" t="s">
        <v>70</v>
      </c>
      <c r="AZ70" s="15" t="s">
        <v>135</v>
      </c>
      <c r="BA70" s="15" t="s">
        <v>136</v>
      </c>
      <c r="BB70" s="20" t="n">
        <v>0.88</v>
      </c>
      <c r="BC70" s="30" t="n">
        <f aca="false">BB70 * (1 - ( 3 / (( 4*BK70) - 9) ))</f>
        <v>0.765217391304348</v>
      </c>
      <c r="BD70" s="30" t="n">
        <f aca="false">0.5 * LN((1+BC70)/(1-BC70))</f>
        <v>1.00868455651873</v>
      </c>
      <c r="BE70" s="30" t="n">
        <f aca="false">1/SQRT(BK70-3)</f>
        <v>0.447213595499958</v>
      </c>
      <c r="BF70" s="30" t="n">
        <f aca="false">BD70-1.96*BE70</f>
        <v>0.132145909338812</v>
      </c>
      <c r="BG70" s="30" t="n">
        <f aca="false">BD70+1.96*BE70</f>
        <v>1.88522320369865</v>
      </c>
      <c r="BH70" s="30" t="str">
        <f aca="false">IF(BD70&lt; BF70, "PROB",  IF(BD70&gt;BG70, "PROB","OK"))</f>
        <v>OK</v>
      </c>
      <c r="BI70" s="30" t="n">
        <f aca="false">1/(BE70*BE70)</f>
        <v>5</v>
      </c>
      <c r="BJ70" s="15" t="s">
        <v>156</v>
      </c>
      <c r="BK70" s="15" t="n">
        <v>8</v>
      </c>
      <c r="BL70" s="15" t="s">
        <v>73</v>
      </c>
      <c r="BM70" s="15" t="s">
        <v>108</v>
      </c>
      <c r="BN70" s="15" t="s">
        <v>75</v>
      </c>
    </row>
    <row r="71" s="15" customFormat="true" ht="14.1" hidden="false" customHeight="false" outlineLevel="0" collapsed="false">
      <c r="A71" s="15" t="n">
        <v>155</v>
      </c>
      <c r="B71" s="15" t="n">
        <v>0</v>
      </c>
      <c r="C71" s="15" t="s">
        <v>70</v>
      </c>
      <c r="D71" s="15" t="n">
        <v>0</v>
      </c>
      <c r="E71" s="15" t="n">
        <v>2</v>
      </c>
      <c r="F71" s="15" t="n">
        <v>1</v>
      </c>
      <c r="G71" s="15" t="n">
        <v>1</v>
      </c>
      <c r="H71" s="15" t="n">
        <v>0</v>
      </c>
      <c r="I71" s="15" t="n">
        <v>30</v>
      </c>
      <c r="J71" s="15" t="n">
        <v>1</v>
      </c>
      <c r="K71" s="15" t="n">
        <v>2</v>
      </c>
      <c r="L71" s="15" t="n">
        <v>1</v>
      </c>
      <c r="M71" s="15" t="n">
        <v>2</v>
      </c>
      <c r="N71" s="15" t="n">
        <v>1</v>
      </c>
      <c r="O71" s="15" t="n">
        <v>1</v>
      </c>
      <c r="P71" s="15" t="n">
        <v>2</v>
      </c>
      <c r="Q71" s="15" t="n">
        <v>1</v>
      </c>
      <c r="R71" s="15" t="n">
        <v>1</v>
      </c>
      <c r="S71" s="15" t="n">
        <v>10</v>
      </c>
      <c r="T71" s="15" t="n">
        <v>0</v>
      </c>
      <c r="U71" s="18" t="s">
        <v>69</v>
      </c>
      <c r="V71" s="18" t="s">
        <v>69</v>
      </c>
      <c r="W71" s="18" t="s">
        <v>69</v>
      </c>
      <c r="X71" s="18" t="s">
        <v>69</v>
      </c>
      <c r="Y71" s="18" t="s">
        <v>69</v>
      </c>
      <c r="Z71" s="18"/>
      <c r="AA71" s="15" t="n">
        <v>1</v>
      </c>
      <c r="AB71" s="15" t="n">
        <v>6</v>
      </c>
      <c r="AC71" s="15" t="n">
        <f aca="false">10/60</f>
        <v>0.166666666666667</v>
      </c>
      <c r="AD71" s="15" t="n">
        <v>55</v>
      </c>
      <c r="AE71" s="15" t="n">
        <v>9</v>
      </c>
      <c r="AF71" s="15" t="n">
        <v>1.3</v>
      </c>
      <c r="AG71" s="15" t="n">
        <v>9</v>
      </c>
      <c r="AI71" s="15" t="s">
        <v>70</v>
      </c>
      <c r="AJ71" s="15" t="n">
        <v>0</v>
      </c>
      <c r="AK71" s="15" t="n">
        <v>0</v>
      </c>
      <c r="AL71" s="15" t="n">
        <v>16</v>
      </c>
      <c r="AM71" s="15" t="n">
        <f aca="false">10/60</f>
        <v>0.166666666666667</v>
      </c>
      <c r="AN71" s="15" t="s">
        <v>70</v>
      </c>
      <c r="AO71" s="15" t="s">
        <v>70</v>
      </c>
      <c r="AP71" s="15" t="s">
        <v>70</v>
      </c>
      <c r="AQ71" s="15" t="s">
        <v>70</v>
      </c>
      <c r="AS71" s="15" t="n">
        <v>1</v>
      </c>
      <c r="AT71" s="15" t="n">
        <v>1</v>
      </c>
      <c r="AU71" s="15" t="n">
        <v>1</v>
      </c>
      <c r="AV71" s="15" t="n">
        <v>6</v>
      </c>
      <c r="AW71" s="18" t="s">
        <v>70</v>
      </c>
      <c r="AX71" s="18" t="s">
        <v>70</v>
      </c>
      <c r="AY71" s="18" t="s">
        <v>70</v>
      </c>
      <c r="AZ71" s="15" t="s">
        <v>157</v>
      </c>
      <c r="BA71" s="15" t="s">
        <v>157</v>
      </c>
      <c r="BB71" s="20" t="n">
        <v>0.88</v>
      </c>
      <c r="BC71" s="30" t="n">
        <f aca="false">BB71 * (1 - ( 3 / (( 4*BK71) - 9) ))</f>
        <v>0.765217391304348</v>
      </c>
      <c r="BD71" s="30" t="n">
        <f aca="false">0.5 * LN((1+BC71)/(1-BC71))</f>
        <v>1.00868455651873</v>
      </c>
      <c r="BE71" s="30" t="n">
        <f aca="false">1/SQRT(BK71-3)</f>
        <v>0.447213595499958</v>
      </c>
      <c r="BF71" s="30" t="n">
        <f aca="false">BD71-1.96*BE71</f>
        <v>0.132145909338812</v>
      </c>
      <c r="BG71" s="30" t="n">
        <f aca="false">BD71+1.96*BE71</f>
        <v>1.88522320369865</v>
      </c>
      <c r="BH71" s="30" t="str">
        <f aca="false">IF(BD71&lt; BF71, "PROB",  IF(BD71&gt;BG71, "PROB","OK"))</f>
        <v>OK</v>
      </c>
      <c r="BI71" s="30" t="n">
        <f aca="false">1/(BE71*BE71)</f>
        <v>5</v>
      </c>
      <c r="BJ71" s="15" t="s">
        <v>158</v>
      </c>
      <c r="BK71" s="15" t="n">
        <v>8</v>
      </c>
      <c r="BL71" s="15" t="s">
        <v>73</v>
      </c>
      <c r="BM71" s="15" t="s">
        <v>108</v>
      </c>
      <c r="BN71" s="15" t="s">
        <v>75</v>
      </c>
    </row>
    <row r="72" customFormat="false" ht="14.1" hidden="false" customHeight="false" outlineLevel="0" collapsed="false">
      <c r="A72" s="15" t="n">
        <v>195</v>
      </c>
      <c r="B72" s="15" t="n">
        <v>0</v>
      </c>
      <c r="C72" s="15" t="n">
        <v>12</v>
      </c>
      <c r="D72" s="15" t="n">
        <v>0</v>
      </c>
      <c r="E72" s="15" t="s">
        <v>70</v>
      </c>
      <c r="F72" s="15" t="n">
        <v>2</v>
      </c>
      <c r="G72" s="15" t="n">
        <v>2</v>
      </c>
      <c r="H72" s="15" t="n">
        <v>1</v>
      </c>
      <c r="I72" s="15" t="n">
        <v>12</v>
      </c>
      <c r="J72" s="15" t="n">
        <v>3</v>
      </c>
      <c r="K72" s="15" t="n">
        <v>1</v>
      </c>
      <c r="L72" s="15" t="n">
        <v>1</v>
      </c>
      <c r="M72" s="15" t="n">
        <v>1</v>
      </c>
      <c r="N72" s="15" t="n">
        <v>1</v>
      </c>
      <c r="O72" s="15" t="n">
        <v>1</v>
      </c>
      <c r="P72" s="15" t="n">
        <v>5</v>
      </c>
      <c r="Q72" s="15" t="n">
        <v>1</v>
      </c>
      <c r="R72" s="15" t="n">
        <v>1</v>
      </c>
      <c r="S72" s="15" t="n">
        <v>42</v>
      </c>
      <c r="T72" s="15" t="n">
        <v>0</v>
      </c>
      <c r="U72" s="15" t="s">
        <v>70</v>
      </c>
      <c r="V72" s="18" t="s">
        <v>69</v>
      </c>
      <c r="W72" s="18" t="s">
        <v>69</v>
      </c>
      <c r="X72" s="18" t="s">
        <v>69</v>
      </c>
      <c r="Y72" s="18" t="s">
        <v>69</v>
      </c>
      <c r="Z72" s="18"/>
      <c r="AA72" s="15" t="n">
        <v>1</v>
      </c>
      <c r="AB72" s="15" t="n">
        <v>0</v>
      </c>
      <c r="AC72" s="31" t="n">
        <v>48</v>
      </c>
      <c r="AD72" s="31" t="n">
        <v>240</v>
      </c>
      <c r="AE72" s="15" t="n">
        <v>3</v>
      </c>
      <c r="AF72" s="15" t="n">
        <v>0.6</v>
      </c>
      <c r="AG72" s="31" t="n">
        <v>6</v>
      </c>
      <c r="AH72" s="15"/>
      <c r="AI72" s="15" t="s">
        <v>70</v>
      </c>
      <c r="AJ72" s="15" t="n">
        <v>24</v>
      </c>
      <c r="AK72" s="15" t="n">
        <v>1</v>
      </c>
      <c r="AL72" s="15" t="n">
        <v>14</v>
      </c>
      <c r="AM72" s="15" t="s">
        <v>70</v>
      </c>
      <c r="AN72" s="15" t="s">
        <v>70</v>
      </c>
      <c r="AO72" s="15" t="s">
        <v>70</v>
      </c>
      <c r="AP72" s="15" t="s">
        <v>70</v>
      </c>
      <c r="AQ72" s="15" t="s">
        <v>70</v>
      </c>
      <c r="AR72" s="15"/>
      <c r="AS72" s="15" t="n">
        <v>0</v>
      </c>
      <c r="AT72" s="15" t="n">
        <v>1</v>
      </c>
      <c r="AU72" s="15" t="n">
        <v>0</v>
      </c>
      <c r="AV72" s="15" t="n">
        <v>1</v>
      </c>
      <c r="AW72" s="15" t="s">
        <v>70</v>
      </c>
      <c r="AX72" s="15" t="s">
        <v>70</v>
      </c>
      <c r="AY72" s="15" t="s">
        <v>70</v>
      </c>
      <c r="AZ72" s="15" t="s">
        <v>76</v>
      </c>
      <c r="BA72" s="15" t="s">
        <v>77</v>
      </c>
      <c r="BB72" s="20" t="n">
        <v>0.76</v>
      </c>
      <c r="BC72" s="30" t="n">
        <f aca="false">BB72 * (1 - ( 3 / (( 4*BK72) - 9) ))</f>
        <v>0.686451612903226</v>
      </c>
      <c r="BD72" s="30" t="n">
        <f aca="false">0.5 * LN((1+BC72)/(1-BC72))</f>
        <v>0.841214135141837</v>
      </c>
      <c r="BE72" s="30" t="n">
        <f aca="false">1/SQRT(BK72-3)</f>
        <v>0.377964473009227</v>
      </c>
      <c r="BF72" s="30" t="n">
        <f aca="false">BD72-1.96*BE72</f>
        <v>0.100403768043751</v>
      </c>
      <c r="BG72" s="30" t="n">
        <f aca="false">BD72+1.96*BE72</f>
        <v>1.58202450223992</v>
      </c>
      <c r="BH72" s="30" t="str">
        <f aca="false">IF(BD72&lt; BF72, "PROB",  IF(BD72&gt;BG72, "PROB","OK"))</f>
        <v>OK</v>
      </c>
      <c r="BI72" s="30" t="n">
        <f aca="false">1/(BE72*BE72)</f>
        <v>7</v>
      </c>
      <c r="BJ72" s="15" t="s">
        <v>159</v>
      </c>
      <c r="BK72" s="15" t="n">
        <v>10</v>
      </c>
      <c r="BL72" s="32" t="s">
        <v>73</v>
      </c>
      <c r="BM72" s="15" t="s">
        <v>160</v>
      </c>
      <c r="BN72" s="15" t="s">
        <v>75</v>
      </c>
    </row>
    <row r="73" customFormat="false" ht="14.1" hidden="false" customHeight="false" outlineLevel="0" collapsed="false">
      <c r="A73" s="15" t="n">
        <v>195</v>
      </c>
      <c r="B73" s="15" t="n">
        <v>0</v>
      </c>
      <c r="C73" s="15" t="n">
        <v>12</v>
      </c>
      <c r="D73" s="15" t="n">
        <v>0</v>
      </c>
      <c r="E73" s="15" t="s">
        <v>70</v>
      </c>
      <c r="F73" s="15" t="n">
        <v>2</v>
      </c>
      <c r="G73" s="15" t="n">
        <v>2</v>
      </c>
      <c r="H73" s="15" t="n">
        <v>1</v>
      </c>
      <c r="I73" s="15" t="n">
        <v>12</v>
      </c>
      <c r="J73" s="15" t="n">
        <v>3</v>
      </c>
      <c r="K73" s="15" t="n">
        <v>1</v>
      </c>
      <c r="L73" s="15" t="n">
        <v>1</v>
      </c>
      <c r="M73" s="15" t="n">
        <v>1</v>
      </c>
      <c r="N73" s="15" t="n">
        <v>1</v>
      </c>
      <c r="O73" s="15" t="n">
        <v>1</v>
      </c>
      <c r="P73" s="15" t="n">
        <v>5</v>
      </c>
      <c r="Q73" s="15" t="n">
        <v>1</v>
      </c>
      <c r="R73" s="15" t="n">
        <v>1</v>
      </c>
      <c r="S73" s="15" t="n">
        <v>42</v>
      </c>
      <c r="T73" s="15" t="n">
        <v>0</v>
      </c>
      <c r="U73" s="15" t="s">
        <v>70</v>
      </c>
      <c r="V73" s="18" t="s">
        <v>69</v>
      </c>
      <c r="W73" s="18" t="s">
        <v>69</v>
      </c>
      <c r="X73" s="18" t="s">
        <v>69</v>
      </c>
      <c r="Y73" s="18" t="s">
        <v>69</v>
      </c>
      <c r="Z73" s="18"/>
      <c r="AA73" s="15" t="n">
        <v>1</v>
      </c>
      <c r="AB73" s="15" t="n">
        <v>0</v>
      </c>
      <c r="AC73" s="31" t="n">
        <v>48</v>
      </c>
      <c r="AD73" s="31" t="n">
        <v>240</v>
      </c>
      <c r="AE73" s="15" t="n">
        <v>3</v>
      </c>
      <c r="AF73" s="15" t="n">
        <v>0.6</v>
      </c>
      <c r="AG73" s="31" t="n">
        <v>6</v>
      </c>
      <c r="AH73" s="15"/>
      <c r="AI73" s="15" t="s">
        <v>70</v>
      </c>
      <c r="AJ73" s="15" t="n">
        <v>24</v>
      </c>
      <c r="AK73" s="15" t="n">
        <v>1</v>
      </c>
      <c r="AL73" s="15" t="n">
        <v>14</v>
      </c>
      <c r="AM73" s="15" t="s">
        <v>70</v>
      </c>
      <c r="AN73" s="15" t="s">
        <v>70</v>
      </c>
      <c r="AO73" s="15" t="s">
        <v>70</v>
      </c>
      <c r="AP73" s="15" t="s">
        <v>70</v>
      </c>
      <c r="AQ73" s="15" t="s">
        <v>70</v>
      </c>
      <c r="AR73" s="15"/>
      <c r="AS73" s="15" t="n">
        <v>0</v>
      </c>
      <c r="AT73" s="15" t="n">
        <v>1</v>
      </c>
      <c r="AU73" s="15" t="n">
        <v>0</v>
      </c>
      <c r="AV73" s="15" t="n">
        <v>1</v>
      </c>
      <c r="AW73" s="15" t="s">
        <v>70</v>
      </c>
      <c r="AX73" s="15" t="s">
        <v>70</v>
      </c>
      <c r="AY73" s="15" t="s">
        <v>70</v>
      </c>
      <c r="AZ73" s="15" t="s">
        <v>135</v>
      </c>
      <c r="BA73" s="15" t="s">
        <v>136</v>
      </c>
      <c r="BB73" s="33" t="n">
        <v>0.64</v>
      </c>
      <c r="BC73" s="30" t="n">
        <f aca="false">BB73 * (1 - ( 3 / (( 4*BK73) - 9) ))</f>
        <v>0.578064516129032</v>
      </c>
      <c r="BD73" s="30" t="n">
        <f aca="false">0.5 * LN((1+BC73)/(1-BC73))</f>
        <v>0.659550982394959</v>
      </c>
      <c r="BE73" s="30" t="n">
        <f aca="false">1/SQRT(BK73-3)</f>
        <v>0.377964473009227</v>
      </c>
      <c r="BF73" s="30" t="n">
        <f aca="false">BD73-1.96*BE73</f>
        <v>-0.081259384703126</v>
      </c>
      <c r="BG73" s="30" t="n">
        <f aca="false">BD73+1.96*BE73</f>
        <v>1.40036134949304</v>
      </c>
      <c r="BH73" s="30" t="str">
        <f aca="false">IF(BD73&lt; BF73, "PROB",  IF(BD73&gt;BG73, "PROB","OK"))</f>
        <v>OK</v>
      </c>
      <c r="BI73" s="30" t="n">
        <f aca="false">1/(BE73*BE73)</f>
        <v>7</v>
      </c>
      <c r="BJ73" s="32" t="s">
        <v>161</v>
      </c>
      <c r="BK73" s="15" t="n">
        <v>10</v>
      </c>
      <c r="BL73" s="32" t="s">
        <v>73</v>
      </c>
      <c r="BM73" s="15" t="s">
        <v>160</v>
      </c>
      <c r="BN73" s="15" t="s">
        <v>75</v>
      </c>
    </row>
    <row r="74" customFormat="false" ht="14.1" hidden="false" customHeight="false" outlineLevel="0" collapsed="false">
      <c r="A74" s="15" t="n">
        <v>195</v>
      </c>
      <c r="B74" s="15" t="n">
        <v>0</v>
      </c>
      <c r="C74" s="15" t="n">
        <v>12</v>
      </c>
      <c r="D74" s="15" t="n">
        <v>0</v>
      </c>
      <c r="E74" s="15" t="s">
        <v>70</v>
      </c>
      <c r="F74" s="15" t="n">
        <v>2</v>
      </c>
      <c r="G74" s="15" t="n">
        <v>2</v>
      </c>
      <c r="H74" s="15" t="n">
        <v>1</v>
      </c>
      <c r="I74" s="15" t="n">
        <v>12</v>
      </c>
      <c r="J74" s="15" t="n">
        <v>3</v>
      </c>
      <c r="K74" s="15" t="n">
        <v>1</v>
      </c>
      <c r="L74" s="15" t="n">
        <v>1</v>
      </c>
      <c r="M74" s="15" t="n">
        <v>1</v>
      </c>
      <c r="N74" s="15" t="n">
        <v>1</v>
      </c>
      <c r="O74" s="15" t="n">
        <v>1</v>
      </c>
      <c r="P74" s="15" t="n">
        <v>5</v>
      </c>
      <c r="Q74" s="15" t="n">
        <v>1</v>
      </c>
      <c r="R74" s="15" t="n">
        <v>1</v>
      </c>
      <c r="S74" s="15" t="n">
        <v>42</v>
      </c>
      <c r="T74" s="15" t="n">
        <v>0</v>
      </c>
      <c r="U74" s="15" t="s">
        <v>70</v>
      </c>
      <c r="V74" s="18" t="s">
        <v>69</v>
      </c>
      <c r="W74" s="18" t="s">
        <v>69</v>
      </c>
      <c r="X74" s="18" t="s">
        <v>69</v>
      </c>
      <c r="Y74" s="18" t="s">
        <v>69</v>
      </c>
      <c r="Z74" s="18"/>
      <c r="AA74" s="15" t="n">
        <v>1</v>
      </c>
      <c r="AB74" s="15" t="n">
        <v>0</v>
      </c>
      <c r="AC74" s="31" t="n">
        <v>48</v>
      </c>
      <c r="AD74" s="31" t="n">
        <v>240</v>
      </c>
      <c r="AE74" s="15" t="n">
        <v>3</v>
      </c>
      <c r="AF74" s="15" t="n">
        <v>0.6</v>
      </c>
      <c r="AG74" s="31" t="n">
        <v>6</v>
      </c>
      <c r="AH74" s="15"/>
      <c r="AI74" s="15" t="s">
        <v>70</v>
      </c>
      <c r="AJ74" s="15" t="n">
        <v>24</v>
      </c>
      <c r="AK74" s="15" t="n">
        <v>1</v>
      </c>
      <c r="AL74" s="15" t="n">
        <v>14</v>
      </c>
      <c r="AM74" s="15" t="s">
        <v>70</v>
      </c>
      <c r="AN74" s="15" t="s">
        <v>70</v>
      </c>
      <c r="AO74" s="15" t="s">
        <v>70</v>
      </c>
      <c r="AP74" s="15" t="s">
        <v>70</v>
      </c>
      <c r="AQ74" s="15" t="s">
        <v>70</v>
      </c>
      <c r="AR74" s="15"/>
      <c r="AS74" s="15" t="n">
        <v>0</v>
      </c>
      <c r="AT74" s="15" t="n">
        <v>1</v>
      </c>
      <c r="AU74" s="15" t="n">
        <v>0</v>
      </c>
      <c r="AV74" s="15" t="n">
        <v>1</v>
      </c>
      <c r="AW74" s="15" t="s">
        <v>70</v>
      </c>
      <c r="AX74" s="15" t="s">
        <v>70</v>
      </c>
      <c r="AY74" s="15" t="s">
        <v>70</v>
      </c>
      <c r="AZ74" s="15" t="s">
        <v>131</v>
      </c>
      <c r="BA74" s="15" t="s">
        <v>132</v>
      </c>
      <c r="BB74" s="33" t="n">
        <v>0.8</v>
      </c>
      <c r="BC74" s="30" t="n">
        <f aca="false">BB74 * (1 - ( 3 / (( 4*BK74) - 9) ))</f>
        <v>0.72258064516129</v>
      </c>
      <c r="BD74" s="30" t="n">
        <f aca="false">0.5 * LN((1+BC74)/(1-BC74))</f>
        <v>0.913024271353344</v>
      </c>
      <c r="BE74" s="30" t="n">
        <f aca="false">1/SQRT(BK74-3)</f>
        <v>0.377964473009227</v>
      </c>
      <c r="BF74" s="30" t="n">
        <f aca="false">BD74-1.96*BE74</f>
        <v>0.172213904255258</v>
      </c>
      <c r="BG74" s="30" t="n">
        <f aca="false">BD74+1.96*BE74</f>
        <v>1.65383463845143</v>
      </c>
      <c r="BH74" s="30" t="str">
        <f aca="false">IF(BD74&lt; BF74, "PROB",  IF(BD74&gt;BG74, "PROB","OK"))</f>
        <v>OK</v>
      </c>
      <c r="BI74" s="30" t="n">
        <f aca="false">1/(BE74*BE74)</f>
        <v>7</v>
      </c>
      <c r="BJ74" s="32" t="s">
        <v>162</v>
      </c>
      <c r="BK74" s="15" t="n">
        <v>10</v>
      </c>
      <c r="BL74" s="32" t="s">
        <v>73</v>
      </c>
      <c r="BM74" s="15" t="s">
        <v>160</v>
      </c>
      <c r="BN74" s="15" t="s">
        <v>75</v>
      </c>
    </row>
    <row r="75" customFormat="false" ht="14.1" hidden="false" customHeight="false" outlineLevel="0" collapsed="false">
      <c r="A75" s="15" t="n">
        <v>195</v>
      </c>
      <c r="B75" s="15" t="n">
        <v>0</v>
      </c>
      <c r="C75" s="15" t="n">
        <v>12</v>
      </c>
      <c r="D75" s="15" t="n">
        <v>0</v>
      </c>
      <c r="E75" s="15" t="s">
        <v>70</v>
      </c>
      <c r="F75" s="15" t="n">
        <v>2</v>
      </c>
      <c r="G75" s="15" t="n">
        <v>2</v>
      </c>
      <c r="H75" s="15" t="n">
        <v>1</v>
      </c>
      <c r="I75" s="15" t="n">
        <v>12</v>
      </c>
      <c r="J75" s="15" t="n">
        <v>3</v>
      </c>
      <c r="K75" s="15" t="n">
        <v>1</v>
      </c>
      <c r="L75" s="15" t="n">
        <v>1</v>
      </c>
      <c r="M75" s="15" t="n">
        <v>1</v>
      </c>
      <c r="N75" s="15" t="n">
        <v>1</v>
      </c>
      <c r="O75" s="15" t="n">
        <v>1</v>
      </c>
      <c r="P75" s="15" t="n">
        <v>5</v>
      </c>
      <c r="Q75" s="15" t="n">
        <v>1</v>
      </c>
      <c r="R75" s="15" t="n">
        <v>1</v>
      </c>
      <c r="S75" s="15" t="n">
        <v>42</v>
      </c>
      <c r="T75" s="15" t="n">
        <v>0</v>
      </c>
      <c r="U75" s="15" t="s">
        <v>70</v>
      </c>
      <c r="V75" s="18" t="s">
        <v>69</v>
      </c>
      <c r="W75" s="18" t="s">
        <v>69</v>
      </c>
      <c r="X75" s="18" t="s">
        <v>69</v>
      </c>
      <c r="Y75" s="18" t="s">
        <v>69</v>
      </c>
      <c r="Z75" s="18"/>
      <c r="AA75" s="15" t="n">
        <v>1</v>
      </c>
      <c r="AB75" s="15" t="n">
        <v>0</v>
      </c>
      <c r="AC75" s="31" t="n">
        <v>48</v>
      </c>
      <c r="AD75" s="31" t="n">
        <v>240</v>
      </c>
      <c r="AE75" s="15" t="n">
        <v>3</v>
      </c>
      <c r="AF75" s="15" t="n">
        <v>0.6</v>
      </c>
      <c r="AG75" s="31" t="n">
        <v>6</v>
      </c>
      <c r="AH75" s="15"/>
      <c r="AI75" s="15" t="s">
        <v>70</v>
      </c>
      <c r="AJ75" s="15" t="n">
        <v>24</v>
      </c>
      <c r="AK75" s="15" t="n">
        <v>1</v>
      </c>
      <c r="AL75" s="15" t="n">
        <v>14</v>
      </c>
      <c r="AM75" s="15" t="s">
        <v>70</v>
      </c>
      <c r="AN75" s="15" t="s">
        <v>70</v>
      </c>
      <c r="AO75" s="15" t="s">
        <v>70</v>
      </c>
      <c r="AP75" s="15" t="s">
        <v>70</v>
      </c>
      <c r="AQ75" s="15" t="s">
        <v>70</v>
      </c>
      <c r="AR75" s="15"/>
      <c r="AS75" s="15" t="n">
        <v>0</v>
      </c>
      <c r="AT75" s="15" t="n">
        <v>1</v>
      </c>
      <c r="AU75" s="15" t="n">
        <v>0</v>
      </c>
      <c r="AV75" s="15" t="n">
        <v>1</v>
      </c>
      <c r="AW75" s="15" t="s">
        <v>70</v>
      </c>
      <c r="AX75" s="15" t="s">
        <v>70</v>
      </c>
      <c r="AY75" s="15" t="s">
        <v>70</v>
      </c>
      <c r="AZ75" s="15" t="s">
        <v>113</v>
      </c>
      <c r="BA75" s="15" t="s">
        <v>114</v>
      </c>
      <c r="BB75" s="33" t="n">
        <v>0.65</v>
      </c>
      <c r="BC75" s="30" t="n">
        <f aca="false">BB75 * (1 - ( 3 / (( 4*BK75) - 9) ))</f>
        <v>0.587096774193548</v>
      </c>
      <c r="BD75" s="30" t="n">
        <f aca="false">0.5 * LN((1+BC75)/(1-BC75))</f>
        <v>0.673224226286346</v>
      </c>
      <c r="BE75" s="30" t="n">
        <f aca="false">1/SQRT(BK75-3)</f>
        <v>0.377964473009227</v>
      </c>
      <c r="BF75" s="30" t="n">
        <f aca="false">BD75-1.96*BE75</f>
        <v>-0.0675861408117399</v>
      </c>
      <c r="BG75" s="30" t="n">
        <f aca="false">BD75+1.96*BE75</f>
        <v>1.41403459338443</v>
      </c>
      <c r="BH75" s="30" t="str">
        <f aca="false">IF(BD75&lt; BF75, "PROB",  IF(BD75&gt;BG75, "PROB","OK"))</f>
        <v>OK</v>
      </c>
      <c r="BI75" s="30" t="n">
        <f aca="false">1/(BE75*BE75)</f>
        <v>7</v>
      </c>
      <c r="BJ75" s="32" t="s">
        <v>163</v>
      </c>
      <c r="BK75" s="15" t="n">
        <v>10</v>
      </c>
      <c r="BL75" s="32" t="s">
        <v>73</v>
      </c>
      <c r="BM75" s="15" t="s">
        <v>160</v>
      </c>
      <c r="BN75" s="15" t="s">
        <v>75</v>
      </c>
    </row>
    <row r="76" customFormat="false" ht="14.1" hidden="false" customHeight="false" outlineLevel="0" collapsed="false">
      <c r="A76" s="15" t="n">
        <v>195</v>
      </c>
      <c r="B76" s="15" t="n">
        <v>0</v>
      </c>
      <c r="C76" s="15" t="n">
        <v>12</v>
      </c>
      <c r="D76" s="15" t="n">
        <v>0</v>
      </c>
      <c r="E76" s="15" t="s">
        <v>70</v>
      </c>
      <c r="F76" s="15" t="n">
        <v>2</v>
      </c>
      <c r="G76" s="15" t="n">
        <v>2</v>
      </c>
      <c r="H76" s="15" t="n">
        <v>1</v>
      </c>
      <c r="I76" s="15" t="n">
        <v>12</v>
      </c>
      <c r="J76" s="15" t="n">
        <v>3</v>
      </c>
      <c r="K76" s="15" t="n">
        <v>1</v>
      </c>
      <c r="L76" s="15" t="n">
        <v>1</v>
      </c>
      <c r="M76" s="15" t="n">
        <v>1</v>
      </c>
      <c r="N76" s="15" t="n">
        <v>1</v>
      </c>
      <c r="O76" s="15" t="n">
        <v>1</v>
      </c>
      <c r="P76" s="15" t="n">
        <v>5</v>
      </c>
      <c r="Q76" s="15" t="n">
        <v>1</v>
      </c>
      <c r="R76" s="15" t="n">
        <v>1</v>
      </c>
      <c r="S76" s="15" t="n">
        <v>42</v>
      </c>
      <c r="T76" s="15" t="n">
        <v>0</v>
      </c>
      <c r="U76" s="15" t="s">
        <v>70</v>
      </c>
      <c r="V76" s="18" t="s">
        <v>69</v>
      </c>
      <c r="W76" s="18" t="s">
        <v>69</v>
      </c>
      <c r="X76" s="18" t="s">
        <v>69</v>
      </c>
      <c r="Y76" s="18" t="s">
        <v>69</v>
      </c>
      <c r="Z76" s="18"/>
      <c r="AA76" s="15" t="n">
        <v>1</v>
      </c>
      <c r="AB76" s="15" t="n">
        <v>0</v>
      </c>
      <c r="AC76" s="31" t="n">
        <v>48</v>
      </c>
      <c r="AD76" s="31" t="n">
        <v>240</v>
      </c>
      <c r="AE76" s="15" t="n">
        <v>3</v>
      </c>
      <c r="AF76" s="15" t="n">
        <v>0.6</v>
      </c>
      <c r="AG76" s="31" t="n">
        <v>6</v>
      </c>
      <c r="AH76" s="15"/>
      <c r="AI76" s="15" t="s">
        <v>70</v>
      </c>
      <c r="AJ76" s="15" t="n">
        <v>24</v>
      </c>
      <c r="AK76" s="15" t="n">
        <v>1</v>
      </c>
      <c r="AL76" s="15" t="n">
        <v>14</v>
      </c>
      <c r="AM76" s="15" t="s">
        <v>70</v>
      </c>
      <c r="AN76" s="15" t="s">
        <v>70</v>
      </c>
      <c r="AO76" s="15" t="s">
        <v>70</v>
      </c>
      <c r="AP76" s="15" t="s">
        <v>70</v>
      </c>
      <c r="AQ76" s="15" t="s">
        <v>70</v>
      </c>
      <c r="AR76" s="15"/>
      <c r="AS76" s="15" t="n">
        <v>0</v>
      </c>
      <c r="AT76" s="15" t="n">
        <v>1</v>
      </c>
      <c r="AU76" s="15" t="n">
        <v>0</v>
      </c>
      <c r="AV76" s="15" t="n">
        <v>1</v>
      </c>
      <c r="AW76" s="15" t="s">
        <v>70</v>
      </c>
      <c r="AX76" s="15" t="s">
        <v>70</v>
      </c>
      <c r="AY76" s="15" t="s">
        <v>70</v>
      </c>
      <c r="AZ76" s="15" t="s">
        <v>111</v>
      </c>
      <c r="BA76" s="15" t="s">
        <v>112</v>
      </c>
      <c r="BB76" s="33" t="n">
        <v>0.69</v>
      </c>
      <c r="BC76" s="30" t="n">
        <f aca="false">BB76 * (1 - ( 3 / (( 4*BK76) - 9) ))</f>
        <v>0.623225806451613</v>
      </c>
      <c r="BD76" s="30" t="n">
        <f aca="false">0.5 * LN((1+BC76)/(1-BC76))</f>
        <v>0.730262317496052</v>
      </c>
      <c r="BE76" s="30" t="n">
        <f aca="false">1/SQRT(BK76-3)</f>
        <v>0.377964473009227</v>
      </c>
      <c r="BF76" s="30" t="n">
        <f aca="false">BD76-1.96*BE76</f>
        <v>-0.0105480496020332</v>
      </c>
      <c r="BG76" s="30" t="n">
        <f aca="false">BD76+1.96*BE76</f>
        <v>1.47107268459414</v>
      </c>
      <c r="BH76" s="30" t="str">
        <f aca="false">IF(BD76&lt; BF76, "PROB",  IF(BD76&gt;BG76, "PROB","OK"))</f>
        <v>OK</v>
      </c>
      <c r="BI76" s="30" t="n">
        <f aca="false">1/(BE76*BE76)</f>
        <v>7</v>
      </c>
      <c r="BJ76" s="15" t="s">
        <v>164</v>
      </c>
      <c r="BK76" s="15" t="n">
        <v>10</v>
      </c>
      <c r="BL76" s="32" t="s">
        <v>73</v>
      </c>
      <c r="BM76" s="15" t="s">
        <v>160</v>
      </c>
      <c r="BN76" s="15" t="s">
        <v>75</v>
      </c>
    </row>
    <row r="77" s="15" customFormat="true" ht="14.1" hidden="false" customHeight="false" outlineLevel="0" collapsed="false">
      <c r="A77" s="15" t="n">
        <v>207</v>
      </c>
      <c r="B77" s="15" t="n">
        <v>0</v>
      </c>
      <c r="C77" s="15" t="s">
        <v>70</v>
      </c>
      <c r="D77" s="15" t="n">
        <v>0</v>
      </c>
      <c r="E77" s="15" t="n">
        <v>3</v>
      </c>
      <c r="F77" s="15" t="n">
        <v>1</v>
      </c>
      <c r="G77" s="15" t="n">
        <v>1</v>
      </c>
      <c r="H77" s="15" t="n">
        <v>0</v>
      </c>
      <c r="I77" s="15" t="n">
        <v>1</v>
      </c>
      <c r="J77" s="15" t="n">
        <v>1</v>
      </c>
      <c r="K77" s="15" t="n">
        <v>2</v>
      </c>
      <c r="L77" s="15" t="n">
        <v>1</v>
      </c>
      <c r="M77" s="15" t="n">
        <v>2</v>
      </c>
      <c r="N77" s="15" t="n">
        <v>1</v>
      </c>
      <c r="O77" s="15" t="n">
        <v>1</v>
      </c>
      <c r="P77" s="15" t="n">
        <v>2</v>
      </c>
      <c r="Q77" s="15" t="n">
        <v>4</v>
      </c>
      <c r="R77" s="15" t="n">
        <v>1</v>
      </c>
      <c r="S77" s="15" t="n">
        <f aca="false">48*(24*60)</f>
        <v>69120</v>
      </c>
      <c r="T77" s="15" t="n">
        <v>1</v>
      </c>
      <c r="U77" s="15" t="n">
        <v>0</v>
      </c>
      <c r="V77" s="15" t="n">
        <v>150</v>
      </c>
      <c r="W77" s="15" t="n">
        <v>0.5</v>
      </c>
      <c r="X77" s="15" t="n">
        <v>0.7</v>
      </c>
      <c r="Y77" s="15" t="n">
        <v>5</v>
      </c>
      <c r="AA77" s="15" t="n">
        <v>0</v>
      </c>
      <c r="AB77" s="15" t="s">
        <v>69</v>
      </c>
      <c r="AC77" s="15" t="s">
        <v>69</v>
      </c>
      <c r="AD77" s="15" t="s">
        <v>69</v>
      </c>
      <c r="AE77" s="15" t="s">
        <v>69</v>
      </c>
      <c r="AF77" s="15" t="s">
        <v>69</v>
      </c>
      <c r="AG77" s="15" t="s">
        <v>69</v>
      </c>
      <c r="AI77" s="15" t="n">
        <v>24</v>
      </c>
      <c r="AJ77" s="15" t="n">
        <v>48</v>
      </c>
      <c r="AK77" s="15" t="n">
        <v>1</v>
      </c>
      <c r="AL77" s="15" t="n">
        <v>14</v>
      </c>
      <c r="AM77" s="15" t="s">
        <v>70</v>
      </c>
      <c r="AN77" s="15" t="s">
        <v>70</v>
      </c>
      <c r="AO77" s="15" t="s">
        <v>70</v>
      </c>
      <c r="AP77" s="15" t="s">
        <v>70</v>
      </c>
      <c r="AQ77" s="15" t="s">
        <v>70</v>
      </c>
      <c r="AS77" s="15" t="n">
        <v>1</v>
      </c>
      <c r="AT77" s="15" t="n">
        <v>1</v>
      </c>
      <c r="AU77" s="15" t="n">
        <v>1</v>
      </c>
      <c r="AV77" s="15" t="n">
        <v>6</v>
      </c>
      <c r="AW77" s="15" t="s">
        <v>70</v>
      </c>
      <c r="AX77" s="15" t="s">
        <v>70</v>
      </c>
      <c r="AY77" s="15" t="s">
        <v>70</v>
      </c>
      <c r="AZ77" s="27" t="s">
        <v>71</v>
      </c>
      <c r="BA77" s="27" t="s">
        <v>71</v>
      </c>
      <c r="BB77" s="28" t="n">
        <v>0.66</v>
      </c>
      <c r="BC77" s="29" t="n">
        <f aca="false">BB77 * (1 - ( 3 / (( 4*BK77) - 9) ))</f>
        <v>0.632112676056338</v>
      </c>
      <c r="BD77" s="29" t="n">
        <f aca="false">0.5 * LN((1+BC77)/(1-BC77))</f>
        <v>0.74492693424646</v>
      </c>
      <c r="BE77" s="29" t="n">
        <f aca="false">1/SQRT(BK77-3)</f>
        <v>0.242535625036333</v>
      </c>
      <c r="BF77" s="29" t="n">
        <f aca="false">BD77-1.96*BE77</f>
        <v>0.269557109175247</v>
      </c>
      <c r="BG77" s="29" t="n">
        <f aca="false">BD77+1.96*BE77</f>
        <v>1.22029675931767</v>
      </c>
      <c r="BH77" s="29" t="str">
        <f aca="false">IF(BD77&lt; BF77, "PROB",  IF(BD77&gt;BG77, "PROB","OK"))</f>
        <v>OK</v>
      </c>
      <c r="BI77" s="29" t="n">
        <f aca="false">1/(BE77*BE77)</f>
        <v>17</v>
      </c>
      <c r="BJ77" s="27" t="s">
        <v>165</v>
      </c>
      <c r="BK77" s="15" t="n">
        <v>20</v>
      </c>
      <c r="BL77" s="27" t="s">
        <v>73</v>
      </c>
      <c r="BM77" s="11" t="s">
        <v>125</v>
      </c>
      <c r="BN77" s="11" t="s">
        <v>126</v>
      </c>
    </row>
    <row r="78" s="15" customFormat="true" ht="14.1" hidden="false" customHeight="false" outlineLevel="0" collapsed="false">
      <c r="A78" s="15" t="n">
        <v>207</v>
      </c>
      <c r="B78" s="15" t="n">
        <v>0</v>
      </c>
      <c r="C78" s="15" t="s">
        <v>70</v>
      </c>
      <c r="D78" s="15" t="n">
        <v>0</v>
      </c>
      <c r="E78" s="15" t="n">
        <v>3</v>
      </c>
      <c r="F78" s="15" t="n">
        <v>1</v>
      </c>
      <c r="G78" s="15" t="n">
        <v>1</v>
      </c>
      <c r="H78" s="15" t="n">
        <v>0</v>
      </c>
      <c r="I78" s="15" t="n">
        <v>1</v>
      </c>
      <c r="J78" s="15" t="n">
        <v>1</v>
      </c>
      <c r="K78" s="15" t="n">
        <v>2</v>
      </c>
      <c r="L78" s="15" t="n">
        <v>1</v>
      </c>
      <c r="M78" s="15" t="n">
        <v>2</v>
      </c>
      <c r="N78" s="15" t="n">
        <v>1</v>
      </c>
      <c r="O78" s="15" t="n">
        <v>1</v>
      </c>
      <c r="P78" s="15" t="n">
        <v>2</v>
      </c>
      <c r="Q78" s="15" t="n">
        <v>4</v>
      </c>
      <c r="R78" s="15" t="n">
        <v>1</v>
      </c>
      <c r="S78" s="15" t="n">
        <f aca="false">48*(24*60)</f>
        <v>69120</v>
      </c>
      <c r="T78" s="15" t="n">
        <v>1</v>
      </c>
      <c r="U78" s="15" t="n">
        <v>0</v>
      </c>
      <c r="V78" s="15" t="n">
        <v>150</v>
      </c>
      <c r="W78" s="15" t="n">
        <v>0.5</v>
      </c>
      <c r="X78" s="15" t="n">
        <v>0.7</v>
      </c>
      <c r="Y78" s="15" t="n">
        <v>5</v>
      </c>
      <c r="AA78" s="15" t="n">
        <v>0</v>
      </c>
      <c r="AB78" s="15" t="s">
        <v>69</v>
      </c>
      <c r="AC78" s="15" t="s">
        <v>69</v>
      </c>
      <c r="AD78" s="15" t="s">
        <v>69</v>
      </c>
      <c r="AE78" s="15" t="s">
        <v>69</v>
      </c>
      <c r="AF78" s="15" t="s">
        <v>69</v>
      </c>
      <c r="AG78" s="15" t="s">
        <v>69</v>
      </c>
      <c r="AI78" s="15" t="n">
        <v>24</v>
      </c>
      <c r="AJ78" s="15" t="n">
        <v>48</v>
      </c>
      <c r="AK78" s="15" t="n">
        <v>1</v>
      </c>
      <c r="AL78" s="15" t="n">
        <v>14</v>
      </c>
      <c r="AM78" s="15" t="s">
        <v>70</v>
      </c>
      <c r="AN78" s="15" t="s">
        <v>70</v>
      </c>
      <c r="AO78" s="15" t="s">
        <v>70</v>
      </c>
      <c r="AP78" s="15" t="s">
        <v>70</v>
      </c>
      <c r="AQ78" s="15" t="s">
        <v>70</v>
      </c>
      <c r="AS78" s="15" t="n">
        <v>1</v>
      </c>
      <c r="AT78" s="15" t="n">
        <v>1</v>
      </c>
      <c r="AU78" s="15" t="n">
        <v>1</v>
      </c>
      <c r="AV78" s="15" t="n">
        <v>6</v>
      </c>
      <c r="AW78" s="15" t="s">
        <v>70</v>
      </c>
      <c r="AX78" s="15" t="s">
        <v>70</v>
      </c>
      <c r="AY78" s="15" t="s">
        <v>70</v>
      </c>
      <c r="AZ78" s="27" t="s">
        <v>89</v>
      </c>
      <c r="BA78" s="27" t="s">
        <v>89</v>
      </c>
      <c r="BB78" s="28" t="n">
        <v>0.6</v>
      </c>
      <c r="BC78" s="29" t="n">
        <f aca="false">BB78 * (1 - ( 3 / (( 4*BK78) - 9) ))</f>
        <v>0.574647887323944</v>
      </c>
      <c r="BD78" s="29" t="n">
        <f aca="false">0.5 * LN((1+BC78)/(1-BC78))</f>
        <v>0.654434818170088</v>
      </c>
      <c r="BE78" s="29" t="n">
        <f aca="false">1/SQRT(BK78-3)</f>
        <v>0.242535625036333</v>
      </c>
      <c r="BF78" s="29" t="n">
        <f aca="false">BD78-1.96*BE78</f>
        <v>0.179064993098875</v>
      </c>
      <c r="BG78" s="29" t="n">
        <f aca="false">BD78+1.96*BE78</f>
        <v>1.1298046432413</v>
      </c>
      <c r="BH78" s="29" t="str">
        <f aca="false">IF(BD78&lt; BF78, "PROB",  IF(BD78&gt;BG78, "PROB","OK"))</f>
        <v>OK</v>
      </c>
      <c r="BI78" s="29" t="n">
        <f aca="false">1/(BE78*BE78)</f>
        <v>17</v>
      </c>
      <c r="BJ78" s="27" t="s">
        <v>166</v>
      </c>
      <c r="BK78" s="15" t="n">
        <v>20</v>
      </c>
      <c r="BL78" s="27" t="s">
        <v>73</v>
      </c>
      <c r="BM78" s="11" t="s">
        <v>125</v>
      </c>
      <c r="BN78" s="11" t="s">
        <v>126</v>
      </c>
    </row>
    <row r="79" s="15" customFormat="true" ht="14.1" hidden="false" customHeight="false" outlineLevel="0" collapsed="false">
      <c r="A79" s="15" t="n">
        <v>207</v>
      </c>
      <c r="B79" s="15" t="n">
        <v>0</v>
      </c>
      <c r="C79" s="15" t="s">
        <v>70</v>
      </c>
      <c r="D79" s="15" t="n">
        <v>0</v>
      </c>
      <c r="E79" s="15" t="n">
        <v>3</v>
      </c>
      <c r="F79" s="15" t="n">
        <v>1</v>
      </c>
      <c r="G79" s="15" t="n">
        <v>1</v>
      </c>
      <c r="H79" s="15" t="n">
        <v>0</v>
      </c>
      <c r="I79" s="15" t="n">
        <v>1</v>
      </c>
      <c r="J79" s="15" t="n">
        <v>1</v>
      </c>
      <c r="K79" s="15" t="n">
        <v>2</v>
      </c>
      <c r="L79" s="15" t="n">
        <v>1</v>
      </c>
      <c r="M79" s="15" t="n">
        <v>2</v>
      </c>
      <c r="N79" s="15" t="n">
        <v>1</v>
      </c>
      <c r="O79" s="15" t="n">
        <v>1</v>
      </c>
      <c r="P79" s="15" t="n">
        <v>2</v>
      </c>
      <c r="Q79" s="15" t="n">
        <v>4</v>
      </c>
      <c r="R79" s="15" t="n">
        <v>1</v>
      </c>
      <c r="S79" s="15" t="n">
        <f aca="false">48*(24*60)</f>
        <v>69120</v>
      </c>
      <c r="T79" s="15" t="n">
        <v>1</v>
      </c>
      <c r="U79" s="15" t="n">
        <v>0</v>
      </c>
      <c r="V79" s="15" t="n">
        <v>150</v>
      </c>
      <c r="W79" s="15" t="n">
        <v>0.5</v>
      </c>
      <c r="X79" s="15" t="n">
        <v>0.7</v>
      </c>
      <c r="Y79" s="15" t="n">
        <v>5</v>
      </c>
      <c r="AA79" s="15" t="n">
        <v>0</v>
      </c>
      <c r="AB79" s="15" t="s">
        <v>69</v>
      </c>
      <c r="AC79" s="15" t="s">
        <v>69</v>
      </c>
      <c r="AD79" s="15" t="s">
        <v>69</v>
      </c>
      <c r="AE79" s="15" t="s">
        <v>69</v>
      </c>
      <c r="AF79" s="15" t="s">
        <v>69</v>
      </c>
      <c r="AG79" s="15" t="s">
        <v>69</v>
      </c>
      <c r="AI79" s="15" t="n">
        <v>24</v>
      </c>
      <c r="AJ79" s="15" t="n">
        <v>48</v>
      </c>
      <c r="AK79" s="15" t="n">
        <v>1</v>
      </c>
      <c r="AL79" s="15" t="n">
        <v>14</v>
      </c>
      <c r="AM79" s="15" t="s">
        <v>70</v>
      </c>
      <c r="AN79" s="15" t="s">
        <v>70</v>
      </c>
      <c r="AO79" s="15" t="s">
        <v>70</v>
      </c>
      <c r="AP79" s="15" t="s">
        <v>70</v>
      </c>
      <c r="AQ79" s="15" t="s">
        <v>70</v>
      </c>
      <c r="AS79" s="15" t="n">
        <v>1</v>
      </c>
      <c r="AT79" s="15" t="n">
        <v>1</v>
      </c>
      <c r="AU79" s="15" t="n">
        <v>1</v>
      </c>
      <c r="AV79" s="15" t="n">
        <v>6</v>
      </c>
      <c r="AW79" s="15" t="s">
        <v>70</v>
      </c>
      <c r="AX79" s="15" t="s">
        <v>70</v>
      </c>
      <c r="AY79" s="15" t="s">
        <v>70</v>
      </c>
      <c r="AZ79" s="27" t="s">
        <v>91</v>
      </c>
      <c r="BA79" s="27" t="s">
        <v>91</v>
      </c>
      <c r="BB79" s="28" t="n">
        <v>0.6</v>
      </c>
      <c r="BC79" s="29" t="n">
        <f aca="false">BB79 * (1 - ( 3 / (( 4*BK79) - 9) ))</f>
        <v>0.574647887323944</v>
      </c>
      <c r="BD79" s="29" t="n">
        <f aca="false">0.5 * LN((1+BC79)/(1-BC79))</f>
        <v>0.654434818170088</v>
      </c>
      <c r="BE79" s="29" t="n">
        <f aca="false">1/SQRT(BK79-3)</f>
        <v>0.242535625036333</v>
      </c>
      <c r="BF79" s="29" t="n">
        <f aca="false">BD79-1.96*BE79</f>
        <v>0.179064993098875</v>
      </c>
      <c r="BG79" s="29" t="n">
        <f aca="false">BD79+1.96*BE79</f>
        <v>1.1298046432413</v>
      </c>
      <c r="BH79" s="29" t="str">
        <f aca="false">IF(BD79&lt; BF79, "PROB",  IF(BD79&gt;BG79, "PROB","OK"))</f>
        <v>OK</v>
      </c>
      <c r="BI79" s="29" t="n">
        <f aca="false">1/(BE79*BE79)</f>
        <v>17</v>
      </c>
      <c r="BJ79" s="27" t="s">
        <v>167</v>
      </c>
      <c r="BK79" s="15" t="n">
        <v>20</v>
      </c>
      <c r="BL79" s="27" t="s">
        <v>73</v>
      </c>
      <c r="BM79" s="11" t="s">
        <v>125</v>
      </c>
      <c r="BN79" s="11" t="s">
        <v>126</v>
      </c>
    </row>
    <row r="80" s="15" customFormat="true" ht="14.1" hidden="false" customHeight="false" outlineLevel="0" collapsed="false">
      <c r="A80" s="15" t="n">
        <v>207</v>
      </c>
      <c r="B80" s="15" t="n">
        <v>0</v>
      </c>
      <c r="C80" s="15" t="s">
        <v>70</v>
      </c>
      <c r="D80" s="15" t="n">
        <v>0</v>
      </c>
      <c r="E80" s="15" t="n">
        <v>3</v>
      </c>
      <c r="F80" s="15" t="n">
        <v>1</v>
      </c>
      <c r="G80" s="15" t="n">
        <v>1</v>
      </c>
      <c r="H80" s="15" t="n">
        <v>0</v>
      </c>
      <c r="I80" s="15" t="n">
        <v>1</v>
      </c>
      <c r="J80" s="15" t="n">
        <v>1</v>
      </c>
      <c r="K80" s="15" t="n">
        <v>2</v>
      </c>
      <c r="L80" s="15" t="n">
        <v>1</v>
      </c>
      <c r="M80" s="15" t="n">
        <v>2</v>
      </c>
      <c r="N80" s="15" t="n">
        <v>1</v>
      </c>
      <c r="O80" s="15" t="n">
        <v>1</v>
      </c>
      <c r="P80" s="15" t="n">
        <v>2</v>
      </c>
      <c r="Q80" s="15" t="n">
        <v>4</v>
      </c>
      <c r="R80" s="15" t="n">
        <v>1</v>
      </c>
      <c r="S80" s="15" t="n">
        <f aca="false">48*(24*60)</f>
        <v>69120</v>
      </c>
      <c r="T80" s="15" t="n">
        <v>1</v>
      </c>
      <c r="U80" s="15" t="n">
        <v>0</v>
      </c>
      <c r="V80" s="15" t="n">
        <v>150</v>
      </c>
      <c r="W80" s="15" t="n">
        <v>0.5</v>
      </c>
      <c r="X80" s="15" t="n">
        <v>0.7</v>
      </c>
      <c r="Y80" s="15" t="n">
        <v>5</v>
      </c>
      <c r="AA80" s="15" t="n">
        <v>0</v>
      </c>
      <c r="AB80" s="15" t="s">
        <v>69</v>
      </c>
      <c r="AC80" s="15" t="s">
        <v>69</v>
      </c>
      <c r="AD80" s="15" t="s">
        <v>69</v>
      </c>
      <c r="AE80" s="15" t="s">
        <v>69</v>
      </c>
      <c r="AF80" s="15" t="s">
        <v>69</v>
      </c>
      <c r="AG80" s="15" t="s">
        <v>69</v>
      </c>
      <c r="AI80" s="15" t="n">
        <v>24</v>
      </c>
      <c r="AJ80" s="15" t="n">
        <v>48</v>
      </c>
      <c r="AK80" s="15" t="n">
        <v>1</v>
      </c>
      <c r="AL80" s="15" t="n">
        <v>14</v>
      </c>
      <c r="AM80" s="15" t="s">
        <v>70</v>
      </c>
      <c r="AN80" s="15" t="s">
        <v>70</v>
      </c>
      <c r="AO80" s="15" t="s">
        <v>70</v>
      </c>
      <c r="AP80" s="15" t="s">
        <v>70</v>
      </c>
      <c r="AQ80" s="15" t="s">
        <v>70</v>
      </c>
      <c r="AS80" s="15" t="n">
        <v>1</v>
      </c>
      <c r="AT80" s="15" t="n">
        <v>1</v>
      </c>
      <c r="AU80" s="15" t="n">
        <v>1</v>
      </c>
      <c r="AV80" s="15" t="n">
        <v>6</v>
      </c>
      <c r="AW80" s="15" t="s">
        <v>70</v>
      </c>
      <c r="AX80" s="15" t="s">
        <v>70</v>
      </c>
      <c r="AY80" s="15" t="s">
        <v>70</v>
      </c>
      <c r="AZ80" s="27" t="s">
        <v>168</v>
      </c>
      <c r="BA80" s="27" t="s">
        <v>168</v>
      </c>
      <c r="BB80" s="28" t="n">
        <v>0.64</v>
      </c>
      <c r="BC80" s="29" t="n">
        <f aca="false">BB80 * (1 - ( 3 / (( 4*BK80) - 9) ))</f>
        <v>0.612957746478873</v>
      </c>
      <c r="BD80" s="29" t="n">
        <f aca="false">0.5 * LN((1+BC80)/(1-BC80))</f>
        <v>0.713645506437883</v>
      </c>
      <c r="BE80" s="29" t="n">
        <f aca="false">1/SQRT(BK80-3)</f>
        <v>0.242535625036333</v>
      </c>
      <c r="BF80" s="29" t="n">
        <f aca="false">BD80-1.96*BE80</f>
        <v>0.23827568136667</v>
      </c>
      <c r="BG80" s="29" t="n">
        <f aca="false">BD80+1.96*BE80</f>
        <v>1.1890153315091</v>
      </c>
      <c r="BH80" s="29" t="str">
        <f aca="false">IF(BD80&lt; BF80, "PROB",  IF(BD80&gt;BG80, "PROB","OK"))</f>
        <v>OK</v>
      </c>
      <c r="BI80" s="29" t="n">
        <f aca="false">1/(BE80*BE80)</f>
        <v>17</v>
      </c>
      <c r="BJ80" s="27" t="s">
        <v>169</v>
      </c>
      <c r="BK80" s="15" t="n">
        <v>20</v>
      </c>
      <c r="BL80" s="27" t="s">
        <v>73</v>
      </c>
      <c r="BM80" s="11" t="s">
        <v>125</v>
      </c>
      <c r="BN80" s="11" t="s">
        <v>126</v>
      </c>
    </row>
    <row r="81" s="15" customFormat="true" ht="14.1" hidden="false" customHeight="false" outlineLevel="0" collapsed="false">
      <c r="A81" s="15" t="n">
        <v>207</v>
      </c>
      <c r="B81" s="15" t="n">
        <v>0</v>
      </c>
      <c r="C81" s="15" t="s">
        <v>70</v>
      </c>
      <c r="D81" s="15" t="n">
        <v>0</v>
      </c>
      <c r="E81" s="15" t="n">
        <v>3</v>
      </c>
      <c r="F81" s="15" t="n">
        <v>1</v>
      </c>
      <c r="G81" s="15" t="n">
        <v>1</v>
      </c>
      <c r="H81" s="15" t="n">
        <v>0</v>
      </c>
      <c r="I81" s="15" t="n">
        <v>1</v>
      </c>
      <c r="J81" s="15" t="n">
        <v>1</v>
      </c>
      <c r="K81" s="15" t="n">
        <v>2</v>
      </c>
      <c r="L81" s="15" t="n">
        <v>1</v>
      </c>
      <c r="M81" s="15" t="n">
        <v>2</v>
      </c>
      <c r="N81" s="15" t="n">
        <v>1</v>
      </c>
      <c r="O81" s="15" t="n">
        <v>1</v>
      </c>
      <c r="P81" s="15" t="n">
        <v>2</v>
      </c>
      <c r="Q81" s="15" t="n">
        <v>4</v>
      </c>
      <c r="R81" s="15" t="n">
        <v>1</v>
      </c>
      <c r="S81" s="15" t="n">
        <f aca="false">48*(24*60)</f>
        <v>69120</v>
      </c>
      <c r="T81" s="15" t="n">
        <v>1</v>
      </c>
      <c r="U81" s="15" t="n">
        <v>0</v>
      </c>
      <c r="V81" s="15" t="n">
        <v>150</v>
      </c>
      <c r="W81" s="15" t="n">
        <v>0.5</v>
      </c>
      <c r="X81" s="15" t="n">
        <v>0.7</v>
      </c>
      <c r="Y81" s="15" t="n">
        <v>5</v>
      </c>
      <c r="AA81" s="15" t="n">
        <v>0</v>
      </c>
      <c r="AB81" s="15" t="s">
        <v>69</v>
      </c>
      <c r="AC81" s="15" t="s">
        <v>69</v>
      </c>
      <c r="AD81" s="15" t="s">
        <v>69</v>
      </c>
      <c r="AE81" s="15" t="s">
        <v>69</v>
      </c>
      <c r="AF81" s="15" t="s">
        <v>69</v>
      </c>
      <c r="AG81" s="15" t="s">
        <v>69</v>
      </c>
      <c r="AI81" s="15" t="n">
        <v>24</v>
      </c>
      <c r="AJ81" s="15" t="n">
        <v>48</v>
      </c>
      <c r="AK81" s="15" t="n">
        <v>1</v>
      </c>
      <c r="AL81" s="15" t="n">
        <v>14</v>
      </c>
      <c r="AM81" s="15" t="s">
        <v>70</v>
      </c>
      <c r="AN81" s="15" t="s">
        <v>70</v>
      </c>
      <c r="AO81" s="15" t="s">
        <v>70</v>
      </c>
      <c r="AP81" s="15" t="s">
        <v>70</v>
      </c>
      <c r="AQ81" s="15" t="s">
        <v>70</v>
      </c>
      <c r="AS81" s="15" t="n">
        <v>1</v>
      </c>
      <c r="AT81" s="15" t="n">
        <v>1</v>
      </c>
      <c r="AU81" s="15" t="n">
        <v>1</v>
      </c>
      <c r="AV81" s="15" t="n">
        <v>6</v>
      </c>
      <c r="AW81" s="15" t="s">
        <v>70</v>
      </c>
      <c r="AX81" s="15" t="s">
        <v>70</v>
      </c>
      <c r="AY81" s="15" t="s">
        <v>70</v>
      </c>
      <c r="AZ81" s="27" t="s">
        <v>170</v>
      </c>
      <c r="BA81" s="27" t="s">
        <v>170</v>
      </c>
      <c r="BB81" s="28" t="n">
        <v>0.41</v>
      </c>
      <c r="BC81" s="29" t="n">
        <f aca="false">BB81 * (1 - ( 3 / (( 4*BK81) - 9) ))</f>
        <v>0.392676056338028</v>
      </c>
      <c r="BD81" s="29" t="n">
        <f aca="false">0.5 * LN((1+BC81)/(1-BC81))</f>
        <v>0.41496003355432</v>
      </c>
      <c r="BE81" s="29" t="n">
        <f aca="false">1/SQRT(BK81-3)</f>
        <v>0.242535625036333</v>
      </c>
      <c r="BF81" s="29" t="n">
        <f aca="false">BD81-1.96*BE81</f>
        <v>-0.0604097915168931</v>
      </c>
      <c r="BG81" s="29" t="n">
        <f aca="false">BD81+1.96*BE81</f>
        <v>0.890329858625532</v>
      </c>
      <c r="BH81" s="29" t="str">
        <f aca="false">IF(BD81&lt; BF81, "PROB",  IF(BD81&gt;BG81, "PROB","OK"))</f>
        <v>OK</v>
      </c>
      <c r="BI81" s="29" t="n">
        <f aca="false">1/(BE81*BE81)</f>
        <v>17</v>
      </c>
      <c r="BJ81" s="27" t="s">
        <v>171</v>
      </c>
      <c r="BK81" s="15" t="n">
        <v>20</v>
      </c>
      <c r="BL81" s="27" t="s">
        <v>73</v>
      </c>
      <c r="BM81" s="11" t="s">
        <v>125</v>
      </c>
      <c r="BN81" s="11" t="s">
        <v>126</v>
      </c>
    </row>
    <row r="82" s="15" customFormat="true" ht="14.1" hidden="false" customHeight="false" outlineLevel="0" collapsed="false">
      <c r="A82" s="15" t="n">
        <v>207</v>
      </c>
      <c r="B82" s="15" t="n">
        <v>0</v>
      </c>
      <c r="C82" s="15" t="s">
        <v>70</v>
      </c>
      <c r="D82" s="15" t="n">
        <v>0</v>
      </c>
      <c r="E82" s="15" t="n">
        <v>3</v>
      </c>
      <c r="F82" s="15" t="n">
        <v>1</v>
      </c>
      <c r="G82" s="15" t="n">
        <v>1</v>
      </c>
      <c r="H82" s="15" t="n">
        <v>0</v>
      </c>
      <c r="I82" s="15" t="n">
        <v>1</v>
      </c>
      <c r="J82" s="15" t="n">
        <v>1</v>
      </c>
      <c r="K82" s="15" t="n">
        <v>2</v>
      </c>
      <c r="L82" s="15" t="n">
        <v>1</v>
      </c>
      <c r="M82" s="15" t="n">
        <v>2</v>
      </c>
      <c r="N82" s="15" t="n">
        <v>1</v>
      </c>
      <c r="O82" s="15" t="n">
        <v>1</v>
      </c>
      <c r="P82" s="15" t="n">
        <v>2</v>
      </c>
      <c r="Q82" s="15" t="n">
        <v>4</v>
      </c>
      <c r="R82" s="15" t="n">
        <v>1</v>
      </c>
      <c r="S82" s="15" t="n">
        <f aca="false">48*(24*60)</f>
        <v>69120</v>
      </c>
      <c r="T82" s="15" t="n">
        <v>1</v>
      </c>
      <c r="U82" s="15" t="n">
        <v>0</v>
      </c>
      <c r="V82" s="15" t="n">
        <v>150</v>
      </c>
      <c r="W82" s="15" t="n">
        <v>0.5</v>
      </c>
      <c r="X82" s="15" t="n">
        <v>0.7</v>
      </c>
      <c r="Y82" s="15" t="n">
        <v>5</v>
      </c>
      <c r="AA82" s="15" t="n">
        <v>0</v>
      </c>
      <c r="AB82" s="15" t="s">
        <v>69</v>
      </c>
      <c r="AC82" s="15" t="s">
        <v>69</v>
      </c>
      <c r="AD82" s="15" t="s">
        <v>69</v>
      </c>
      <c r="AE82" s="15" t="s">
        <v>69</v>
      </c>
      <c r="AF82" s="15" t="s">
        <v>69</v>
      </c>
      <c r="AG82" s="15" t="s">
        <v>69</v>
      </c>
      <c r="AI82" s="15" t="n">
        <v>24</v>
      </c>
      <c r="AJ82" s="15" t="n">
        <v>48</v>
      </c>
      <c r="AK82" s="15" t="n">
        <v>1</v>
      </c>
      <c r="AL82" s="15" t="n">
        <v>14</v>
      </c>
      <c r="AM82" s="15" t="s">
        <v>70</v>
      </c>
      <c r="AN82" s="15" t="s">
        <v>70</v>
      </c>
      <c r="AO82" s="15" t="s">
        <v>70</v>
      </c>
      <c r="AP82" s="15" t="s">
        <v>70</v>
      </c>
      <c r="AQ82" s="15" t="s">
        <v>70</v>
      </c>
      <c r="AS82" s="15" t="n">
        <v>1</v>
      </c>
      <c r="AT82" s="15" t="n">
        <v>1</v>
      </c>
      <c r="AU82" s="15" t="n">
        <v>1</v>
      </c>
      <c r="AV82" s="15" t="n">
        <v>6</v>
      </c>
      <c r="AW82" s="15" t="s">
        <v>70</v>
      </c>
      <c r="AX82" s="15" t="s">
        <v>70</v>
      </c>
      <c r="AY82" s="15" t="s">
        <v>70</v>
      </c>
      <c r="AZ82" s="27" t="s">
        <v>111</v>
      </c>
      <c r="BA82" s="27" t="s">
        <v>112</v>
      </c>
      <c r="BB82" s="28" t="n">
        <v>0.48</v>
      </c>
      <c r="BC82" s="29" t="n">
        <f aca="false">BB82 * (1 - ( 3 / (( 4*BK82) - 9) ))</f>
        <v>0.459718309859155</v>
      </c>
      <c r="BD82" s="29" t="n">
        <f aca="false">0.5 * LN((1+BC82)/(1-BC82))</f>
        <v>0.496954052839336</v>
      </c>
      <c r="BE82" s="29" t="n">
        <f aca="false">1/SQRT(BK82-3)</f>
        <v>0.242535625036333</v>
      </c>
      <c r="BF82" s="29" t="n">
        <f aca="false">BD82-1.96*BE82</f>
        <v>0.0215842277681233</v>
      </c>
      <c r="BG82" s="29" t="n">
        <f aca="false">BD82+1.96*BE82</f>
        <v>0.972323877910548</v>
      </c>
      <c r="BH82" s="29" t="str">
        <f aca="false">IF(BD82&lt; BF82, "PROB",  IF(BD82&gt;BG82, "PROB","OK"))</f>
        <v>OK</v>
      </c>
      <c r="BI82" s="29" t="n">
        <f aca="false">1/(BE82*BE82)</f>
        <v>17</v>
      </c>
      <c r="BJ82" s="27" t="s">
        <v>172</v>
      </c>
      <c r="BK82" s="15" t="n">
        <v>20</v>
      </c>
      <c r="BL82" s="27" t="s">
        <v>73</v>
      </c>
      <c r="BM82" s="11" t="s">
        <v>125</v>
      </c>
      <c r="BN82" s="11" t="s">
        <v>126</v>
      </c>
    </row>
    <row r="83" s="15" customFormat="true" ht="14.1" hidden="false" customHeight="false" outlineLevel="0" collapsed="false">
      <c r="A83" s="15" t="n">
        <v>207</v>
      </c>
      <c r="B83" s="15" t="n">
        <v>0</v>
      </c>
      <c r="C83" s="15" t="s">
        <v>70</v>
      </c>
      <c r="D83" s="15" t="n">
        <v>0</v>
      </c>
      <c r="E83" s="15" t="n">
        <v>3</v>
      </c>
      <c r="F83" s="15" t="n">
        <v>1</v>
      </c>
      <c r="G83" s="15" t="n">
        <v>1</v>
      </c>
      <c r="H83" s="15" t="n">
        <v>0</v>
      </c>
      <c r="I83" s="15" t="n">
        <v>1</v>
      </c>
      <c r="J83" s="15" t="n">
        <v>1</v>
      </c>
      <c r="K83" s="15" t="n">
        <v>2</v>
      </c>
      <c r="L83" s="15" t="n">
        <v>1</v>
      </c>
      <c r="M83" s="15" t="n">
        <v>2</v>
      </c>
      <c r="N83" s="15" t="n">
        <v>1</v>
      </c>
      <c r="O83" s="15" t="n">
        <v>1</v>
      </c>
      <c r="P83" s="15" t="n">
        <v>2</v>
      </c>
      <c r="Q83" s="15" t="n">
        <v>4</v>
      </c>
      <c r="R83" s="15" t="n">
        <v>1</v>
      </c>
      <c r="S83" s="15" t="n">
        <f aca="false">48*(24*60)</f>
        <v>69120</v>
      </c>
      <c r="T83" s="15" t="n">
        <v>1</v>
      </c>
      <c r="U83" s="15" t="n">
        <v>0</v>
      </c>
      <c r="V83" s="15" t="n">
        <v>150</v>
      </c>
      <c r="W83" s="15" t="n">
        <v>0.5</v>
      </c>
      <c r="X83" s="15" t="n">
        <v>0.7</v>
      </c>
      <c r="Y83" s="15" t="n">
        <v>5</v>
      </c>
      <c r="AA83" s="15" t="n">
        <v>0</v>
      </c>
      <c r="AB83" s="15" t="s">
        <v>69</v>
      </c>
      <c r="AC83" s="15" t="s">
        <v>69</v>
      </c>
      <c r="AD83" s="15" t="s">
        <v>69</v>
      </c>
      <c r="AE83" s="15" t="s">
        <v>69</v>
      </c>
      <c r="AF83" s="15" t="s">
        <v>69</v>
      </c>
      <c r="AG83" s="15" t="s">
        <v>69</v>
      </c>
      <c r="AI83" s="15" t="n">
        <v>24</v>
      </c>
      <c r="AJ83" s="15" t="n">
        <v>48</v>
      </c>
      <c r="AK83" s="15" t="n">
        <v>1</v>
      </c>
      <c r="AL83" s="15" t="n">
        <v>14</v>
      </c>
      <c r="AM83" s="15" t="s">
        <v>70</v>
      </c>
      <c r="AN83" s="15" t="s">
        <v>70</v>
      </c>
      <c r="AO83" s="15" t="s">
        <v>70</v>
      </c>
      <c r="AP83" s="15" t="s">
        <v>70</v>
      </c>
      <c r="AQ83" s="15" t="s">
        <v>70</v>
      </c>
      <c r="AS83" s="15" t="n">
        <v>1</v>
      </c>
      <c r="AT83" s="15" t="n">
        <v>1</v>
      </c>
      <c r="AU83" s="15" t="n">
        <v>1</v>
      </c>
      <c r="AV83" s="15" t="n">
        <v>6</v>
      </c>
      <c r="AW83" s="15" t="s">
        <v>70</v>
      </c>
      <c r="AX83" s="15" t="s">
        <v>70</v>
      </c>
      <c r="AY83" s="15" t="s">
        <v>70</v>
      </c>
      <c r="AZ83" s="27" t="s">
        <v>113</v>
      </c>
      <c r="BA83" s="27" t="s">
        <v>114</v>
      </c>
      <c r="BB83" s="28" t="n">
        <v>0.5</v>
      </c>
      <c r="BC83" s="29" t="n">
        <f aca="false">BB83 * (1 - ( 3 / (( 4*BK83) - 9) ))</f>
        <v>0.47887323943662</v>
      </c>
      <c r="BD83" s="29" t="n">
        <f aca="false">0.5 * LN((1+BC83)/(1-BC83))</f>
        <v>0.521521218756649</v>
      </c>
      <c r="BE83" s="29" t="n">
        <f aca="false">1/SQRT(BK83-3)</f>
        <v>0.242535625036333</v>
      </c>
      <c r="BF83" s="29" t="n">
        <f aca="false">BD83-1.96*BE83</f>
        <v>0.0461513936854369</v>
      </c>
      <c r="BG83" s="29" t="n">
        <f aca="false">BD83+1.96*BE83</f>
        <v>0.996891043827862</v>
      </c>
      <c r="BH83" s="29" t="str">
        <f aca="false">IF(BD83&lt; BF83, "PROB",  IF(BD83&gt;BG83, "PROB","OK"))</f>
        <v>OK</v>
      </c>
      <c r="BI83" s="29" t="n">
        <f aca="false">1/(BE83*BE83)</f>
        <v>17</v>
      </c>
      <c r="BJ83" s="27" t="s">
        <v>173</v>
      </c>
      <c r="BK83" s="15" t="n">
        <v>20</v>
      </c>
      <c r="BL83" s="27" t="s">
        <v>73</v>
      </c>
      <c r="BM83" s="11" t="s">
        <v>125</v>
      </c>
      <c r="BN83" s="11" t="s">
        <v>126</v>
      </c>
    </row>
    <row r="84" s="15" customFormat="true" ht="14.1" hidden="false" customHeight="false" outlineLevel="0" collapsed="false">
      <c r="A84" s="15" t="n">
        <v>207</v>
      </c>
      <c r="B84" s="15" t="n">
        <v>0</v>
      </c>
      <c r="C84" s="15" t="s">
        <v>70</v>
      </c>
      <c r="D84" s="15" t="n">
        <v>0</v>
      </c>
      <c r="E84" s="15" t="n">
        <v>3</v>
      </c>
      <c r="F84" s="15" t="n">
        <v>1</v>
      </c>
      <c r="G84" s="15" t="n">
        <v>1</v>
      </c>
      <c r="H84" s="15" t="n">
        <v>0</v>
      </c>
      <c r="I84" s="15" t="n">
        <v>1</v>
      </c>
      <c r="J84" s="15" t="n">
        <v>1</v>
      </c>
      <c r="K84" s="15" t="n">
        <v>2</v>
      </c>
      <c r="L84" s="15" t="n">
        <v>1</v>
      </c>
      <c r="M84" s="15" t="n">
        <v>2</v>
      </c>
      <c r="N84" s="15" t="n">
        <v>1</v>
      </c>
      <c r="O84" s="15" t="n">
        <v>1</v>
      </c>
      <c r="P84" s="15" t="n">
        <v>2</v>
      </c>
      <c r="Q84" s="15" t="n">
        <v>4</v>
      </c>
      <c r="R84" s="15" t="n">
        <v>1</v>
      </c>
      <c r="S84" s="15" t="n">
        <f aca="false">48*(24*60)</f>
        <v>69120</v>
      </c>
      <c r="T84" s="15" t="n">
        <v>1</v>
      </c>
      <c r="U84" s="15" t="n">
        <v>0</v>
      </c>
      <c r="V84" s="15" t="n">
        <v>150</v>
      </c>
      <c r="W84" s="15" t="n">
        <v>0.5</v>
      </c>
      <c r="X84" s="15" t="n">
        <v>0.7</v>
      </c>
      <c r="Y84" s="15" t="n">
        <v>5</v>
      </c>
      <c r="AA84" s="15" t="n">
        <v>0</v>
      </c>
      <c r="AB84" s="15" t="s">
        <v>69</v>
      </c>
      <c r="AC84" s="15" t="s">
        <v>69</v>
      </c>
      <c r="AD84" s="15" t="s">
        <v>69</v>
      </c>
      <c r="AE84" s="15" t="s">
        <v>69</v>
      </c>
      <c r="AF84" s="15" t="s">
        <v>69</v>
      </c>
      <c r="AG84" s="15" t="s">
        <v>69</v>
      </c>
      <c r="AI84" s="15" t="n">
        <v>24</v>
      </c>
      <c r="AJ84" s="15" t="n">
        <v>48</v>
      </c>
      <c r="AK84" s="15" t="n">
        <v>1</v>
      </c>
      <c r="AL84" s="15" t="n">
        <v>14</v>
      </c>
      <c r="AM84" s="15" t="s">
        <v>70</v>
      </c>
      <c r="AN84" s="15" t="s">
        <v>70</v>
      </c>
      <c r="AO84" s="15" t="s">
        <v>70</v>
      </c>
      <c r="AP84" s="15" t="s">
        <v>70</v>
      </c>
      <c r="AQ84" s="15" t="s">
        <v>70</v>
      </c>
      <c r="AS84" s="15" t="n">
        <v>1</v>
      </c>
      <c r="AT84" s="15" t="n">
        <v>1</v>
      </c>
      <c r="AU84" s="15" t="n">
        <v>1</v>
      </c>
      <c r="AV84" s="15" t="n">
        <v>6</v>
      </c>
      <c r="AW84" s="15" t="s">
        <v>70</v>
      </c>
      <c r="AX84" s="15" t="s">
        <v>70</v>
      </c>
      <c r="AY84" s="15" t="s">
        <v>70</v>
      </c>
      <c r="AZ84" s="27" t="s">
        <v>76</v>
      </c>
      <c r="BA84" s="27" t="s">
        <v>77</v>
      </c>
      <c r="BB84" s="28" t="n">
        <v>0.84</v>
      </c>
      <c r="BC84" s="29" t="n">
        <f aca="false">BB84 * (1 - ( 3 / (( 4*BK84) - 9) ))</f>
        <v>0.804507042253521</v>
      </c>
      <c r="BD84" s="29" t="n">
        <f aca="false">0.5 * LN((1+BC84)/(1-BC84))</f>
        <v>1.11125918483115</v>
      </c>
      <c r="BE84" s="29" t="n">
        <f aca="false">1/SQRT(BK84-3)</f>
        <v>0.242535625036333</v>
      </c>
      <c r="BF84" s="29" t="n">
        <f aca="false">BD84-1.96*BE84</f>
        <v>0.635889359759937</v>
      </c>
      <c r="BG84" s="29" t="n">
        <f aca="false">BD84+1.96*BE84</f>
        <v>1.58662900990236</v>
      </c>
      <c r="BH84" s="29" t="str">
        <f aca="false">IF(BD84&lt; BF84, "PROB",  IF(BD84&gt;BG84, "PROB","OK"))</f>
        <v>OK</v>
      </c>
      <c r="BI84" s="29" t="n">
        <f aca="false">1/(BE84*BE84)</f>
        <v>17</v>
      </c>
      <c r="BJ84" s="27" t="s">
        <v>174</v>
      </c>
      <c r="BK84" s="15" t="n">
        <v>20</v>
      </c>
      <c r="BL84" s="27" t="s">
        <v>73</v>
      </c>
      <c r="BM84" s="11" t="s">
        <v>125</v>
      </c>
      <c r="BN84" s="11" t="s">
        <v>126</v>
      </c>
    </row>
    <row r="85" s="15" customFormat="true" ht="14.1" hidden="false" customHeight="false" outlineLevel="0" collapsed="false">
      <c r="A85" s="15" t="n">
        <v>207</v>
      </c>
      <c r="B85" s="15" t="n">
        <v>0</v>
      </c>
      <c r="C85" s="15" t="s">
        <v>70</v>
      </c>
      <c r="D85" s="15" t="n">
        <v>0</v>
      </c>
      <c r="E85" s="15" t="n">
        <v>3</v>
      </c>
      <c r="F85" s="15" t="n">
        <v>1</v>
      </c>
      <c r="G85" s="15" t="n">
        <v>1</v>
      </c>
      <c r="H85" s="15" t="n">
        <v>0</v>
      </c>
      <c r="I85" s="15" t="n">
        <v>1</v>
      </c>
      <c r="J85" s="15" t="n">
        <v>1</v>
      </c>
      <c r="K85" s="15" t="n">
        <v>2</v>
      </c>
      <c r="L85" s="15" t="n">
        <v>1</v>
      </c>
      <c r="M85" s="15" t="n">
        <v>2</v>
      </c>
      <c r="N85" s="15" t="n">
        <v>1</v>
      </c>
      <c r="O85" s="15" t="n">
        <v>1</v>
      </c>
      <c r="P85" s="15" t="n">
        <v>2</v>
      </c>
      <c r="Q85" s="15" t="n">
        <v>4</v>
      </c>
      <c r="R85" s="15" t="n">
        <v>1</v>
      </c>
      <c r="S85" s="15" t="n">
        <f aca="false">48*(24*60)</f>
        <v>69120</v>
      </c>
      <c r="T85" s="15" t="n">
        <v>1</v>
      </c>
      <c r="U85" s="15" t="n">
        <v>0</v>
      </c>
      <c r="V85" s="15" t="n">
        <v>150</v>
      </c>
      <c r="W85" s="15" t="n">
        <v>0.5</v>
      </c>
      <c r="X85" s="15" t="n">
        <v>0.7</v>
      </c>
      <c r="Y85" s="15" t="n">
        <v>5</v>
      </c>
      <c r="AA85" s="15" t="n">
        <v>0</v>
      </c>
      <c r="AB85" s="15" t="s">
        <v>69</v>
      </c>
      <c r="AC85" s="15" t="s">
        <v>69</v>
      </c>
      <c r="AD85" s="15" t="s">
        <v>69</v>
      </c>
      <c r="AE85" s="15" t="s">
        <v>69</v>
      </c>
      <c r="AF85" s="15" t="s">
        <v>69</v>
      </c>
      <c r="AG85" s="15" t="s">
        <v>69</v>
      </c>
      <c r="AI85" s="15" t="n">
        <v>24</v>
      </c>
      <c r="AJ85" s="15" t="n">
        <v>48</v>
      </c>
      <c r="AK85" s="15" t="n">
        <v>1</v>
      </c>
      <c r="AL85" s="15" t="n">
        <v>14</v>
      </c>
      <c r="AM85" s="15" t="s">
        <v>70</v>
      </c>
      <c r="AN85" s="15" t="s">
        <v>70</v>
      </c>
      <c r="AO85" s="15" t="s">
        <v>70</v>
      </c>
      <c r="AP85" s="15" t="s">
        <v>70</v>
      </c>
      <c r="AQ85" s="15" t="s">
        <v>70</v>
      </c>
      <c r="AS85" s="15" t="n">
        <v>1</v>
      </c>
      <c r="AT85" s="15" t="n">
        <v>1</v>
      </c>
      <c r="AU85" s="15" t="n">
        <v>1</v>
      </c>
      <c r="AV85" s="15" t="n">
        <v>6</v>
      </c>
      <c r="AW85" s="15" t="s">
        <v>70</v>
      </c>
      <c r="AX85" s="15" t="s">
        <v>70</v>
      </c>
      <c r="AY85" s="15" t="s">
        <v>70</v>
      </c>
      <c r="AZ85" s="27" t="s">
        <v>135</v>
      </c>
      <c r="BA85" s="27" t="s">
        <v>136</v>
      </c>
      <c r="BB85" s="28" t="n">
        <v>0.71</v>
      </c>
      <c r="BC85" s="29" t="n">
        <f aca="false">BB85 * (1 - ( 3 / (( 4*BK85) - 9) ))</f>
        <v>0.68</v>
      </c>
      <c r="BD85" s="29" t="n">
        <f aca="false">0.5 * LN((1+BC85)/(1-BC85))</f>
        <v>0.829114038301766</v>
      </c>
      <c r="BE85" s="29" t="n">
        <f aca="false">1/SQRT(BK85-3)</f>
        <v>0.242535625036333</v>
      </c>
      <c r="BF85" s="29" t="n">
        <f aca="false">BD85-1.96*BE85</f>
        <v>0.353744213230554</v>
      </c>
      <c r="BG85" s="29" t="n">
        <f aca="false">BD85+1.96*BE85</f>
        <v>1.30448386337298</v>
      </c>
      <c r="BH85" s="29" t="str">
        <f aca="false">IF(BD85&lt; BF85, "PROB",  IF(BD85&gt;BG85, "PROB","OK"))</f>
        <v>OK</v>
      </c>
      <c r="BI85" s="29" t="n">
        <f aca="false">1/(BE85*BE85)</f>
        <v>17</v>
      </c>
      <c r="BJ85" s="27" t="s">
        <v>175</v>
      </c>
      <c r="BK85" s="15" t="n">
        <v>20</v>
      </c>
      <c r="BL85" s="27" t="s">
        <v>73</v>
      </c>
      <c r="BM85" s="11" t="s">
        <v>125</v>
      </c>
      <c r="BN85" s="11" t="s">
        <v>126</v>
      </c>
    </row>
    <row r="86" s="15" customFormat="true" ht="14.1" hidden="false" customHeight="false" outlineLevel="0" collapsed="false">
      <c r="A86" s="15" t="n">
        <v>207</v>
      </c>
      <c r="B86" s="15" t="n">
        <v>0</v>
      </c>
      <c r="C86" s="15" t="s">
        <v>70</v>
      </c>
      <c r="D86" s="15" t="n">
        <v>0</v>
      </c>
      <c r="E86" s="15" t="n">
        <v>3</v>
      </c>
      <c r="F86" s="15" t="n">
        <v>1</v>
      </c>
      <c r="G86" s="15" t="n">
        <v>1</v>
      </c>
      <c r="H86" s="15" t="n">
        <v>0</v>
      </c>
      <c r="I86" s="15" t="n">
        <v>1</v>
      </c>
      <c r="J86" s="15" t="n">
        <v>1</v>
      </c>
      <c r="K86" s="15" t="n">
        <v>2</v>
      </c>
      <c r="L86" s="15" t="n">
        <v>1</v>
      </c>
      <c r="M86" s="15" t="n">
        <v>2</v>
      </c>
      <c r="N86" s="15" t="n">
        <v>1</v>
      </c>
      <c r="O86" s="15" t="n">
        <v>1</v>
      </c>
      <c r="P86" s="15" t="n">
        <v>2</v>
      </c>
      <c r="Q86" s="15" t="n">
        <v>4</v>
      </c>
      <c r="R86" s="15" t="n">
        <v>1</v>
      </c>
      <c r="S86" s="15" t="n">
        <f aca="false">48*(24*60)</f>
        <v>69120</v>
      </c>
      <c r="T86" s="15" t="n">
        <v>1</v>
      </c>
      <c r="U86" s="15" t="n">
        <v>0</v>
      </c>
      <c r="V86" s="15" t="n">
        <v>150</v>
      </c>
      <c r="W86" s="15" t="n">
        <v>0.5</v>
      </c>
      <c r="X86" s="15" t="n">
        <v>0.7</v>
      </c>
      <c r="Y86" s="15" t="n">
        <v>5</v>
      </c>
      <c r="AA86" s="15" t="n">
        <v>0</v>
      </c>
      <c r="AB86" s="15" t="s">
        <v>69</v>
      </c>
      <c r="AC86" s="15" t="s">
        <v>69</v>
      </c>
      <c r="AD86" s="15" t="s">
        <v>69</v>
      </c>
      <c r="AE86" s="15" t="s">
        <v>69</v>
      </c>
      <c r="AF86" s="15" t="s">
        <v>69</v>
      </c>
      <c r="AG86" s="15" t="s">
        <v>69</v>
      </c>
      <c r="AI86" s="15" t="n">
        <v>24</v>
      </c>
      <c r="AJ86" s="15" t="n">
        <v>48</v>
      </c>
      <c r="AK86" s="15" t="n">
        <v>1</v>
      </c>
      <c r="AL86" s="15" t="n">
        <v>14</v>
      </c>
      <c r="AM86" s="15" t="s">
        <v>70</v>
      </c>
      <c r="AN86" s="15" t="s">
        <v>70</v>
      </c>
      <c r="AO86" s="15" t="s">
        <v>70</v>
      </c>
      <c r="AP86" s="15" t="s">
        <v>70</v>
      </c>
      <c r="AQ86" s="15" t="s">
        <v>70</v>
      </c>
      <c r="AS86" s="15" t="n">
        <v>1</v>
      </c>
      <c r="AT86" s="15" t="n">
        <v>1</v>
      </c>
      <c r="AU86" s="15" t="n">
        <v>1</v>
      </c>
      <c r="AV86" s="15" t="n">
        <v>6</v>
      </c>
      <c r="AW86" s="15" t="s">
        <v>70</v>
      </c>
      <c r="AX86" s="15" t="s">
        <v>70</v>
      </c>
      <c r="AY86" s="15" t="s">
        <v>70</v>
      </c>
      <c r="AZ86" s="27" t="s">
        <v>123</v>
      </c>
      <c r="BA86" s="27" t="s">
        <v>123</v>
      </c>
      <c r="BB86" s="28" t="n">
        <v>0.03</v>
      </c>
      <c r="BC86" s="29" t="n">
        <f aca="false">BB86 * (1 - ( 3 / (( 4*BK86) - 9) ))</f>
        <v>0.0287323943661972</v>
      </c>
      <c r="BD86" s="29" t="n">
        <f aca="false">0.5 * LN((1+BC86)/(1-BC86))</f>
        <v>0.0287403049656378</v>
      </c>
      <c r="BE86" s="29" t="n">
        <f aca="false">1/SQRT(BK86-3)</f>
        <v>0.242535625036333</v>
      </c>
      <c r="BF86" s="29" t="n">
        <f aca="false">BD86-1.96*BE86</f>
        <v>-0.446629520105575</v>
      </c>
      <c r="BG86" s="29" t="n">
        <f aca="false">BD86+1.96*BE86</f>
        <v>0.50411013003685</v>
      </c>
      <c r="BH86" s="29" t="str">
        <f aca="false">IF(BD86&lt; BF86, "PROB",  IF(BD86&gt;BG86, "PROB","OK"))</f>
        <v>OK</v>
      </c>
      <c r="BI86" s="29" t="n">
        <f aca="false">1/(BE86*BE86)</f>
        <v>17</v>
      </c>
      <c r="BJ86" s="27" t="s">
        <v>176</v>
      </c>
      <c r="BK86" s="15" t="n">
        <v>20</v>
      </c>
      <c r="BL86" s="27" t="s">
        <v>73</v>
      </c>
      <c r="BM86" s="11" t="s">
        <v>125</v>
      </c>
      <c r="BN86" s="11" t="s">
        <v>126</v>
      </c>
    </row>
    <row r="87" s="15" customFormat="true" ht="14.1" hidden="false" customHeight="false" outlineLevel="0" collapsed="false">
      <c r="A87" s="15" t="n">
        <v>207</v>
      </c>
      <c r="B87" s="15" t="n">
        <v>0</v>
      </c>
      <c r="C87" s="15" t="s">
        <v>70</v>
      </c>
      <c r="D87" s="15" t="n">
        <v>0</v>
      </c>
      <c r="E87" s="15" t="n">
        <v>3</v>
      </c>
      <c r="F87" s="15" t="n">
        <v>1</v>
      </c>
      <c r="G87" s="15" t="n">
        <v>1</v>
      </c>
      <c r="H87" s="15" t="n">
        <v>0</v>
      </c>
      <c r="I87" s="15" t="n">
        <v>1</v>
      </c>
      <c r="J87" s="15" t="n">
        <v>1</v>
      </c>
      <c r="K87" s="15" t="n">
        <v>2</v>
      </c>
      <c r="L87" s="15" t="n">
        <v>1</v>
      </c>
      <c r="M87" s="15" t="n">
        <v>2</v>
      </c>
      <c r="N87" s="15" t="n">
        <v>1</v>
      </c>
      <c r="O87" s="15" t="n">
        <v>1</v>
      </c>
      <c r="P87" s="15" t="n">
        <v>2</v>
      </c>
      <c r="Q87" s="15" t="n">
        <v>4</v>
      </c>
      <c r="R87" s="15" t="n">
        <v>1</v>
      </c>
      <c r="S87" s="15" t="n">
        <f aca="false">48*(24*60)</f>
        <v>69120</v>
      </c>
      <c r="T87" s="15" t="n">
        <v>1</v>
      </c>
      <c r="U87" s="15" t="n">
        <v>0</v>
      </c>
      <c r="V87" s="15" t="n">
        <v>150</v>
      </c>
      <c r="W87" s="15" t="n">
        <v>0.5</v>
      </c>
      <c r="X87" s="15" t="n">
        <v>0.7</v>
      </c>
      <c r="Y87" s="15" t="n">
        <v>5</v>
      </c>
      <c r="AA87" s="15" t="n">
        <v>0</v>
      </c>
      <c r="AB87" s="15" t="s">
        <v>69</v>
      </c>
      <c r="AC87" s="15" t="s">
        <v>69</v>
      </c>
      <c r="AD87" s="15" t="s">
        <v>69</v>
      </c>
      <c r="AE87" s="15" t="s">
        <v>69</v>
      </c>
      <c r="AF87" s="15" t="s">
        <v>69</v>
      </c>
      <c r="AG87" s="15" t="s">
        <v>69</v>
      </c>
      <c r="AI87" s="15" t="n">
        <v>24</v>
      </c>
      <c r="AJ87" s="15" t="n">
        <v>48</v>
      </c>
      <c r="AK87" s="15" t="n">
        <v>1</v>
      </c>
      <c r="AL87" s="15" t="n">
        <v>14</v>
      </c>
      <c r="AM87" s="15" t="s">
        <v>70</v>
      </c>
      <c r="AN87" s="15" t="s">
        <v>70</v>
      </c>
      <c r="AO87" s="15" t="s">
        <v>70</v>
      </c>
      <c r="AP87" s="15" t="s">
        <v>70</v>
      </c>
      <c r="AQ87" s="15" t="s">
        <v>70</v>
      </c>
      <c r="AS87" s="15" t="n">
        <v>1</v>
      </c>
      <c r="AT87" s="15" t="n">
        <v>1</v>
      </c>
      <c r="AU87" s="15" t="n">
        <v>1</v>
      </c>
      <c r="AV87" s="15" t="n">
        <v>6</v>
      </c>
      <c r="AW87" s="15" t="s">
        <v>70</v>
      </c>
      <c r="AX87" s="15" t="s">
        <v>70</v>
      </c>
      <c r="AY87" s="15" t="s">
        <v>70</v>
      </c>
      <c r="AZ87" s="27" t="s">
        <v>131</v>
      </c>
      <c r="BA87" s="27" t="s">
        <v>132</v>
      </c>
      <c r="BB87" s="28" t="n">
        <v>0.07</v>
      </c>
      <c r="BC87" s="29" t="n">
        <f aca="false">BB87 * (1 - ( 3 / (( 4*BK87) - 9) ))</f>
        <v>0.0670422535211268</v>
      </c>
      <c r="BD87" s="29" t="n">
        <f aca="false">0.5 * LN((1+BC87)/(1-BC87))</f>
        <v>0.0671429694004094</v>
      </c>
      <c r="BE87" s="29" t="n">
        <f aca="false">1/SQRT(BK87-3)</f>
        <v>0.242535625036333</v>
      </c>
      <c r="BF87" s="29" t="n">
        <f aca="false">BD87-1.96*BE87</f>
        <v>-0.408226855670803</v>
      </c>
      <c r="BG87" s="29" t="n">
        <f aca="false">BD87+1.96*BE87</f>
        <v>0.542512794471622</v>
      </c>
      <c r="BH87" s="29" t="str">
        <f aca="false">IF(BD87&lt; BF87, "PROB",  IF(BD87&gt;BG87, "PROB","OK"))</f>
        <v>OK</v>
      </c>
      <c r="BI87" s="29" t="n">
        <f aca="false">1/(BE87*BE87)</f>
        <v>17</v>
      </c>
      <c r="BJ87" s="27" t="s">
        <v>177</v>
      </c>
      <c r="BK87" s="15" t="n">
        <v>20</v>
      </c>
      <c r="BL87" s="15" t="s">
        <v>73</v>
      </c>
      <c r="BM87" s="11" t="s">
        <v>125</v>
      </c>
      <c r="BN87" s="11" t="s">
        <v>126</v>
      </c>
    </row>
    <row r="88" s="4" customFormat="true" ht="14.1" hidden="false" customHeight="false" outlineLevel="0" collapsed="false">
      <c r="A88" s="15" t="n">
        <v>208</v>
      </c>
      <c r="B88" s="15" t="n">
        <v>0</v>
      </c>
      <c r="C88" s="15" t="n">
        <f aca="false">8*7</f>
        <v>56</v>
      </c>
      <c r="D88" s="15" t="n">
        <v>0</v>
      </c>
      <c r="E88" s="15" t="n">
        <v>3</v>
      </c>
      <c r="F88" s="15" t="n">
        <v>1</v>
      </c>
      <c r="G88" s="15" t="n">
        <v>1</v>
      </c>
      <c r="H88" s="15" t="n">
        <v>0</v>
      </c>
      <c r="I88" s="15" t="n">
        <v>0</v>
      </c>
      <c r="J88" s="15" t="n">
        <v>0</v>
      </c>
      <c r="K88" s="15" t="n">
        <v>2</v>
      </c>
      <c r="L88" s="15" t="n">
        <v>1</v>
      </c>
      <c r="M88" s="15" t="n">
        <v>2</v>
      </c>
      <c r="N88" s="15" t="n">
        <v>1</v>
      </c>
      <c r="O88" s="15" t="n">
        <v>1</v>
      </c>
      <c r="P88" s="15" t="n">
        <v>3</v>
      </c>
      <c r="Q88" s="15" t="n">
        <v>4</v>
      </c>
      <c r="R88" s="15" t="n">
        <v>1</v>
      </c>
      <c r="S88" s="15" t="n">
        <v>12</v>
      </c>
      <c r="T88" s="15" t="n">
        <v>1</v>
      </c>
      <c r="U88" s="15" t="n">
        <v>0</v>
      </c>
      <c r="V88" s="31" t="n">
        <v>105</v>
      </c>
      <c r="W88" s="18" t="s">
        <v>178</v>
      </c>
      <c r="X88" s="18" t="s">
        <v>179</v>
      </c>
      <c r="Y88" s="31" t="n">
        <v>7</v>
      </c>
      <c r="Z88" s="18"/>
      <c r="AA88" s="15" t="s">
        <v>70</v>
      </c>
      <c r="AB88" s="15" t="s">
        <v>70</v>
      </c>
      <c r="AC88" s="18" t="s">
        <v>69</v>
      </c>
      <c r="AD88" s="18" t="s">
        <v>69</v>
      </c>
      <c r="AE88" s="18" t="s">
        <v>69</v>
      </c>
      <c r="AF88" s="18" t="s">
        <v>69</v>
      </c>
      <c r="AG88" s="18" t="s">
        <v>69</v>
      </c>
      <c r="AH88" s="18"/>
      <c r="AI88" s="15" t="n">
        <v>24</v>
      </c>
      <c r="AJ88" s="15" t="n">
        <v>0</v>
      </c>
      <c r="AK88" s="15" t="n">
        <v>0</v>
      </c>
      <c r="AL88" s="15" t="s">
        <v>180</v>
      </c>
      <c r="AM88" s="15" t="s">
        <v>70</v>
      </c>
      <c r="AN88" s="15" t="n">
        <v>5</v>
      </c>
      <c r="AO88" s="15" t="n">
        <f aca="false">12*60</f>
        <v>720</v>
      </c>
      <c r="AP88" s="15" t="s">
        <v>70</v>
      </c>
      <c r="AQ88" s="15" t="n">
        <v>1</v>
      </c>
      <c r="AR88" s="15"/>
      <c r="AS88" s="15" t="n">
        <v>1</v>
      </c>
      <c r="AT88" s="15" t="n">
        <v>1</v>
      </c>
      <c r="AU88" s="15" t="n">
        <v>1</v>
      </c>
      <c r="AV88" s="15" t="n">
        <v>6</v>
      </c>
      <c r="AW88" s="18" t="s">
        <v>70</v>
      </c>
      <c r="AX88" s="18" t="s">
        <v>70</v>
      </c>
      <c r="AY88" s="18" t="s">
        <v>70</v>
      </c>
      <c r="AZ88" s="27" t="s">
        <v>118</v>
      </c>
      <c r="BA88" s="27" t="s">
        <v>118</v>
      </c>
      <c r="BB88" s="20" t="n">
        <v>0.27</v>
      </c>
      <c r="BC88" s="30" t="n">
        <f aca="false">BB88 * (1 - ( 3 / (( 4*BK88) - 9) ))</f>
        <v>0.255272727272727</v>
      </c>
      <c r="BD88" s="30" t="n">
        <f aca="false">0.5 * LN((1+BC88)/(1-BC88))</f>
        <v>0.26104503302196</v>
      </c>
      <c r="BE88" s="30" t="n">
        <f aca="false">1/SQRT(BK88-3)</f>
        <v>0.277350098112615</v>
      </c>
      <c r="BF88" s="30" t="n">
        <f aca="false">BD88-1.96*BE88</f>
        <v>-0.282561159278764</v>
      </c>
      <c r="BG88" s="30" t="n">
        <f aca="false">BD88+1.96*BE88</f>
        <v>0.804651225322685</v>
      </c>
      <c r="BH88" s="30" t="str">
        <f aca="false">IF(BD88&lt; BF88, "PROB",  IF(BD88&gt;BG88, "PROB","OK"))</f>
        <v>OK</v>
      </c>
      <c r="BI88" s="30" t="n">
        <f aca="false">1/(BE88*BE88)</f>
        <v>13</v>
      </c>
      <c r="BJ88" s="15" t="s">
        <v>181</v>
      </c>
      <c r="BK88" s="15" t="n">
        <v>16</v>
      </c>
      <c r="BL88" s="32" t="s">
        <v>73</v>
      </c>
      <c r="BM88" s="11" t="s">
        <v>125</v>
      </c>
      <c r="BN88" s="11" t="s">
        <v>126</v>
      </c>
    </row>
    <row r="89" s="4" customFormat="true" ht="14.1" hidden="false" customHeight="false" outlineLevel="0" collapsed="false">
      <c r="A89" s="15" t="n">
        <v>208</v>
      </c>
      <c r="B89" s="15" t="n">
        <v>0</v>
      </c>
      <c r="C89" s="15" t="n">
        <f aca="false">8*7</f>
        <v>56</v>
      </c>
      <c r="D89" s="15" t="n">
        <v>0</v>
      </c>
      <c r="E89" s="15" t="n">
        <v>3</v>
      </c>
      <c r="F89" s="15" t="n">
        <v>1</v>
      </c>
      <c r="G89" s="15" t="n">
        <v>1</v>
      </c>
      <c r="H89" s="15" t="n">
        <v>0</v>
      </c>
      <c r="I89" s="15" t="n">
        <v>0</v>
      </c>
      <c r="J89" s="15" t="n">
        <v>0</v>
      </c>
      <c r="K89" s="15" t="n">
        <v>2</v>
      </c>
      <c r="L89" s="15" t="n">
        <v>1</v>
      </c>
      <c r="M89" s="15" t="n">
        <v>2</v>
      </c>
      <c r="N89" s="15" t="n">
        <v>1</v>
      </c>
      <c r="O89" s="15" t="n">
        <v>1</v>
      </c>
      <c r="P89" s="15" t="n">
        <v>3</v>
      </c>
      <c r="Q89" s="15" t="n">
        <v>4</v>
      </c>
      <c r="R89" s="15" t="n">
        <v>1</v>
      </c>
      <c r="S89" s="15" t="n">
        <v>12</v>
      </c>
      <c r="T89" s="15" t="n">
        <v>1</v>
      </c>
      <c r="U89" s="15" t="n">
        <v>0</v>
      </c>
      <c r="V89" s="31" t="n">
        <v>105</v>
      </c>
      <c r="W89" s="18" t="s">
        <v>178</v>
      </c>
      <c r="X89" s="18" t="s">
        <v>179</v>
      </c>
      <c r="Y89" s="31" t="n">
        <v>7</v>
      </c>
      <c r="Z89" s="18"/>
      <c r="AA89" s="15" t="s">
        <v>70</v>
      </c>
      <c r="AB89" s="15" t="s">
        <v>70</v>
      </c>
      <c r="AC89" s="18" t="s">
        <v>69</v>
      </c>
      <c r="AD89" s="18" t="s">
        <v>69</v>
      </c>
      <c r="AE89" s="18" t="s">
        <v>69</v>
      </c>
      <c r="AF89" s="18" t="s">
        <v>69</v>
      </c>
      <c r="AG89" s="18" t="s">
        <v>69</v>
      </c>
      <c r="AH89" s="18"/>
      <c r="AI89" s="15" t="n">
        <v>24</v>
      </c>
      <c r="AJ89" s="15" t="n">
        <v>0</v>
      </c>
      <c r="AK89" s="15" t="n">
        <v>0</v>
      </c>
      <c r="AL89" s="15" t="s">
        <v>180</v>
      </c>
      <c r="AM89" s="15" t="s">
        <v>70</v>
      </c>
      <c r="AN89" s="15" t="n">
        <v>5</v>
      </c>
      <c r="AO89" s="15" t="n">
        <f aca="false">12*60</f>
        <v>720</v>
      </c>
      <c r="AP89" s="15" t="s">
        <v>70</v>
      </c>
      <c r="AQ89" s="15" t="n">
        <v>1</v>
      </c>
      <c r="AR89" s="15"/>
      <c r="AS89" s="15" t="n">
        <v>1</v>
      </c>
      <c r="AT89" s="15" t="n">
        <v>1</v>
      </c>
      <c r="AU89" s="15" t="n">
        <v>1</v>
      </c>
      <c r="AV89" s="15" t="n">
        <v>6</v>
      </c>
      <c r="AW89" s="18" t="s">
        <v>70</v>
      </c>
      <c r="AX89" s="18" t="s">
        <v>70</v>
      </c>
      <c r="AY89" s="18" t="s">
        <v>70</v>
      </c>
      <c r="AZ89" s="27" t="s">
        <v>118</v>
      </c>
      <c r="BA89" s="27" t="s">
        <v>118</v>
      </c>
      <c r="BB89" s="20" t="n">
        <v>0.28</v>
      </c>
      <c r="BC89" s="30" t="n">
        <f aca="false">BB89 * (1 - ( 3 / (( 4*BK89) - 9) ))</f>
        <v>0.264727272727273</v>
      </c>
      <c r="BD89" s="30" t="n">
        <f aca="false">0.5 * LN((1+BC89)/(1-BC89))</f>
        <v>0.271185147666906</v>
      </c>
      <c r="BE89" s="30" t="n">
        <f aca="false">1/SQRT(BK89-3)</f>
        <v>0.277350098112615</v>
      </c>
      <c r="BF89" s="30" t="n">
        <f aca="false">BD89-1.96*BE89</f>
        <v>-0.272421044633819</v>
      </c>
      <c r="BG89" s="30" t="n">
        <f aca="false">BD89+1.96*BE89</f>
        <v>0.814791339967631</v>
      </c>
      <c r="BH89" s="30" t="str">
        <f aca="false">IF(BD89&lt; BF89, "PROB",  IF(BD89&gt;BG89, "PROB","OK"))</f>
        <v>OK</v>
      </c>
      <c r="BI89" s="30" t="n">
        <f aca="false">1/(BE89*BE89)</f>
        <v>13</v>
      </c>
      <c r="BJ89" s="15" t="s">
        <v>182</v>
      </c>
      <c r="BK89" s="15" t="n">
        <v>16</v>
      </c>
      <c r="BL89" s="32" t="s">
        <v>73</v>
      </c>
      <c r="BM89" s="11" t="s">
        <v>125</v>
      </c>
      <c r="BN89" s="11" t="s">
        <v>126</v>
      </c>
    </row>
    <row r="90" s="4" customFormat="true" ht="14.1" hidden="false" customHeight="false" outlineLevel="0" collapsed="false">
      <c r="A90" s="15" t="n">
        <v>223</v>
      </c>
      <c r="B90" s="15" t="n">
        <v>0</v>
      </c>
      <c r="C90" s="15" t="n">
        <f aca="false">8*7</f>
        <v>56</v>
      </c>
      <c r="D90" s="15" t="n">
        <v>0</v>
      </c>
      <c r="E90" s="15" t="n">
        <v>3</v>
      </c>
      <c r="F90" s="15" t="n">
        <v>1</v>
      </c>
      <c r="G90" s="15" t="n">
        <v>1</v>
      </c>
      <c r="H90" s="15" t="n">
        <v>0</v>
      </c>
      <c r="I90" s="15" t="n">
        <v>0</v>
      </c>
      <c r="J90" s="15" t="n">
        <v>0</v>
      </c>
      <c r="K90" s="15" t="n">
        <v>2</v>
      </c>
      <c r="L90" s="15" t="n">
        <v>1</v>
      </c>
      <c r="M90" s="15" t="n">
        <v>2</v>
      </c>
      <c r="N90" s="15" t="n">
        <v>1</v>
      </c>
      <c r="O90" s="15" t="n">
        <v>1</v>
      </c>
      <c r="P90" s="15" t="n">
        <v>3</v>
      </c>
      <c r="Q90" s="15" t="n">
        <v>1</v>
      </c>
      <c r="R90" s="15" t="n">
        <v>1</v>
      </c>
      <c r="S90" s="15" t="n">
        <v>12</v>
      </c>
      <c r="T90" s="15" t="n">
        <v>1</v>
      </c>
      <c r="U90" s="15" t="n">
        <v>8</v>
      </c>
      <c r="V90" s="15" t="n">
        <f aca="false">(30+180)/2</f>
        <v>105</v>
      </c>
      <c r="W90" s="15" t="n">
        <v>3.4</v>
      </c>
      <c r="X90" s="18" t="s">
        <v>183</v>
      </c>
      <c r="Y90" s="15" t="n">
        <v>7</v>
      </c>
      <c r="Z90" s="15"/>
      <c r="AA90" s="27" t="s">
        <v>70</v>
      </c>
      <c r="AB90" s="27" t="s">
        <v>70</v>
      </c>
      <c r="AC90" s="34" t="s">
        <v>69</v>
      </c>
      <c r="AD90" s="34" t="s">
        <v>69</v>
      </c>
      <c r="AE90" s="34" t="s">
        <v>69</v>
      </c>
      <c r="AF90" s="34" t="s">
        <v>69</v>
      </c>
      <c r="AG90" s="34" t="s">
        <v>69</v>
      </c>
      <c r="AH90" s="34"/>
      <c r="AI90" s="27" t="n">
        <v>24</v>
      </c>
      <c r="AJ90" s="15" t="n">
        <v>0</v>
      </c>
      <c r="AK90" s="15" t="n">
        <v>1</v>
      </c>
      <c r="AL90" s="27" t="n">
        <v>19</v>
      </c>
      <c r="AM90" s="27" t="s">
        <v>70</v>
      </c>
      <c r="AN90" s="27" t="s">
        <v>70</v>
      </c>
      <c r="AO90" s="27" t="s">
        <v>70</v>
      </c>
      <c r="AP90" s="27" t="s">
        <v>70</v>
      </c>
      <c r="AQ90" s="27" t="s">
        <v>70</v>
      </c>
      <c r="AR90" s="27"/>
      <c r="AS90" s="27" t="n">
        <v>0</v>
      </c>
      <c r="AT90" s="27" t="n">
        <v>1</v>
      </c>
      <c r="AU90" s="27" t="n">
        <v>0</v>
      </c>
      <c r="AV90" s="27" t="n">
        <v>1</v>
      </c>
      <c r="AW90" s="34" t="s">
        <v>70</v>
      </c>
      <c r="AX90" s="34" t="s">
        <v>70</v>
      </c>
      <c r="AY90" s="34" t="s">
        <v>70</v>
      </c>
      <c r="AZ90" s="15" t="s">
        <v>123</v>
      </c>
      <c r="BA90" s="15" t="s">
        <v>123</v>
      </c>
      <c r="BB90" s="20" t="n">
        <v>-0.69</v>
      </c>
      <c r="BC90" s="30" t="n">
        <f aca="false">BB90 * (1 - ( 3 / (( 4*BK90) - 9) ))</f>
        <v>-0.657142857142857</v>
      </c>
      <c r="BD90" s="30" t="n">
        <f aca="false">0.5 * LN((1+BC90)/(1-BC90))</f>
        <v>-0.787768180379209</v>
      </c>
      <c r="BE90" s="30" t="n">
        <f aca="false">1/SQRT(BK90-3)</f>
        <v>0.258198889747161</v>
      </c>
      <c r="BF90" s="30" t="n">
        <f aca="false">BD90-1.96*BE90</f>
        <v>-1.29383800428365</v>
      </c>
      <c r="BG90" s="30" t="n">
        <f aca="false">BD90+1.96*BE90</f>
        <v>-0.281698356474774</v>
      </c>
      <c r="BH90" s="30" t="str">
        <f aca="false">IF(BD90&lt; BF90, "PROB",  IF(BD90&gt;BG90, "PROB","OK"))</f>
        <v>OK</v>
      </c>
      <c r="BI90" s="30" t="n">
        <f aca="false">1/(BE90*BE90)</f>
        <v>15</v>
      </c>
      <c r="BJ90" s="15" t="s">
        <v>184</v>
      </c>
      <c r="BK90" s="15" t="n">
        <v>18</v>
      </c>
      <c r="BL90" s="32" t="s">
        <v>73</v>
      </c>
      <c r="BM90" s="11" t="s">
        <v>185</v>
      </c>
      <c r="BN90" s="11" t="s">
        <v>126</v>
      </c>
    </row>
    <row r="91" s="4" customFormat="true" ht="14.1" hidden="false" customHeight="false" outlineLevel="0" collapsed="false">
      <c r="A91" s="15" t="n">
        <v>223</v>
      </c>
      <c r="B91" s="15" t="n">
        <v>0</v>
      </c>
      <c r="C91" s="15" t="n">
        <f aca="false">8*7</f>
        <v>56</v>
      </c>
      <c r="D91" s="15" t="n">
        <v>0</v>
      </c>
      <c r="E91" s="15" t="n">
        <v>3</v>
      </c>
      <c r="F91" s="15" t="n">
        <v>1</v>
      </c>
      <c r="G91" s="15" t="n">
        <v>1</v>
      </c>
      <c r="H91" s="15" t="n">
        <v>0</v>
      </c>
      <c r="I91" s="15" t="n">
        <v>0</v>
      </c>
      <c r="J91" s="15" t="n">
        <v>0</v>
      </c>
      <c r="K91" s="15" t="n">
        <v>2</v>
      </c>
      <c r="L91" s="15" t="n">
        <v>1</v>
      </c>
      <c r="M91" s="15" t="n">
        <v>2</v>
      </c>
      <c r="N91" s="15" t="n">
        <v>1</v>
      </c>
      <c r="O91" s="15" t="n">
        <v>1</v>
      </c>
      <c r="P91" s="15" t="n">
        <v>3</v>
      </c>
      <c r="Q91" s="15" t="n">
        <v>1</v>
      </c>
      <c r="R91" s="15" t="n">
        <v>1</v>
      </c>
      <c r="S91" s="15" t="n">
        <v>12</v>
      </c>
      <c r="T91" s="15" t="n">
        <v>1</v>
      </c>
      <c r="U91" s="15" t="n">
        <v>8</v>
      </c>
      <c r="V91" s="15" t="n">
        <f aca="false">(30+180)/2</f>
        <v>105</v>
      </c>
      <c r="W91" s="15" t="n">
        <v>3.4</v>
      </c>
      <c r="X91" s="18" t="s">
        <v>183</v>
      </c>
      <c r="Y91" s="15" t="n">
        <v>7</v>
      </c>
      <c r="Z91" s="15"/>
      <c r="AA91" s="27" t="s">
        <v>70</v>
      </c>
      <c r="AB91" s="27" t="s">
        <v>70</v>
      </c>
      <c r="AC91" s="34" t="s">
        <v>69</v>
      </c>
      <c r="AD91" s="34" t="s">
        <v>69</v>
      </c>
      <c r="AE91" s="34" t="s">
        <v>69</v>
      </c>
      <c r="AF91" s="34" t="s">
        <v>69</v>
      </c>
      <c r="AG91" s="34" t="s">
        <v>69</v>
      </c>
      <c r="AH91" s="34"/>
      <c r="AI91" s="27" t="n">
        <v>24</v>
      </c>
      <c r="AJ91" s="15" t="n">
        <v>0</v>
      </c>
      <c r="AK91" s="15" t="n">
        <v>1</v>
      </c>
      <c r="AL91" s="27" t="n">
        <v>19</v>
      </c>
      <c r="AM91" s="27" t="s">
        <v>70</v>
      </c>
      <c r="AN91" s="27" t="s">
        <v>70</v>
      </c>
      <c r="AO91" s="27" t="s">
        <v>70</v>
      </c>
      <c r="AP91" s="27" t="s">
        <v>70</v>
      </c>
      <c r="AQ91" s="27" t="s">
        <v>70</v>
      </c>
      <c r="AR91" s="27"/>
      <c r="AS91" s="27" t="n">
        <v>0</v>
      </c>
      <c r="AT91" s="27" t="n">
        <v>1</v>
      </c>
      <c r="AU91" s="27" t="n">
        <v>0</v>
      </c>
      <c r="AV91" s="27" t="n">
        <v>1</v>
      </c>
      <c r="AW91" s="34" t="s">
        <v>70</v>
      </c>
      <c r="AX91" s="34" t="s">
        <v>70</v>
      </c>
      <c r="AY91" s="34" t="s">
        <v>70</v>
      </c>
      <c r="AZ91" s="15" t="s">
        <v>76</v>
      </c>
      <c r="BA91" s="15" t="s">
        <v>77</v>
      </c>
      <c r="BB91" s="20" t="n">
        <v>-0.48</v>
      </c>
      <c r="BC91" s="30" t="n">
        <f aca="false">BB91 * (1 - ( 3 / (( 4*BK91) - 9) ))</f>
        <v>-0.457142857142857</v>
      </c>
      <c r="BD91" s="30" t="n">
        <f aca="false">0.5 * LN((1+BC91)/(1-BC91))</f>
        <v>-0.493693326778943</v>
      </c>
      <c r="BE91" s="30" t="n">
        <f aca="false">1/SQRT(BK91-3)</f>
        <v>0.258198889747161</v>
      </c>
      <c r="BF91" s="30" t="n">
        <f aca="false">BD91-1.96*BE91</f>
        <v>-0.999763150683378</v>
      </c>
      <c r="BG91" s="30" t="n">
        <f aca="false">BD91+1.96*BE91</f>
        <v>0.0123764971254932</v>
      </c>
      <c r="BH91" s="30" t="str">
        <f aca="false">IF(BD91&lt; BF91, "PROB",  IF(BD91&gt;BG91, "PROB","OK"))</f>
        <v>OK</v>
      </c>
      <c r="BI91" s="30" t="n">
        <f aca="false">1/(BE91*BE91)</f>
        <v>15</v>
      </c>
      <c r="BJ91" s="15" t="s">
        <v>186</v>
      </c>
      <c r="BK91" s="15" t="n">
        <v>18</v>
      </c>
      <c r="BL91" s="32" t="s">
        <v>73</v>
      </c>
      <c r="BM91" s="11" t="s">
        <v>185</v>
      </c>
      <c r="BN91" s="11" t="s">
        <v>126</v>
      </c>
    </row>
    <row r="92" s="4" customFormat="true" ht="14.1" hidden="false" customHeight="false" outlineLevel="0" collapsed="false">
      <c r="A92" s="15" t="n">
        <v>223</v>
      </c>
      <c r="B92" s="15" t="n">
        <v>0</v>
      </c>
      <c r="C92" s="15" t="n">
        <f aca="false">8*7</f>
        <v>56</v>
      </c>
      <c r="D92" s="15" t="n">
        <v>0</v>
      </c>
      <c r="E92" s="15" t="n">
        <v>3</v>
      </c>
      <c r="F92" s="15" t="n">
        <v>1</v>
      </c>
      <c r="G92" s="15" t="n">
        <v>1</v>
      </c>
      <c r="H92" s="15" t="n">
        <v>0</v>
      </c>
      <c r="I92" s="15" t="n">
        <v>0</v>
      </c>
      <c r="J92" s="15" t="n">
        <v>0</v>
      </c>
      <c r="K92" s="15" t="n">
        <v>2</v>
      </c>
      <c r="L92" s="15" t="n">
        <v>1</v>
      </c>
      <c r="M92" s="15" t="n">
        <v>2</v>
      </c>
      <c r="N92" s="15" t="n">
        <v>1</v>
      </c>
      <c r="O92" s="15" t="n">
        <v>1</v>
      </c>
      <c r="P92" s="15" t="n">
        <v>3</v>
      </c>
      <c r="Q92" s="15" t="n">
        <v>1</v>
      </c>
      <c r="R92" s="15" t="n">
        <v>1</v>
      </c>
      <c r="S92" s="15" t="n">
        <v>12</v>
      </c>
      <c r="T92" s="15" t="n">
        <v>1</v>
      </c>
      <c r="U92" s="15" t="n">
        <v>8</v>
      </c>
      <c r="V92" s="15" t="n">
        <f aca="false">(30+180)/2</f>
        <v>105</v>
      </c>
      <c r="W92" s="15" t="n">
        <v>3.4</v>
      </c>
      <c r="X92" s="18" t="s">
        <v>183</v>
      </c>
      <c r="Y92" s="15" t="n">
        <v>7</v>
      </c>
      <c r="Z92" s="15"/>
      <c r="AA92" s="27" t="s">
        <v>70</v>
      </c>
      <c r="AB92" s="27" t="s">
        <v>70</v>
      </c>
      <c r="AC92" s="34" t="s">
        <v>69</v>
      </c>
      <c r="AD92" s="34" t="s">
        <v>69</v>
      </c>
      <c r="AE92" s="34" t="s">
        <v>69</v>
      </c>
      <c r="AF92" s="34" t="s">
        <v>69</v>
      </c>
      <c r="AG92" s="34" t="s">
        <v>69</v>
      </c>
      <c r="AH92" s="34"/>
      <c r="AI92" s="27" t="n">
        <v>24</v>
      </c>
      <c r="AJ92" s="15" t="n">
        <v>0</v>
      </c>
      <c r="AK92" s="15" t="n">
        <v>1</v>
      </c>
      <c r="AL92" s="27" t="n">
        <v>19</v>
      </c>
      <c r="AM92" s="27" t="s">
        <v>70</v>
      </c>
      <c r="AN92" s="27" t="s">
        <v>70</v>
      </c>
      <c r="AO92" s="27" t="s">
        <v>70</v>
      </c>
      <c r="AP92" s="27" t="s">
        <v>70</v>
      </c>
      <c r="AQ92" s="27" t="s">
        <v>70</v>
      </c>
      <c r="AR92" s="27"/>
      <c r="AS92" s="27" t="n">
        <v>0</v>
      </c>
      <c r="AT92" s="27" t="n">
        <v>1</v>
      </c>
      <c r="AU92" s="27" t="n">
        <v>0</v>
      </c>
      <c r="AV92" s="27" t="n">
        <v>1</v>
      </c>
      <c r="AW92" s="34" t="s">
        <v>70</v>
      </c>
      <c r="AX92" s="34" t="s">
        <v>70</v>
      </c>
      <c r="AY92" s="34" t="s">
        <v>70</v>
      </c>
      <c r="AZ92" s="15" t="s">
        <v>131</v>
      </c>
      <c r="BA92" s="15" t="s">
        <v>132</v>
      </c>
      <c r="BB92" s="20" t="n">
        <v>-0.008</v>
      </c>
      <c r="BC92" s="30" t="n">
        <f aca="false">BB92 * (1 - ( 3 / (( 4*BK92) - 9) ))</f>
        <v>-0.00761904761904762</v>
      </c>
      <c r="BD92" s="30" t="n">
        <f aca="false">0.5 * LN((1+BC92)/(1-BC92))</f>
        <v>-0.00761919505246625</v>
      </c>
      <c r="BE92" s="30" t="n">
        <f aca="false">1/SQRT(BK92-3)</f>
        <v>0.258198889747161</v>
      </c>
      <c r="BF92" s="30" t="n">
        <f aca="false">BD92-1.96*BE92</f>
        <v>-0.513689018956902</v>
      </c>
      <c r="BG92" s="30" t="n">
        <f aca="false">BD92+1.96*BE92</f>
        <v>0.49845062885197</v>
      </c>
      <c r="BH92" s="30" t="str">
        <f aca="false">IF(BD92&lt; BF92, "PROB",  IF(BD92&gt;BG92, "PROB","OK"))</f>
        <v>OK</v>
      </c>
      <c r="BI92" s="30" t="n">
        <f aca="false">1/(BE92*BE92)</f>
        <v>15</v>
      </c>
      <c r="BJ92" s="15" t="s">
        <v>187</v>
      </c>
      <c r="BK92" s="15" t="n">
        <v>18</v>
      </c>
      <c r="BL92" s="32" t="s">
        <v>73</v>
      </c>
      <c r="BM92" s="11" t="s">
        <v>185</v>
      </c>
      <c r="BN92" s="11" t="s">
        <v>126</v>
      </c>
    </row>
    <row r="93" s="4" customFormat="true" ht="14.1" hidden="false" customHeight="false" outlineLevel="0" collapsed="false">
      <c r="A93" s="15" t="n">
        <v>223</v>
      </c>
      <c r="B93" s="15" t="n">
        <v>0</v>
      </c>
      <c r="C93" s="15" t="n">
        <f aca="false">8*7</f>
        <v>56</v>
      </c>
      <c r="D93" s="15" t="n">
        <v>0</v>
      </c>
      <c r="E93" s="15" t="n">
        <v>3</v>
      </c>
      <c r="F93" s="15" t="n">
        <v>1</v>
      </c>
      <c r="G93" s="15" t="n">
        <v>1</v>
      </c>
      <c r="H93" s="15" t="n">
        <v>0</v>
      </c>
      <c r="I93" s="15" t="n">
        <v>0</v>
      </c>
      <c r="J93" s="15" t="n">
        <v>0</v>
      </c>
      <c r="K93" s="15" t="n">
        <v>2</v>
      </c>
      <c r="L93" s="15" t="n">
        <v>1</v>
      </c>
      <c r="M93" s="15" t="n">
        <v>2</v>
      </c>
      <c r="N93" s="15" t="n">
        <v>1</v>
      </c>
      <c r="O93" s="15" t="n">
        <v>1</v>
      </c>
      <c r="P93" s="15" t="n">
        <v>3</v>
      </c>
      <c r="Q93" s="15" t="n">
        <v>1</v>
      </c>
      <c r="R93" s="15" t="n">
        <v>1</v>
      </c>
      <c r="S93" s="15" t="n">
        <v>12</v>
      </c>
      <c r="T93" s="15" t="n">
        <v>1</v>
      </c>
      <c r="U93" s="15" t="n">
        <v>8</v>
      </c>
      <c r="V93" s="15" t="n">
        <f aca="false">(30+180)/2</f>
        <v>105</v>
      </c>
      <c r="W93" s="15" t="n">
        <v>3.4</v>
      </c>
      <c r="X93" s="18" t="s">
        <v>183</v>
      </c>
      <c r="Y93" s="15" t="n">
        <v>7</v>
      </c>
      <c r="Z93" s="15"/>
      <c r="AA93" s="27" t="s">
        <v>70</v>
      </c>
      <c r="AB93" s="27" t="s">
        <v>70</v>
      </c>
      <c r="AC93" s="34" t="s">
        <v>69</v>
      </c>
      <c r="AD93" s="34" t="s">
        <v>69</v>
      </c>
      <c r="AE93" s="34" t="s">
        <v>69</v>
      </c>
      <c r="AF93" s="34" t="s">
        <v>69</v>
      </c>
      <c r="AG93" s="34" t="s">
        <v>69</v>
      </c>
      <c r="AH93" s="34"/>
      <c r="AI93" s="27" t="n">
        <v>24</v>
      </c>
      <c r="AJ93" s="15" t="n">
        <v>0</v>
      </c>
      <c r="AK93" s="15" t="n">
        <v>1</v>
      </c>
      <c r="AL93" s="27" t="n">
        <v>19</v>
      </c>
      <c r="AM93" s="27" t="s">
        <v>70</v>
      </c>
      <c r="AN93" s="27" t="s">
        <v>70</v>
      </c>
      <c r="AO93" s="27" t="s">
        <v>70</v>
      </c>
      <c r="AP93" s="27" t="s">
        <v>70</v>
      </c>
      <c r="AQ93" s="27" t="s">
        <v>70</v>
      </c>
      <c r="AR93" s="27"/>
      <c r="AS93" s="27" t="n">
        <v>0</v>
      </c>
      <c r="AT93" s="27" t="n">
        <v>1</v>
      </c>
      <c r="AU93" s="27" t="n">
        <v>0</v>
      </c>
      <c r="AV93" s="27" t="n">
        <v>1</v>
      </c>
      <c r="AW93" s="34" t="s">
        <v>70</v>
      </c>
      <c r="AX93" s="34" t="s">
        <v>70</v>
      </c>
      <c r="AY93" s="34" t="s">
        <v>70</v>
      </c>
      <c r="AZ93" s="15" t="s">
        <v>135</v>
      </c>
      <c r="BA93" s="15" t="s">
        <v>136</v>
      </c>
      <c r="BB93" s="20" t="n">
        <v>-0.36</v>
      </c>
      <c r="BC93" s="30" t="n">
        <f aca="false">BB93 * (1 - ( 3 / (( 4*BK93) - 9) ))</f>
        <v>-0.342857142857143</v>
      </c>
      <c r="BD93" s="30" t="n">
        <f aca="false">0.5 * LN((1+BC93)/(1-BC93))</f>
        <v>-0.357326692890454</v>
      </c>
      <c r="BE93" s="30" t="n">
        <f aca="false">1/SQRT(BK93-3)</f>
        <v>0.258198889747161</v>
      </c>
      <c r="BF93" s="30" t="n">
        <f aca="false">BD93-1.96*BE93</f>
        <v>-0.86339651679489</v>
      </c>
      <c r="BG93" s="30" t="n">
        <f aca="false">BD93+1.96*BE93</f>
        <v>0.148743131013981</v>
      </c>
      <c r="BH93" s="30" t="str">
        <f aca="false">IF(BD93&lt; BF93, "PROB",  IF(BD93&gt;BG93, "PROB","OK"))</f>
        <v>OK</v>
      </c>
      <c r="BI93" s="30" t="n">
        <f aca="false">1/(BE93*BE93)</f>
        <v>15</v>
      </c>
      <c r="BJ93" s="15" t="s">
        <v>188</v>
      </c>
      <c r="BK93" s="15" t="n">
        <v>18</v>
      </c>
      <c r="BL93" s="32" t="s">
        <v>73</v>
      </c>
      <c r="BM93" s="11" t="s">
        <v>185</v>
      </c>
      <c r="BN93" s="11" t="s">
        <v>126</v>
      </c>
    </row>
    <row r="94" s="4" customFormat="true" ht="14.1" hidden="false" customHeight="false" outlineLevel="0" collapsed="false">
      <c r="A94" s="15" t="n">
        <v>223</v>
      </c>
      <c r="B94" s="15" t="n">
        <v>0</v>
      </c>
      <c r="C94" s="15" t="n">
        <f aca="false">8*7</f>
        <v>56</v>
      </c>
      <c r="D94" s="15" t="n">
        <v>0</v>
      </c>
      <c r="E94" s="15" t="n">
        <v>3</v>
      </c>
      <c r="F94" s="15" t="n">
        <v>1</v>
      </c>
      <c r="G94" s="15" t="n">
        <v>1</v>
      </c>
      <c r="H94" s="15" t="n">
        <v>0</v>
      </c>
      <c r="I94" s="15" t="n">
        <v>0</v>
      </c>
      <c r="J94" s="15" t="n">
        <v>0</v>
      </c>
      <c r="K94" s="15" t="n">
        <v>2</v>
      </c>
      <c r="L94" s="15" t="n">
        <v>1</v>
      </c>
      <c r="M94" s="15" t="n">
        <v>2</v>
      </c>
      <c r="N94" s="15" t="n">
        <v>1</v>
      </c>
      <c r="O94" s="15" t="n">
        <v>1</v>
      </c>
      <c r="P94" s="15" t="n">
        <v>3</v>
      </c>
      <c r="Q94" s="15" t="n">
        <v>1</v>
      </c>
      <c r="R94" s="15" t="n">
        <v>1</v>
      </c>
      <c r="S94" s="15" t="n">
        <v>12</v>
      </c>
      <c r="T94" s="15" t="n">
        <v>1</v>
      </c>
      <c r="U94" s="15" t="n">
        <v>8</v>
      </c>
      <c r="V94" s="15" t="n">
        <f aca="false">(30+180)/2</f>
        <v>105</v>
      </c>
      <c r="W94" s="15" t="n">
        <v>3.4</v>
      </c>
      <c r="X94" s="18" t="s">
        <v>183</v>
      </c>
      <c r="Y94" s="15" t="n">
        <v>7</v>
      </c>
      <c r="Z94" s="15"/>
      <c r="AA94" s="27" t="s">
        <v>70</v>
      </c>
      <c r="AB94" s="27" t="s">
        <v>70</v>
      </c>
      <c r="AC94" s="34" t="s">
        <v>69</v>
      </c>
      <c r="AD94" s="34" t="s">
        <v>69</v>
      </c>
      <c r="AE94" s="34" t="s">
        <v>69</v>
      </c>
      <c r="AF94" s="34" t="s">
        <v>69</v>
      </c>
      <c r="AG94" s="34" t="s">
        <v>69</v>
      </c>
      <c r="AH94" s="34"/>
      <c r="AI94" s="27" t="n">
        <v>24</v>
      </c>
      <c r="AJ94" s="15" t="n">
        <v>0</v>
      </c>
      <c r="AK94" s="15" t="n">
        <v>1</v>
      </c>
      <c r="AL94" s="27" t="n">
        <v>19</v>
      </c>
      <c r="AM94" s="27" t="s">
        <v>70</v>
      </c>
      <c r="AN94" s="27" t="s">
        <v>70</v>
      </c>
      <c r="AO94" s="27" t="s">
        <v>70</v>
      </c>
      <c r="AP94" s="27" t="s">
        <v>70</v>
      </c>
      <c r="AQ94" s="27" t="s">
        <v>70</v>
      </c>
      <c r="AR94" s="27"/>
      <c r="AS94" s="27" t="n">
        <v>0</v>
      </c>
      <c r="AT94" s="27" t="n">
        <v>1</v>
      </c>
      <c r="AU94" s="27" t="n">
        <v>0</v>
      </c>
      <c r="AV94" s="27" t="n">
        <v>1</v>
      </c>
      <c r="AW94" s="34" t="s">
        <v>70</v>
      </c>
      <c r="AX94" s="34" t="s">
        <v>70</v>
      </c>
      <c r="AY94" s="34" t="s">
        <v>70</v>
      </c>
      <c r="AZ94" s="15" t="s">
        <v>170</v>
      </c>
      <c r="BA94" s="15" t="s">
        <v>170</v>
      </c>
      <c r="BB94" s="20" t="n">
        <v>0.08</v>
      </c>
      <c r="BC94" s="30" t="n">
        <f aca="false">BB94 * (1 - ( 3 / (( 4*BK94) - 9) ))</f>
        <v>0.0761904761904762</v>
      </c>
      <c r="BD94" s="30" t="n">
        <f aca="false">0.5 * LN((1+BC94)/(1-BC94))</f>
        <v>0.0763384201044788</v>
      </c>
      <c r="BE94" s="30" t="n">
        <f aca="false">1/SQRT(BK94-3)</f>
        <v>0.258198889747161</v>
      </c>
      <c r="BF94" s="30" t="n">
        <f aca="false">BD94-1.96*BE94</f>
        <v>-0.429731403799957</v>
      </c>
      <c r="BG94" s="30" t="n">
        <f aca="false">BD94+1.96*BE94</f>
        <v>0.582408244008915</v>
      </c>
      <c r="BH94" s="30" t="str">
        <f aca="false">IF(BD94&lt; BF94, "PROB",  IF(BD94&gt;BG94, "PROB","OK"))</f>
        <v>OK</v>
      </c>
      <c r="BI94" s="30" t="n">
        <f aca="false">1/(BE94*BE94)</f>
        <v>15</v>
      </c>
      <c r="BJ94" s="15" t="s">
        <v>189</v>
      </c>
      <c r="BK94" s="15" t="n">
        <v>18</v>
      </c>
      <c r="BL94" s="32" t="s">
        <v>73</v>
      </c>
      <c r="BM94" s="11" t="s">
        <v>185</v>
      </c>
      <c r="BN94" s="11" t="s">
        <v>126</v>
      </c>
    </row>
    <row r="95" s="15" customFormat="true" ht="14.1" hidden="false" customHeight="false" outlineLevel="0" collapsed="false">
      <c r="A95" s="15" t="n">
        <v>234</v>
      </c>
      <c r="B95" s="15" t="n">
        <v>0</v>
      </c>
      <c r="C95" s="15" t="n">
        <f aca="false">8*7</f>
        <v>56</v>
      </c>
      <c r="D95" s="15" t="n">
        <v>0</v>
      </c>
      <c r="E95" s="15" t="n">
        <v>4</v>
      </c>
      <c r="F95" s="15" t="n">
        <v>1</v>
      </c>
      <c r="G95" s="15" t="n">
        <v>1</v>
      </c>
      <c r="H95" s="15" t="n">
        <v>0</v>
      </c>
      <c r="I95" s="15" t="n">
        <v>3</v>
      </c>
      <c r="J95" s="15" t="n">
        <v>1</v>
      </c>
      <c r="K95" s="15" t="n">
        <v>2</v>
      </c>
      <c r="L95" s="15" t="n">
        <v>1</v>
      </c>
      <c r="M95" s="15" t="n">
        <v>2</v>
      </c>
      <c r="N95" s="15" t="n">
        <v>1</v>
      </c>
      <c r="O95" s="15" t="n">
        <v>1</v>
      </c>
      <c r="P95" s="15" t="n">
        <v>3</v>
      </c>
      <c r="Q95" s="15" t="n">
        <v>1</v>
      </c>
      <c r="R95" s="15" t="n">
        <v>1</v>
      </c>
      <c r="S95" s="15" t="n">
        <v>20</v>
      </c>
      <c r="T95" s="18" t="n">
        <v>0</v>
      </c>
      <c r="U95" s="18" t="s">
        <v>69</v>
      </c>
      <c r="V95" s="18" t="s">
        <v>69</v>
      </c>
      <c r="W95" s="18" t="s">
        <v>69</v>
      </c>
      <c r="X95" s="18" t="s">
        <v>69</v>
      </c>
      <c r="Y95" s="18" t="s">
        <v>69</v>
      </c>
      <c r="AA95" s="15" t="n">
        <v>0</v>
      </c>
      <c r="AB95" s="18" t="s">
        <v>69</v>
      </c>
      <c r="AC95" s="18" t="s">
        <v>69</v>
      </c>
      <c r="AD95" s="18" t="s">
        <v>69</v>
      </c>
      <c r="AE95" s="18" t="s">
        <v>69</v>
      </c>
      <c r="AF95" s="18" t="s">
        <v>69</v>
      </c>
      <c r="AG95" s="18" t="s">
        <v>69</v>
      </c>
      <c r="AI95" s="18" t="s">
        <v>69</v>
      </c>
      <c r="AJ95" s="15" t="n">
        <v>0</v>
      </c>
      <c r="AK95" s="15" t="n">
        <v>0</v>
      </c>
      <c r="AL95" s="15" t="n">
        <v>16</v>
      </c>
      <c r="AM95" s="18" t="s">
        <v>70</v>
      </c>
      <c r="AN95" s="15" t="n">
        <v>14</v>
      </c>
      <c r="AO95" s="15" t="n">
        <f aca="false">20*60</f>
        <v>1200</v>
      </c>
      <c r="AP95" s="18" t="s">
        <v>70</v>
      </c>
      <c r="AQ95" s="15" t="n">
        <v>1</v>
      </c>
      <c r="AS95" s="15" t="n">
        <v>1</v>
      </c>
      <c r="AT95" s="15" t="n">
        <v>1</v>
      </c>
      <c r="AU95" s="15" t="n">
        <v>1</v>
      </c>
      <c r="AV95" s="15" t="n">
        <v>6</v>
      </c>
      <c r="AW95" s="18" t="s">
        <v>70</v>
      </c>
      <c r="AX95" s="18" t="s">
        <v>70</v>
      </c>
      <c r="AY95" s="18" t="s">
        <v>70</v>
      </c>
      <c r="AZ95" s="15" t="s">
        <v>190</v>
      </c>
      <c r="BA95" s="15" t="s">
        <v>190</v>
      </c>
      <c r="BB95" s="20" t="n">
        <v>-0.23</v>
      </c>
      <c r="BC95" s="30" t="n">
        <f aca="false">BB95 * (1 - ( 3 / (( 4*BK95) - 9) ))</f>
        <v>-0.217454545454545</v>
      </c>
      <c r="BD95" s="30" t="n">
        <f aca="false">0.5 * LN((1+BC95)/(1-BC95))</f>
        <v>-0.220982755163846</v>
      </c>
      <c r="BE95" s="30" t="n">
        <f aca="false">1/SQRT(BK95-3)</f>
        <v>0.277350098112615</v>
      </c>
      <c r="BF95" s="30" t="n">
        <f aca="false">BD95-1.96*BE95</f>
        <v>-0.76458894746457</v>
      </c>
      <c r="BG95" s="30" t="n">
        <f aca="false">BD95+1.96*BE95</f>
        <v>0.322623437136879</v>
      </c>
      <c r="BH95" s="30" t="str">
        <f aca="false">IF(BD95&lt; BF95, "PROB",  IF(BD95&gt;BG95, "PROB","OK"))</f>
        <v>OK</v>
      </c>
      <c r="BI95" s="30" t="n">
        <f aca="false">1/(BE95*BE95)</f>
        <v>13</v>
      </c>
      <c r="BJ95" s="15" t="s">
        <v>191</v>
      </c>
      <c r="BK95" s="15" t="n">
        <v>16</v>
      </c>
      <c r="BL95" s="32" t="s">
        <v>73</v>
      </c>
      <c r="BM95" s="11" t="s">
        <v>192</v>
      </c>
      <c r="BN95" s="11" t="s">
        <v>126</v>
      </c>
    </row>
    <row r="96" s="15" customFormat="true" ht="14.1" hidden="false" customHeight="false" outlineLevel="0" collapsed="false">
      <c r="A96" s="15" t="n">
        <v>234</v>
      </c>
      <c r="B96" s="15" t="n">
        <v>0</v>
      </c>
      <c r="C96" s="15" t="n">
        <f aca="false">8*7</f>
        <v>56</v>
      </c>
      <c r="D96" s="15" t="n">
        <v>0</v>
      </c>
      <c r="E96" s="15" t="n">
        <v>4</v>
      </c>
      <c r="F96" s="15" t="n">
        <v>1</v>
      </c>
      <c r="G96" s="15" t="n">
        <v>1</v>
      </c>
      <c r="H96" s="15" t="n">
        <v>0</v>
      </c>
      <c r="I96" s="15" t="n">
        <v>3</v>
      </c>
      <c r="J96" s="15" t="n">
        <v>1</v>
      </c>
      <c r="K96" s="15" t="n">
        <v>2</v>
      </c>
      <c r="L96" s="15" t="n">
        <v>1</v>
      </c>
      <c r="M96" s="15" t="n">
        <v>2</v>
      </c>
      <c r="N96" s="15" t="n">
        <v>1</v>
      </c>
      <c r="O96" s="15" t="n">
        <v>1</v>
      </c>
      <c r="P96" s="15" t="n">
        <v>3</v>
      </c>
      <c r="Q96" s="15" t="n">
        <v>1</v>
      </c>
      <c r="R96" s="15" t="n">
        <v>1</v>
      </c>
      <c r="S96" s="15" t="n">
        <v>20</v>
      </c>
      <c r="T96" s="18" t="n">
        <v>0</v>
      </c>
      <c r="U96" s="18" t="s">
        <v>69</v>
      </c>
      <c r="V96" s="18" t="s">
        <v>69</v>
      </c>
      <c r="W96" s="18" t="s">
        <v>69</v>
      </c>
      <c r="X96" s="18" t="s">
        <v>69</v>
      </c>
      <c r="Y96" s="18" t="s">
        <v>69</v>
      </c>
      <c r="AA96" s="15" t="n">
        <v>0</v>
      </c>
      <c r="AB96" s="18" t="s">
        <v>69</v>
      </c>
      <c r="AC96" s="18" t="s">
        <v>69</v>
      </c>
      <c r="AD96" s="18" t="s">
        <v>69</v>
      </c>
      <c r="AE96" s="18" t="s">
        <v>69</v>
      </c>
      <c r="AF96" s="18" t="s">
        <v>69</v>
      </c>
      <c r="AG96" s="18" t="s">
        <v>69</v>
      </c>
      <c r="AI96" s="18" t="s">
        <v>69</v>
      </c>
      <c r="AJ96" s="15" t="n">
        <v>0</v>
      </c>
      <c r="AK96" s="15" t="n">
        <v>0</v>
      </c>
      <c r="AL96" s="15" t="n">
        <v>16</v>
      </c>
      <c r="AM96" s="18" t="s">
        <v>70</v>
      </c>
      <c r="AN96" s="15" t="n">
        <v>14</v>
      </c>
      <c r="AO96" s="15" t="n">
        <f aca="false">20*60</f>
        <v>1200</v>
      </c>
      <c r="AP96" s="18" t="s">
        <v>70</v>
      </c>
      <c r="AQ96" s="15" t="n">
        <v>1</v>
      </c>
      <c r="AS96" s="15" t="n">
        <v>1</v>
      </c>
      <c r="AT96" s="15" t="n">
        <v>1</v>
      </c>
      <c r="AU96" s="15" t="n">
        <v>1</v>
      </c>
      <c r="AV96" s="15" t="n">
        <v>6</v>
      </c>
      <c r="AW96" s="18" t="s">
        <v>70</v>
      </c>
      <c r="AX96" s="18" t="s">
        <v>70</v>
      </c>
      <c r="AY96" s="18" t="s">
        <v>70</v>
      </c>
      <c r="AZ96" s="15" t="s">
        <v>76</v>
      </c>
      <c r="BA96" s="15" t="s">
        <v>77</v>
      </c>
      <c r="BB96" s="20" t="n">
        <v>-0.43</v>
      </c>
      <c r="BC96" s="30" t="n">
        <f aca="false">BB96 * (1 - ( 3 / (( 4*BK96) - 9) ))</f>
        <v>-0.406545454545455</v>
      </c>
      <c r="BD96" s="30" t="n">
        <f aca="false">0.5 * LN((1+BC96)/(1-BC96))</f>
        <v>-0.431465660524566</v>
      </c>
      <c r="BE96" s="30" t="n">
        <f aca="false">1/SQRT(BK96-3)</f>
        <v>0.277350098112615</v>
      </c>
      <c r="BF96" s="30" t="n">
        <f aca="false">BD96-1.96*BE96</f>
        <v>-0.975071852825291</v>
      </c>
      <c r="BG96" s="30" t="n">
        <f aca="false">BD96+1.96*BE96</f>
        <v>0.112140531776158</v>
      </c>
      <c r="BH96" s="30" t="str">
        <f aca="false">IF(BD96&lt; BF96, "PROB",  IF(BD96&gt;BG96, "PROB","OK"))</f>
        <v>OK</v>
      </c>
      <c r="BI96" s="30" t="n">
        <f aca="false">1/(BE96*BE96)</f>
        <v>13</v>
      </c>
      <c r="BJ96" s="15" t="s">
        <v>193</v>
      </c>
      <c r="BK96" s="15" t="n">
        <v>16</v>
      </c>
      <c r="BL96" s="32" t="s">
        <v>73</v>
      </c>
      <c r="BM96" s="11" t="s">
        <v>192</v>
      </c>
      <c r="BN96" s="11" t="s">
        <v>126</v>
      </c>
    </row>
    <row r="97" s="15" customFormat="true" ht="14.1" hidden="false" customHeight="false" outlineLevel="0" collapsed="false">
      <c r="A97" s="15" t="n">
        <v>234</v>
      </c>
      <c r="B97" s="15" t="n">
        <v>0</v>
      </c>
      <c r="C97" s="15" t="n">
        <f aca="false">8*7</f>
        <v>56</v>
      </c>
      <c r="D97" s="15" t="n">
        <v>0</v>
      </c>
      <c r="E97" s="15" t="n">
        <v>4</v>
      </c>
      <c r="F97" s="15" t="n">
        <v>1</v>
      </c>
      <c r="G97" s="15" t="n">
        <v>1</v>
      </c>
      <c r="H97" s="15" t="n">
        <v>0</v>
      </c>
      <c r="I97" s="15" t="n">
        <v>3</v>
      </c>
      <c r="J97" s="15" t="n">
        <v>1</v>
      </c>
      <c r="K97" s="15" t="n">
        <v>2</v>
      </c>
      <c r="L97" s="15" t="n">
        <v>1</v>
      </c>
      <c r="M97" s="15" t="n">
        <v>2</v>
      </c>
      <c r="N97" s="15" t="n">
        <v>1</v>
      </c>
      <c r="O97" s="15" t="n">
        <v>1</v>
      </c>
      <c r="P97" s="15" t="n">
        <v>3</v>
      </c>
      <c r="Q97" s="15" t="n">
        <v>1</v>
      </c>
      <c r="R97" s="15" t="n">
        <v>1</v>
      </c>
      <c r="S97" s="15" t="n">
        <v>20</v>
      </c>
      <c r="T97" s="18" t="n">
        <v>0</v>
      </c>
      <c r="U97" s="18" t="s">
        <v>69</v>
      </c>
      <c r="V97" s="18" t="s">
        <v>69</v>
      </c>
      <c r="W97" s="18" t="s">
        <v>69</v>
      </c>
      <c r="X97" s="18" t="s">
        <v>69</v>
      </c>
      <c r="Y97" s="18" t="s">
        <v>69</v>
      </c>
      <c r="AA97" s="15" t="n">
        <v>0</v>
      </c>
      <c r="AB97" s="18" t="s">
        <v>69</v>
      </c>
      <c r="AC97" s="18" t="s">
        <v>69</v>
      </c>
      <c r="AD97" s="18" t="s">
        <v>69</v>
      </c>
      <c r="AE97" s="18" t="s">
        <v>69</v>
      </c>
      <c r="AF97" s="18" t="s">
        <v>69</v>
      </c>
      <c r="AG97" s="18" t="s">
        <v>69</v>
      </c>
      <c r="AI97" s="18" t="s">
        <v>69</v>
      </c>
      <c r="AJ97" s="15" t="n">
        <v>0</v>
      </c>
      <c r="AK97" s="15" t="n">
        <v>0</v>
      </c>
      <c r="AL97" s="15" t="n">
        <v>16</v>
      </c>
      <c r="AM97" s="18" t="s">
        <v>70</v>
      </c>
      <c r="AN97" s="15" t="n">
        <v>14</v>
      </c>
      <c r="AO97" s="15" t="n">
        <f aca="false">20*60</f>
        <v>1200</v>
      </c>
      <c r="AP97" s="18" t="s">
        <v>70</v>
      </c>
      <c r="AQ97" s="15" t="n">
        <v>1</v>
      </c>
      <c r="AS97" s="15" t="n">
        <v>1</v>
      </c>
      <c r="AT97" s="15" t="n">
        <v>1</v>
      </c>
      <c r="AU97" s="15" t="n">
        <v>1</v>
      </c>
      <c r="AV97" s="15" t="n">
        <v>6</v>
      </c>
      <c r="AW97" s="18" t="s">
        <v>70</v>
      </c>
      <c r="AX97" s="18" t="s">
        <v>70</v>
      </c>
      <c r="AY97" s="18" t="s">
        <v>70</v>
      </c>
      <c r="AZ97" s="15" t="s">
        <v>138</v>
      </c>
      <c r="BA97" s="15" t="s">
        <v>138</v>
      </c>
      <c r="BB97" s="20" t="n">
        <v>-0.33</v>
      </c>
      <c r="BC97" s="30" t="n">
        <f aca="false">BB97 * (1 - ( 3 / (( 4*BK97) - 9) ))</f>
        <v>-0.312</v>
      </c>
      <c r="BD97" s="30" t="n">
        <f aca="false">0.5 * LN((1+BC97)/(1-BC97))</f>
        <v>-0.322759565785345</v>
      </c>
      <c r="BE97" s="30" t="n">
        <f aca="false">1/SQRT(BK97-3)</f>
        <v>0.277350098112615</v>
      </c>
      <c r="BF97" s="30" t="n">
        <f aca="false">BD97-1.96*BE97</f>
        <v>-0.86636575808607</v>
      </c>
      <c r="BG97" s="30" t="n">
        <f aca="false">BD97+1.96*BE97</f>
        <v>0.220846626515379</v>
      </c>
      <c r="BH97" s="30" t="str">
        <f aca="false">IF(BD97&lt; BF97, "PROB",  IF(BD97&gt;BG97, "PROB","OK"))</f>
        <v>OK</v>
      </c>
      <c r="BI97" s="30" t="n">
        <f aca="false">1/(BE97*BE97)</f>
        <v>13</v>
      </c>
      <c r="BJ97" s="15" t="s">
        <v>194</v>
      </c>
      <c r="BK97" s="15" t="n">
        <v>16</v>
      </c>
      <c r="BL97" s="32" t="s">
        <v>73</v>
      </c>
      <c r="BM97" s="11" t="s">
        <v>192</v>
      </c>
      <c r="BN97" s="11" t="s">
        <v>126</v>
      </c>
    </row>
    <row r="98" s="15" customFormat="true" ht="14.1" hidden="false" customHeight="false" outlineLevel="0" collapsed="false">
      <c r="A98" s="15" t="n">
        <v>234</v>
      </c>
      <c r="B98" s="15" t="n">
        <v>0</v>
      </c>
      <c r="C98" s="15" t="n">
        <f aca="false">8*7</f>
        <v>56</v>
      </c>
      <c r="D98" s="15" t="n">
        <v>0</v>
      </c>
      <c r="E98" s="15" t="n">
        <v>4</v>
      </c>
      <c r="F98" s="15" t="n">
        <v>1</v>
      </c>
      <c r="G98" s="15" t="n">
        <v>1</v>
      </c>
      <c r="H98" s="15" t="n">
        <v>0</v>
      </c>
      <c r="I98" s="15" t="n">
        <v>3</v>
      </c>
      <c r="J98" s="15" t="n">
        <v>1</v>
      </c>
      <c r="K98" s="15" t="n">
        <v>2</v>
      </c>
      <c r="L98" s="15" t="n">
        <v>1</v>
      </c>
      <c r="M98" s="15" t="n">
        <v>2</v>
      </c>
      <c r="N98" s="15" t="n">
        <v>1</v>
      </c>
      <c r="O98" s="15" t="n">
        <v>1</v>
      </c>
      <c r="P98" s="15" t="n">
        <v>3</v>
      </c>
      <c r="Q98" s="15" t="n">
        <v>1</v>
      </c>
      <c r="R98" s="15" t="n">
        <v>1</v>
      </c>
      <c r="S98" s="15" t="n">
        <v>20</v>
      </c>
      <c r="T98" s="18" t="n">
        <v>0</v>
      </c>
      <c r="U98" s="18" t="s">
        <v>69</v>
      </c>
      <c r="V98" s="18" t="s">
        <v>69</v>
      </c>
      <c r="W98" s="18" t="s">
        <v>69</v>
      </c>
      <c r="X98" s="18" t="s">
        <v>69</v>
      </c>
      <c r="Y98" s="18" t="s">
        <v>69</v>
      </c>
      <c r="AA98" s="15" t="n">
        <v>0</v>
      </c>
      <c r="AB98" s="18" t="s">
        <v>69</v>
      </c>
      <c r="AC98" s="18" t="s">
        <v>69</v>
      </c>
      <c r="AD98" s="18" t="s">
        <v>69</v>
      </c>
      <c r="AE98" s="18" t="s">
        <v>69</v>
      </c>
      <c r="AF98" s="18" t="s">
        <v>69</v>
      </c>
      <c r="AG98" s="18" t="s">
        <v>69</v>
      </c>
      <c r="AI98" s="18" t="s">
        <v>69</v>
      </c>
      <c r="AJ98" s="15" t="n">
        <v>0</v>
      </c>
      <c r="AK98" s="15" t="n">
        <v>0</v>
      </c>
      <c r="AL98" s="15" t="n">
        <v>16</v>
      </c>
      <c r="AM98" s="18" t="s">
        <v>70</v>
      </c>
      <c r="AN98" s="15" t="n">
        <v>14</v>
      </c>
      <c r="AO98" s="15" t="n">
        <f aca="false">20*60</f>
        <v>1200</v>
      </c>
      <c r="AP98" s="18" t="s">
        <v>70</v>
      </c>
      <c r="AQ98" s="15" t="n">
        <v>1</v>
      </c>
      <c r="AS98" s="15" t="n">
        <v>1</v>
      </c>
      <c r="AT98" s="15" t="n">
        <v>1</v>
      </c>
      <c r="AU98" s="15" t="n">
        <v>1</v>
      </c>
      <c r="AV98" s="15" t="n">
        <v>6</v>
      </c>
      <c r="AW98" s="18" t="s">
        <v>70</v>
      </c>
      <c r="AX98" s="18" t="s">
        <v>70</v>
      </c>
      <c r="AY98" s="18" t="s">
        <v>70</v>
      </c>
      <c r="AZ98" s="15" t="s">
        <v>118</v>
      </c>
      <c r="BA98" s="15" t="s">
        <v>118</v>
      </c>
      <c r="BB98" s="20" t="n">
        <v>0.17</v>
      </c>
      <c r="BC98" s="30" t="n">
        <f aca="false">BB98 * (1 - ( 3 / (( 4*BK98) - 9) ))</f>
        <v>0.160727272727273</v>
      </c>
      <c r="BD98" s="30" t="n">
        <f aca="false">0.5 * LN((1+BC98)/(1-BC98))</f>
        <v>0.162133165470855</v>
      </c>
      <c r="BE98" s="30" t="n">
        <f aca="false">1/SQRT(BK98-3)</f>
        <v>0.277350098112615</v>
      </c>
      <c r="BF98" s="30" t="n">
        <f aca="false">BD98-1.96*BE98</f>
        <v>-0.38147302682987</v>
      </c>
      <c r="BG98" s="30" t="n">
        <f aca="false">BD98+1.96*BE98</f>
        <v>0.705739357771579</v>
      </c>
      <c r="BH98" s="30" t="str">
        <f aca="false">IF(BD98&lt; BF98, "PROB",  IF(BD98&gt;BG98, "PROB","OK"))</f>
        <v>OK</v>
      </c>
      <c r="BI98" s="30" t="n">
        <f aca="false">1/(BE98*BE98)</f>
        <v>13</v>
      </c>
      <c r="BJ98" s="15" t="s">
        <v>195</v>
      </c>
      <c r="BK98" s="15" t="n">
        <v>16</v>
      </c>
      <c r="BL98" s="32" t="s">
        <v>73</v>
      </c>
      <c r="BM98" s="11" t="s">
        <v>192</v>
      </c>
      <c r="BN98" s="11" t="s">
        <v>126</v>
      </c>
    </row>
    <row r="99" s="15" customFormat="true" ht="14.1" hidden="false" customHeight="false" outlineLevel="0" collapsed="false">
      <c r="A99" s="15" t="n">
        <v>234</v>
      </c>
      <c r="B99" s="15" t="n">
        <v>0</v>
      </c>
      <c r="C99" s="15" t="n">
        <f aca="false">8*7</f>
        <v>56</v>
      </c>
      <c r="D99" s="15" t="n">
        <v>0</v>
      </c>
      <c r="E99" s="15" t="n">
        <v>4</v>
      </c>
      <c r="F99" s="15" t="n">
        <v>1</v>
      </c>
      <c r="G99" s="15" t="n">
        <v>1</v>
      </c>
      <c r="H99" s="15" t="n">
        <v>0</v>
      </c>
      <c r="I99" s="15" t="n">
        <v>3</v>
      </c>
      <c r="J99" s="15" t="n">
        <v>1</v>
      </c>
      <c r="K99" s="15" t="n">
        <v>2</v>
      </c>
      <c r="L99" s="15" t="n">
        <v>1</v>
      </c>
      <c r="M99" s="15" t="n">
        <v>2</v>
      </c>
      <c r="N99" s="15" t="n">
        <v>1</v>
      </c>
      <c r="O99" s="15" t="n">
        <v>1</v>
      </c>
      <c r="P99" s="15" t="n">
        <v>3</v>
      </c>
      <c r="Q99" s="15" t="n">
        <v>1</v>
      </c>
      <c r="R99" s="15" t="n">
        <v>1</v>
      </c>
      <c r="S99" s="15" t="n">
        <v>20</v>
      </c>
      <c r="T99" s="18" t="n">
        <v>0</v>
      </c>
      <c r="U99" s="18" t="s">
        <v>69</v>
      </c>
      <c r="V99" s="18" t="s">
        <v>69</v>
      </c>
      <c r="W99" s="18" t="s">
        <v>69</v>
      </c>
      <c r="X99" s="18" t="s">
        <v>69</v>
      </c>
      <c r="Y99" s="18" t="s">
        <v>69</v>
      </c>
      <c r="AA99" s="15" t="n">
        <v>0</v>
      </c>
      <c r="AB99" s="18" t="s">
        <v>69</v>
      </c>
      <c r="AC99" s="18" t="s">
        <v>69</v>
      </c>
      <c r="AD99" s="18" t="s">
        <v>69</v>
      </c>
      <c r="AE99" s="18" t="s">
        <v>69</v>
      </c>
      <c r="AF99" s="18" t="s">
        <v>69</v>
      </c>
      <c r="AG99" s="18" t="s">
        <v>69</v>
      </c>
      <c r="AI99" s="18" t="s">
        <v>69</v>
      </c>
      <c r="AJ99" s="15" t="n">
        <v>0</v>
      </c>
      <c r="AK99" s="15" t="n">
        <v>0</v>
      </c>
      <c r="AL99" s="15" t="n">
        <v>16</v>
      </c>
      <c r="AM99" s="18" t="s">
        <v>70</v>
      </c>
      <c r="AN99" s="15" t="n">
        <v>14</v>
      </c>
      <c r="AO99" s="15" t="n">
        <f aca="false">20*60</f>
        <v>1200</v>
      </c>
      <c r="AP99" s="18" t="s">
        <v>70</v>
      </c>
      <c r="AQ99" s="15" t="n">
        <v>1</v>
      </c>
      <c r="AS99" s="15" t="n">
        <v>1</v>
      </c>
      <c r="AT99" s="15" t="n">
        <v>1</v>
      </c>
      <c r="AU99" s="15" t="n">
        <v>1</v>
      </c>
      <c r="AV99" s="15" t="n">
        <v>6</v>
      </c>
      <c r="AW99" s="18" t="s">
        <v>70</v>
      </c>
      <c r="AX99" s="18" t="s">
        <v>70</v>
      </c>
      <c r="AY99" s="18" t="s">
        <v>70</v>
      </c>
      <c r="AZ99" s="15" t="s">
        <v>91</v>
      </c>
      <c r="BA99" s="15" t="s">
        <v>91</v>
      </c>
      <c r="BB99" s="15" t="n">
        <v>0.11</v>
      </c>
      <c r="BC99" s="30" t="n">
        <f aca="false">BB99 * (1 - ( 3 / (( 4*BK99) - 9) ))</f>
        <v>0.104</v>
      </c>
      <c r="BD99" s="30" t="n">
        <f aca="false">0.5 * LN((1+BC99)/(1-BC99))</f>
        <v>0.104377406931055</v>
      </c>
      <c r="BE99" s="30" t="n">
        <f aca="false">1/SQRT(BK99-3)</f>
        <v>0.277350098112615</v>
      </c>
      <c r="BF99" s="30" t="n">
        <f aca="false">BD99-1.96*BE99</f>
        <v>-0.439228785369669</v>
      </c>
      <c r="BG99" s="30" t="n">
        <f aca="false">BD99+1.96*BE99</f>
        <v>0.64798359923178</v>
      </c>
      <c r="BH99" s="30" t="str">
        <f aca="false">IF(BD99&lt; BF99, "PROB",  IF(BD99&gt;BG99, "PROB","OK"))</f>
        <v>OK</v>
      </c>
      <c r="BI99" s="30" t="n">
        <f aca="false">1/(BE99*BE99)</f>
        <v>13</v>
      </c>
      <c r="BJ99" s="15" t="s">
        <v>196</v>
      </c>
      <c r="BK99" s="15" t="n">
        <v>16</v>
      </c>
      <c r="BL99" s="32" t="s">
        <v>73</v>
      </c>
      <c r="BM99" s="11" t="s">
        <v>192</v>
      </c>
      <c r="BN99" s="11" t="s">
        <v>126</v>
      </c>
    </row>
    <row r="100" s="15" customFormat="true" ht="14.1" hidden="false" customHeight="false" outlineLevel="0" collapsed="false">
      <c r="A100" s="15" t="n">
        <v>234</v>
      </c>
      <c r="B100" s="15" t="n">
        <v>0</v>
      </c>
      <c r="C100" s="15" t="n">
        <f aca="false">8*7</f>
        <v>56</v>
      </c>
      <c r="D100" s="15" t="n">
        <v>0</v>
      </c>
      <c r="E100" s="15" t="n">
        <v>4</v>
      </c>
      <c r="F100" s="15" t="n">
        <v>1</v>
      </c>
      <c r="G100" s="15" t="n">
        <v>1</v>
      </c>
      <c r="H100" s="15" t="n">
        <v>0</v>
      </c>
      <c r="I100" s="15" t="n">
        <v>3</v>
      </c>
      <c r="J100" s="15" t="n">
        <v>1</v>
      </c>
      <c r="K100" s="15" t="n">
        <v>2</v>
      </c>
      <c r="L100" s="15" t="n">
        <v>1</v>
      </c>
      <c r="M100" s="15" t="n">
        <v>2</v>
      </c>
      <c r="N100" s="15" t="n">
        <v>1</v>
      </c>
      <c r="O100" s="15" t="n">
        <v>1</v>
      </c>
      <c r="P100" s="15" t="n">
        <v>3</v>
      </c>
      <c r="Q100" s="15" t="n">
        <v>1</v>
      </c>
      <c r="R100" s="15" t="n">
        <v>1</v>
      </c>
      <c r="S100" s="15" t="n">
        <v>20</v>
      </c>
      <c r="T100" s="18" t="n">
        <v>0</v>
      </c>
      <c r="U100" s="18" t="s">
        <v>69</v>
      </c>
      <c r="V100" s="18" t="s">
        <v>69</v>
      </c>
      <c r="W100" s="18" t="s">
        <v>69</v>
      </c>
      <c r="X100" s="18" t="s">
        <v>69</v>
      </c>
      <c r="Y100" s="18" t="s">
        <v>69</v>
      </c>
      <c r="AA100" s="15" t="n">
        <v>0</v>
      </c>
      <c r="AB100" s="18" t="s">
        <v>69</v>
      </c>
      <c r="AC100" s="18" t="s">
        <v>69</v>
      </c>
      <c r="AD100" s="18" t="s">
        <v>69</v>
      </c>
      <c r="AE100" s="18" t="s">
        <v>69</v>
      </c>
      <c r="AF100" s="18" t="s">
        <v>69</v>
      </c>
      <c r="AG100" s="18" t="s">
        <v>69</v>
      </c>
      <c r="AI100" s="18" t="s">
        <v>69</v>
      </c>
      <c r="AJ100" s="15" t="n">
        <v>0</v>
      </c>
      <c r="AK100" s="15" t="n">
        <v>0</v>
      </c>
      <c r="AL100" s="15" t="n">
        <v>16</v>
      </c>
      <c r="AM100" s="18" t="s">
        <v>70</v>
      </c>
      <c r="AN100" s="15" t="n">
        <v>14</v>
      </c>
      <c r="AO100" s="15" t="n">
        <f aca="false">20*60</f>
        <v>1200</v>
      </c>
      <c r="AP100" s="18" t="s">
        <v>70</v>
      </c>
      <c r="AQ100" s="15" t="n">
        <v>1</v>
      </c>
      <c r="AS100" s="15" t="n">
        <v>1</v>
      </c>
      <c r="AT100" s="15" t="n">
        <v>1</v>
      </c>
      <c r="AU100" s="15" t="n">
        <v>1</v>
      </c>
      <c r="AV100" s="15" t="n">
        <v>6</v>
      </c>
      <c r="AW100" s="18" t="s">
        <v>70</v>
      </c>
      <c r="AX100" s="18" t="s">
        <v>70</v>
      </c>
      <c r="AY100" s="18" t="s">
        <v>70</v>
      </c>
      <c r="AZ100" s="15" t="s">
        <v>168</v>
      </c>
      <c r="BA100" s="15" t="s">
        <v>168</v>
      </c>
      <c r="BB100" s="15" t="n">
        <v>0.05</v>
      </c>
      <c r="BC100" s="30" t="n">
        <f aca="false">BB100 * (1 - ( 3 / (( 4*BK100) - 9) ))</f>
        <v>0.0472727272727273</v>
      </c>
      <c r="BD100" s="30" t="n">
        <f aca="false">0.5 * LN((1+BC100)/(1-BC100))</f>
        <v>0.0473079881874246</v>
      </c>
      <c r="BE100" s="30" t="n">
        <f aca="false">1/SQRT(BK100-3)</f>
        <v>0.277350098112615</v>
      </c>
      <c r="BF100" s="30" t="n">
        <f aca="false">BD100-1.96*BE100</f>
        <v>-0.4962982041133</v>
      </c>
      <c r="BG100" s="30" t="n">
        <f aca="false">BD100+1.96*BE100</f>
        <v>0.590914180488149</v>
      </c>
      <c r="BH100" s="30" t="str">
        <f aca="false">IF(BD100&lt; BF100, "PROB",  IF(BD100&gt;BG100, "PROB","OK"))</f>
        <v>OK</v>
      </c>
      <c r="BI100" s="30" t="n">
        <f aca="false">1/(BE100*BE100)</f>
        <v>13</v>
      </c>
      <c r="BJ100" s="15" t="s">
        <v>197</v>
      </c>
      <c r="BK100" s="15" t="n">
        <v>16</v>
      </c>
      <c r="BL100" s="32" t="s">
        <v>73</v>
      </c>
      <c r="BM100" s="11" t="s">
        <v>192</v>
      </c>
      <c r="BN100" s="11" t="s">
        <v>126</v>
      </c>
    </row>
    <row r="101" s="15" customFormat="true" ht="14.1" hidden="false" customHeight="false" outlineLevel="0" collapsed="false">
      <c r="A101" s="15" t="n">
        <v>234</v>
      </c>
      <c r="B101" s="15" t="n">
        <v>0</v>
      </c>
      <c r="C101" s="15" t="n">
        <f aca="false">8*7</f>
        <v>56</v>
      </c>
      <c r="D101" s="15" t="n">
        <v>0</v>
      </c>
      <c r="E101" s="15" t="n">
        <v>4</v>
      </c>
      <c r="F101" s="15" t="n">
        <v>1</v>
      </c>
      <c r="G101" s="15" t="n">
        <v>1</v>
      </c>
      <c r="H101" s="15" t="n">
        <v>0</v>
      </c>
      <c r="I101" s="15" t="n">
        <v>3</v>
      </c>
      <c r="J101" s="15" t="n">
        <v>1</v>
      </c>
      <c r="K101" s="15" t="n">
        <v>2</v>
      </c>
      <c r="L101" s="15" t="n">
        <v>1</v>
      </c>
      <c r="M101" s="15" t="n">
        <v>2</v>
      </c>
      <c r="N101" s="15" t="n">
        <v>1</v>
      </c>
      <c r="O101" s="15" t="n">
        <v>1</v>
      </c>
      <c r="P101" s="15" t="n">
        <v>3</v>
      </c>
      <c r="Q101" s="15" t="n">
        <v>1</v>
      </c>
      <c r="R101" s="15" t="n">
        <v>1</v>
      </c>
      <c r="S101" s="15" t="n">
        <v>20</v>
      </c>
      <c r="T101" s="18" t="n">
        <v>0</v>
      </c>
      <c r="U101" s="18" t="s">
        <v>69</v>
      </c>
      <c r="V101" s="18" t="s">
        <v>69</v>
      </c>
      <c r="W101" s="18" t="s">
        <v>69</v>
      </c>
      <c r="X101" s="18" t="s">
        <v>69</v>
      </c>
      <c r="Y101" s="18" t="s">
        <v>69</v>
      </c>
      <c r="AA101" s="15" t="n">
        <v>0</v>
      </c>
      <c r="AB101" s="18" t="s">
        <v>69</v>
      </c>
      <c r="AC101" s="18" t="s">
        <v>69</v>
      </c>
      <c r="AD101" s="18" t="s">
        <v>69</v>
      </c>
      <c r="AE101" s="18" t="s">
        <v>69</v>
      </c>
      <c r="AF101" s="18" t="s">
        <v>69</v>
      </c>
      <c r="AG101" s="18" t="s">
        <v>69</v>
      </c>
      <c r="AI101" s="18" t="s">
        <v>69</v>
      </c>
      <c r="AJ101" s="15" t="n">
        <v>0</v>
      </c>
      <c r="AK101" s="15" t="n">
        <v>0</v>
      </c>
      <c r="AL101" s="15" t="n">
        <v>16</v>
      </c>
      <c r="AM101" s="18" t="s">
        <v>70</v>
      </c>
      <c r="AN101" s="15" t="n">
        <v>14</v>
      </c>
      <c r="AO101" s="15" t="n">
        <f aca="false">20*60</f>
        <v>1200</v>
      </c>
      <c r="AP101" s="18" t="s">
        <v>70</v>
      </c>
      <c r="AQ101" s="15" t="n">
        <v>1</v>
      </c>
      <c r="AS101" s="15" t="n">
        <v>1</v>
      </c>
      <c r="AT101" s="15" t="n">
        <v>1</v>
      </c>
      <c r="AU101" s="15" t="n">
        <v>1</v>
      </c>
      <c r="AV101" s="15" t="n">
        <v>6</v>
      </c>
      <c r="AW101" s="18" t="s">
        <v>70</v>
      </c>
      <c r="AX101" s="18" t="s">
        <v>70</v>
      </c>
      <c r="AY101" s="18" t="s">
        <v>70</v>
      </c>
      <c r="AZ101" s="15" t="s">
        <v>170</v>
      </c>
      <c r="BA101" s="15" t="s">
        <v>170</v>
      </c>
      <c r="BB101" s="15" t="n">
        <v>0</v>
      </c>
      <c r="BC101" s="30" t="n">
        <f aca="false">BB101 * (1 - ( 3 / (( 4*BK101) - 9) ))</f>
        <v>0</v>
      </c>
      <c r="BD101" s="30" t="n">
        <f aca="false">0.5 * LN((1+BC101)/(1-BC101))</f>
        <v>0</v>
      </c>
      <c r="BE101" s="30" t="n">
        <f aca="false">1/SQRT(BK101-3)</f>
        <v>0.277350098112615</v>
      </c>
      <c r="BF101" s="30" t="n">
        <f aca="false">BD101-1.96*BE101</f>
        <v>-0.543606192300725</v>
      </c>
      <c r="BG101" s="30" t="n">
        <f aca="false">BD101+1.96*BE101</f>
        <v>0.543606192300725</v>
      </c>
      <c r="BH101" s="30" t="str">
        <f aca="false">IF(BD101&lt; BF101, "PROB",  IF(BD101&gt;BG101, "PROB","OK"))</f>
        <v>OK</v>
      </c>
      <c r="BI101" s="30" t="n">
        <f aca="false">1/(BE101*BE101)</f>
        <v>13</v>
      </c>
      <c r="BJ101" s="15" t="s">
        <v>198</v>
      </c>
      <c r="BK101" s="15" t="n">
        <v>16</v>
      </c>
      <c r="BL101" s="32" t="s">
        <v>73</v>
      </c>
      <c r="BM101" s="11" t="s">
        <v>192</v>
      </c>
      <c r="BN101" s="11" t="s">
        <v>126</v>
      </c>
    </row>
    <row r="102" s="15" customFormat="true" ht="14.1" hidden="false" customHeight="false" outlineLevel="0" collapsed="false">
      <c r="A102" s="15" t="n">
        <v>234</v>
      </c>
      <c r="B102" s="15" t="n">
        <v>0</v>
      </c>
      <c r="C102" s="15" t="n">
        <f aca="false">8*7</f>
        <v>56</v>
      </c>
      <c r="D102" s="15" t="n">
        <v>0</v>
      </c>
      <c r="E102" s="15" t="n">
        <v>4</v>
      </c>
      <c r="F102" s="15" t="n">
        <v>1</v>
      </c>
      <c r="G102" s="15" t="n">
        <v>1</v>
      </c>
      <c r="H102" s="15" t="n">
        <v>0</v>
      </c>
      <c r="I102" s="15" t="n">
        <v>3</v>
      </c>
      <c r="J102" s="15" t="n">
        <v>1</v>
      </c>
      <c r="K102" s="15" t="n">
        <v>2</v>
      </c>
      <c r="L102" s="15" t="n">
        <v>1</v>
      </c>
      <c r="M102" s="15" t="n">
        <v>2</v>
      </c>
      <c r="N102" s="15" t="n">
        <v>1</v>
      </c>
      <c r="O102" s="15" t="n">
        <v>1</v>
      </c>
      <c r="P102" s="15" t="n">
        <v>3</v>
      </c>
      <c r="Q102" s="15" t="n">
        <v>1</v>
      </c>
      <c r="R102" s="15" t="n">
        <v>1</v>
      </c>
      <c r="S102" s="15" t="n">
        <v>20</v>
      </c>
      <c r="T102" s="18" t="n">
        <v>0</v>
      </c>
      <c r="U102" s="18" t="s">
        <v>69</v>
      </c>
      <c r="V102" s="18" t="s">
        <v>69</v>
      </c>
      <c r="W102" s="18" t="s">
        <v>69</v>
      </c>
      <c r="X102" s="18" t="s">
        <v>69</v>
      </c>
      <c r="Y102" s="18" t="s">
        <v>69</v>
      </c>
      <c r="AA102" s="15" t="n">
        <v>0</v>
      </c>
      <c r="AB102" s="18" t="s">
        <v>69</v>
      </c>
      <c r="AC102" s="18" t="s">
        <v>69</v>
      </c>
      <c r="AD102" s="18" t="s">
        <v>69</v>
      </c>
      <c r="AE102" s="18" t="s">
        <v>69</v>
      </c>
      <c r="AF102" s="18" t="s">
        <v>69</v>
      </c>
      <c r="AG102" s="18" t="s">
        <v>69</v>
      </c>
      <c r="AI102" s="18" t="s">
        <v>69</v>
      </c>
      <c r="AJ102" s="15" t="n">
        <v>0</v>
      </c>
      <c r="AK102" s="15" t="n">
        <v>0</v>
      </c>
      <c r="AL102" s="15" t="n">
        <v>16</v>
      </c>
      <c r="AM102" s="18" t="s">
        <v>70</v>
      </c>
      <c r="AN102" s="15" t="n">
        <v>14</v>
      </c>
      <c r="AO102" s="15" t="n">
        <f aca="false">20*60</f>
        <v>1200</v>
      </c>
      <c r="AP102" s="18" t="s">
        <v>70</v>
      </c>
      <c r="AQ102" s="15" t="n">
        <v>1</v>
      </c>
      <c r="AS102" s="15" t="n">
        <v>1</v>
      </c>
      <c r="AT102" s="15" t="n">
        <v>1</v>
      </c>
      <c r="AU102" s="15" t="n">
        <v>1</v>
      </c>
      <c r="AV102" s="15" t="n">
        <v>6</v>
      </c>
      <c r="AW102" s="18" t="s">
        <v>70</v>
      </c>
      <c r="AX102" s="18" t="s">
        <v>70</v>
      </c>
      <c r="AY102" s="18" t="s">
        <v>70</v>
      </c>
      <c r="AZ102" s="15" t="s">
        <v>123</v>
      </c>
      <c r="BA102" s="15" t="s">
        <v>123</v>
      </c>
      <c r="BB102" s="15" t="n">
        <v>0.08</v>
      </c>
      <c r="BC102" s="30" t="n">
        <f aca="false">BB102 * (1 - ( 3 / (( 4*BK102) - 9) ))</f>
        <v>0.0756363636363636</v>
      </c>
      <c r="BD102" s="30" t="n">
        <f aca="false">0.5 * LN((1+BC102)/(1-BC102))</f>
        <v>0.0757810957606729</v>
      </c>
      <c r="BE102" s="30" t="n">
        <f aca="false">1/SQRT(BK102-3)</f>
        <v>0.277350098112615</v>
      </c>
      <c r="BF102" s="30" t="n">
        <f aca="false">BD102-1.96*BE102</f>
        <v>-0.467825096540052</v>
      </c>
      <c r="BG102" s="30" t="n">
        <f aca="false">BD102+1.96*BE102</f>
        <v>0.619387288061398</v>
      </c>
      <c r="BH102" s="30" t="str">
        <f aca="false">IF(BD102&lt; BF102, "PROB",  IF(BD102&gt;BG102, "PROB","OK"))</f>
        <v>OK</v>
      </c>
      <c r="BI102" s="30" t="n">
        <f aca="false">1/(BE102*BE102)</f>
        <v>13</v>
      </c>
      <c r="BJ102" s="15" t="s">
        <v>199</v>
      </c>
      <c r="BK102" s="15" t="n">
        <v>16</v>
      </c>
      <c r="BL102" s="32" t="s">
        <v>73</v>
      </c>
      <c r="BM102" s="11" t="s">
        <v>192</v>
      </c>
      <c r="BN102" s="11" t="s">
        <v>126</v>
      </c>
    </row>
    <row r="103" s="15" customFormat="true" ht="14.1" hidden="false" customHeight="false" outlineLevel="0" collapsed="false">
      <c r="A103" s="15" t="n">
        <v>234</v>
      </c>
      <c r="B103" s="15" t="n">
        <v>0</v>
      </c>
      <c r="C103" s="15" t="n">
        <f aca="false">8*7</f>
        <v>56</v>
      </c>
      <c r="D103" s="15" t="n">
        <v>0</v>
      </c>
      <c r="E103" s="15" t="n">
        <v>4</v>
      </c>
      <c r="F103" s="15" t="n">
        <v>1</v>
      </c>
      <c r="G103" s="15" t="n">
        <v>1</v>
      </c>
      <c r="H103" s="15" t="n">
        <v>0</v>
      </c>
      <c r="I103" s="15" t="n">
        <v>3</v>
      </c>
      <c r="J103" s="15" t="n">
        <v>1</v>
      </c>
      <c r="K103" s="15" t="n">
        <v>2</v>
      </c>
      <c r="L103" s="15" t="n">
        <v>1</v>
      </c>
      <c r="M103" s="15" t="n">
        <v>2</v>
      </c>
      <c r="N103" s="15" t="n">
        <v>1</v>
      </c>
      <c r="O103" s="15" t="n">
        <v>1</v>
      </c>
      <c r="P103" s="15" t="n">
        <v>3</v>
      </c>
      <c r="Q103" s="15" t="n">
        <v>1</v>
      </c>
      <c r="R103" s="15" t="n">
        <v>1</v>
      </c>
      <c r="S103" s="15" t="n">
        <v>20</v>
      </c>
      <c r="T103" s="18" t="n">
        <v>0</v>
      </c>
      <c r="U103" s="18" t="s">
        <v>69</v>
      </c>
      <c r="V103" s="18" t="s">
        <v>69</v>
      </c>
      <c r="W103" s="18" t="s">
        <v>69</v>
      </c>
      <c r="X103" s="18" t="s">
        <v>69</v>
      </c>
      <c r="Y103" s="18" t="s">
        <v>69</v>
      </c>
      <c r="AA103" s="15" t="n">
        <v>0</v>
      </c>
      <c r="AB103" s="18" t="s">
        <v>69</v>
      </c>
      <c r="AC103" s="18" t="s">
        <v>69</v>
      </c>
      <c r="AD103" s="18" t="s">
        <v>69</v>
      </c>
      <c r="AE103" s="18" t="s">
        <v>69</v>
      </c>
      <c r="AF103" s="18" t="s">
        <v>69</v>
      </c>
      <c r="AG103" s="18" t="s">
        <v>69</v>
      </c>
      <c r="AI103" s="18" t="s">
        <v>69</v>
      </c>
      <c r="AJ103" s="15" t="n">
        <v>0</v>
      </c>
      <c r="AK103" s="15" t="n">
        <v>0</v>
      </c>
      <c r="AL103" s="15" t="n">
        <v>16</v>
      </c>
      <c r="AM103" s="18" t="s">
        <v>70</v>
      </c>
      <c r="AN103" s="15" t="n">
        <v>14</v>
      </c>
      <c r="AO103" s="15" t="n">
        <f aca="false">20*60</f>
        <v>1200</v>
      </c>
      <c r="AP103" s="18" t="s">
        <v>70</v>
      </c>
      <c r="AQ103" s="15" t="n">
        <v>1</v>
      </c>
      <c r="AS103" s="15" t="n">
        <v>1</v>
      </c>
      <c r="AT103" s="15" t="n">
        <v>1</v>
      </c>
      <c r="AU103" s="15" t="n">
        <v>1</v>
      </c>
      <c r="AV103" s="15" t="n">
        <v>6</v>
      </c>
      <c r="AW103" s="18" t="s">
        <v>70</v>
      </c>
      <c r="AX103" s="18" t="s">
        <v>70</v>
      </c>
      <c r="AY103" s="18" t="s">
        <v>70</v>
      </c>
      <c r="AZ103" s="15" t="s">
        <v>131</v>
      </c>
      <c r="BA103" s="15" t="s">
        <v>132</v>
      </c>
      <c r="BB103" s="15" t="n">
        <v>0.02</v>
      </c>
      <c r="BC103" s="30" t="n">
        <f aca="false">BB103 * (1 - ( 3 / (( 4*BK103) - 9) ))</f>
        <v>0.0189090909090909</v>
      </c>
      <c r="BD103" s="30" t="n">
        <f aca="false">0.5 * LN((1+BC103)/(1-BC103))</f>
        <v>0.0189113450646255</v>
      </c>
      <c r="BE103" s="30" t="n">
        <f aca="false">1/SQRT(BK103-3)</f>
        <v>0.277350098112615</v>
      </c>
      <c r="BF103" s="30" t="n">
        <f aca="false">BD103-1.96*BE103</f>
        <v>-0.524694847236099</v>
      </c>
      <c r="BG103" s="30" t="n">
        <f aca="false">BD103+1.96*BE103</f>
        <v>0.56251753736535</v>
      </c>
      <c r="BH103" s="30" t="str">
        <f aca="false">IF(BD103&lt; BF103, "PROB",  IF(BD103&gt;BG103, "PROB","OK"))</f>
        <v>OK</v>
      </c>
      <c r="BI103" s="30" t="n">
        <f aca="false">1/(BE103*BE103)</f>
        <v>13</v>
      </c>
      <c r="BJ103" s="15" t="s">
        <v>200</v>
      </c>
      <c r="BK103" s="15" t="n">
        <v>16</v>
      </c>
      <c r="BL103" s="32" t="s">
        <v>73</v>
      </c>
      <c r="BM103" s="11" t="s">
        <v>192</v>
      </c>
      <c r="BN103" s="11" t="s">
        <v>126</v>
      </c>
    </row>
    <row r="104" s="15" customFormat="true" ht="14.1" hidden="false" customHeight="false" outlineLevel="0" collapsed="false">
      <c r="A104" s="15" t="n">
        <v>234</v>
      </c>
      <c r="B104" s="15" t="n">
        <v>0</v>
      </c>
      <c r="C104" s="15" t="n">
        <f aca="false">8*7</f>
        <v>56</v>
      </c>
      <c r="D104" s="15" t="n">
        <v>0</v>
      </c>
      <c r="E104" s="15" t="n">
        <v>4</v>
      </c>
      <c r="F104" s="15" t="n">
        <v>1</v>
      </c>
      <c r="G104" s="15" t="n">
        <v>1</v>
      </c>
      <c r="H104" s="15" t="n">
        <v>0</v>
      </c>
      <c r="I104" s="15" t="n">
        <v>3</v>
      </c>
      <c r="J104" s="15" t="n">
        <v>1</v>
      </c>
      <c r="K104" s="15" t="n">
        <v>2</v>
      </c>
      <c r="L104" s="15" t="n">
        <v>1</v>
      </c>
      <c r="M104" s="15" t="n">
        <v>2</v>
      </c>
      <c r="N104" s="15" t="n">
        <v>1</v>
      </c>
      <c r="O104" s="15" t="n">
        <v>1</v>
      </c>
      <c r="P104" s="15" t="n">
        <v>3</v>
      </c>
      <c r="Q104" s="15" t="n">
        <v>1</v>
      </c>
      <c r="R104" s="15" t="n">
        <v>1</v>
      </c>
      <c r="S104" s="15" t="n">
        <v>20</v>
      </c>
      <c r="T104" s="18" t="n">
        <v>0</v>
      </c>
      <c r="U104" s="18" t="s">
        <v>69</v>
      </c>
      <c r="V104" s="18" t="s">
        <v>69</v>
      </c>
      <c r="W104" s="18" t="s">
        <v>69</v>
      </c>
      <c r="X104" s="18" t="s">
        <v>69</v>
      </c>
      <c r="Y104" s="18" t="s">
        <v>69</v>
      </c>
      <c r="AA104" s="15" t="n">
        <v>0</v>
      </c>
      <c r="AB104" s="18" t="s">
        <v>69</v>
      </c>
      <c r="AC104" s="18" t="s">
        <v>69</v>
      </c>
      <c r="AD104" s="18" t="s">
        <v>69</v>
      </c>
      <c r="AE104" s="18" t="s">
        <v>69</v>
      </c>
      <c r="AF104" s="18" t="s">
        <v>69</v>
      </c>
      <c r="AG104" s="18" t="s">
        <v>69</v>
      </c>
      <c r="AI104" s="18" t="s">
        <v>69</v>
      </c>
      <c r="AJ104" s="15" t="n">
        <v>0</v>
      </c>
      <c r="AK104" s="15" t="n">
        <v>0</v>
      </c>
      <c r="AL104" s="15" t="n">
        <v>16</v>
      </c>
      <c r="AM104" s="18" t="s">
        <v>70</v>
      </c>
      <c r="AN104" s="15" t="n">
        <v>14</v>
      </c>
      <c r="AO104" s="15" t="n">
        <f aca="false">20*60</f>
        <v>1200</v>
      </c>
      <c r="AP104" s="18" t="s">
        <v>70</v>
      </c>
      <c r="AQ104" s="15" t="n">
        <v>1</v>
      </c>
      <c r="AS104" s="15" t="n">
        <v>1</v>
      </c>
      <c r="AT104" s="15" t="n">
        <v>1</v>
      </c>
      <c r="AU104" s="15" t="n">
        <v>1</v>
      </c>
      <c r="AV104" s="15" t="n">
        <v>6</v>
      </c>
      <c r="AW104" s="18" t="s">
        <v>70</v>
      </c>
      <c r="AX104" s="18" t="s">
        <v>70</v>
      </c>
      <c r="AY104" s="18" t="s">
        <v>70</v>
      </c>
      <c r="AZ104" s="15" t="s">
        <v>109</v>
      </c>
      <c r="BA104" s="15" t="s">
        <v>110</v>
      </c>
      <c r="BB104" s="15" t="n">
        <v>0.17</v>
      </c>
      <c r="BC104" s="30" t="n">
        <f aca="false">BB104 * (1 - ( 3 / (( 4*BK104) - 9) ))</f>
        <v>0.160727272727273</v>
      </c>
      <c r="BD104" s="30" t="n">
        <f aca="false">0.5 * LN((1+BC104)/(1-BC104))</f>
        <v>0.162133165470855</v>
      </c>
      <c r="BE104" s="30" t="n">
        <f aca="false">1/SQRT(BK104-3)</f>
        <v>0.277350098112615</v>
      </c>
      <c r="BF104" s="30" t="n">
        <f aca="false">BD104-1.96*BE104</f>
        <v>-0.38147302682987</v>
      </c>
      <c r="BG104" s="30" t="n">
        <f aca="false">BD104+1.96*BE104</f>
        <v>0.705739357771579</v>
      </c>
      <c r="BH104" s="30" t="str">
        <f aca="false">IF(BD104&lt; BF104, "PROB",  IF(BD104&gt;BG104, "PROB","OK"))</f>
        <v>OK</v>
      </c>
      <c r="BI104" s="30" t="n">
        <f aca="false">1/(BE104*BE104)</f>
        <v>13</v>
      </c>
      <c r="BJ104" s="15" t="s">
        <v>201</v>
      </c>
      <c r="BK104" s="15" t="n">
        <v>16</v>
      </c>
      <c r="BL104" s="32" t="s">
        <v>73</v>
      </c>
      <c r="BM104" s="11" t="s">
        <v>192</v>
      </c>
      <c r="BN104" s="11" t="s">
        <v>126</v>
      </c>
    </row>
    <row r="105" s="15" customFormat="true" ht="14.1" hidden="false" customHeight="false" outlineLevel="0" collapsed="false">
      <c r="A105" s="15" t="n">
        <v>234</v>
      </c>
      <c r="B105" s="15" t="n">
        <v>0</v>
      </c>
      <c r="C105" s="15" t="n">
        <f aca="false">8*7</f>
        <v>56</v>
      </c>
      <c r="D105" s="15" t="n">
        <v>0</v>
      </c>
      <c r="E105" s="15" t="n">
        <v>4</v>
      </c>
      <c r="F105" s="15" t="n">
        <v>1</v>
      </c>
      <c r="G105" s="15" t="n">
        <v>1</v>
      </c>
      <c r="H105" s="15" t="n">
        <v>0</v>
      </c>
      <c r="I105" s="15" t="n">
        <v>3</v>
      </c>
      <c r="J105" s="15" t="n">
        <v>1</v>
      </c>
      <c r="K105" s="15" t="n">
        <v>2</v>
      </c>
      <c r="L105" s="15" t="n">
        <v>1</v>
      </c>
      <c r="M105" s="15" t="n">
        <v>2</v>
      </c>
      <c r="N105" s="15" t="n">
        <v>1</v>
      </c>
      <c r="O105" s="15" t="n">
        <v>1</v>
      </c>
      <c r="P105" s="15" t="n">
        <v>3</v>
      </c>
      <c r="Q105" s="15" t="n">
        <v>1</v>
      </c>
      <c r="R105" s="15" t="n">
        <v>1</v>
      </c>
      <c r="S105" s="15" t="n">
        <v>20</v>
      </c>
      <c r="T105" s="18" t="n">
        <v>0</v>
      </c>
      <c r="U105" s="18" t="s">
        <v>69</v>
      </c>
      <c r="V105" s="18" t="s">
        <v>69</v>
      </c>
      <c r="W105" s="18" t="s">
        <v>69</v>
      </c>
      <c r="X105" s="18" t="s">
        <v>69</v>
      </c>
      <c r="Y105" s="18" t="s">
        <v>69</v>
      </c>
      <c r="AA105" s="15" t="n">
        <v>0</v>
      </c>
      <c r="AB105" s="18" t="s">
        <v>69</v>
      </c>
      <c r="AC105" s="18" t="s">
        <v>69</v>
      </c>
      <c r="AD105" s="18" t="s">
        <v>69</v>
      </c>
      <c r="AE105" s="18" t="s">
        <v>69</v>
      </c>
      <c r="AF105" s="18" t="s">
        <v>69</v>
      </c>
      <c r="AG105" s="18" t="s">
        <v>69</v>
      </c>
      <c r="AI105" s="18" t="s">
        <v>69</v>
      </c>
      <c r="AJ105" s="15" t="n">
        <v>0</v>
      </c>
      <c r="AK105" s="15" t="n">
        <v>0</v>
      </c>
      <c r="AL105" s="15" t="n">
        <v>16</v>
      </c>
      <c r="AM105" s="18" t="s">
        <v>70</v>
      </c>
      <c r="AN105" s="15" t="n">
        <v>14</v>
      </c>
      <c r="AO105" s="15" t="n">
        <f aca="false">20*60</f>
        <v>1200</v>
      </c>
      <c r="AP105" s="18" t="s">
        <v>70</v>
      </c>
      <c r="AQ105" s="15" t="n">
        <v>1</v>
      </c>
      <c r="AS105" s="15" t="n">
        <v>1</v>
      </c>
      <c r="AT105" s="15" t="n">
        <v>1</v>
      </c>
      <c r="AU105" s="15" t="n">
        <v>1</v>
      </c>
      <c r="AV105" s="15" t="n">
        <v>6</v>
      </c>
      <c r="AW105" s="18" t="s">
        <v>70</v>
      </c>
      <c r="AX105" s="18" t="s">
        <v>70</v>
      </c>
      <c r="AY105" s="18" t="s">
        <v>70</v>
      </c>
      <c r="AZ105" s="15" t="s">
        <v>202</v>
      </c>
      <c r="BA105" s="15" t="s">
        <v>202</v>
      </c>
      <c r="BB105" s="15" t="n">
        <v>0.18</v>
      </c>
      <c r="BC105" s="30" t="n">
        <f aca="false">BB105 * (1 - ( 3 / (( 4*BK105) - 9) ))</f>
        <v>0.170181818181818</v>
      </c>
      <c r="BD105" s="30" t="n">
        <f aca="false">0.5 * LN((1+BC105)/(1-BC105))</f>
        <v>0.171853898565154</v>
      </c>
      <c r="BE105" s="30" t="n">
        <f aca="false">1/SQRT(BK105-3)</f>
        <v>0.277350098112615</v>
      </c>
      <c r="BF105" s="30" t="n">
        <f aca="false">BD105-1.96*BE105</f>
        <v>-0.371752293735571</v>
      </c>
      <c r="BG105" s="30" t="n">
        <f aca="false">BD105+1.96*BE105</f>
        <v>0.715460090865878</v>
      </c>
      <c r="BH105" s="30" t="str">
        <f aca="false">IF(BD105&lt; BF105, "PROB",  IF(BD105&gt;BG105, "PROB","OK"))</f>
        <v>OK</v>
      </c>
      <c r="BI105" s="30" t="n">
        <f aca="false">1/(BE105*BE105)</f>
        <v>13</v>
      </c>
      <c r="BJ105" s="15" t="s">
        <v>203</v>
      </c>
      <c r="BK105" s="15" t="n">
        <v>16</v>
      </c>
      <c r="BL105" s="32" t="s">
        <v>73</v>
      </c>
      <c r="BM105" s="11" t="s">
        <v>192</v>
      </c>
      <c r="BN105" s="11" t="s">
        <v>126</v>
      </c>
    </row>
    <row r="106" s="15" customFormat="true" ht="14.1" hidden="false" customHeight="false" outlineLevel="0" collapsed="false">
      <c r="A106" s="15" t="n">
        <v>234</v>
      </c>
      <c r="B106" s="15" t="n">
        <v>0</v>
      </c>
      <c r="C106" s="15" t="n">
        <f aca="false">8*7</f>
        <v>56</v>
      </c>
      <c r="D106" s="15" t="n">
        <v>0</v>
      </c>
      <c r="E106" s="15" t="n">
        <v>4</v>
      </c>
      <c r="F106" s="15" t="n">
        <v>1</v>
      </c>
      <c r="G106" s="15" t="n">
        <v>1</v>
      </c>
      <c r="H106" s="15" t="n">
        <v>0</v>
      </c>
      <c r="I106" s="15" t="n">
        <v>3</v>
      </c>
      <c r="J106" s="15" t="n">
        <v>1</v>
      </c>
      <c r="K106" s="15" t="n">
        <v>2</v>
      </c>
      <c r="L106" s="15" t="n">
        <v>1</v>
      </c>
      <c r="M106" s="15" t="n">
        <v>2</v>
      </c>
      <c r="N106" s="15" t="n">
        <v>1</v>
      </c>
      <c r="O106" s="15" t="n">
        <v>1</v>
      </c>
      <c r="P106" s="15" t="n">
        <v>3</v>
      </c>
      <c r="Q106" s="15" t="n">
        <v>1</v>
      </c>
      <c r="R106" s="15" t="n">
        <v>1</v>
      </c>
      <c r="S106" s="15" t="n">
        <v>20</v>
      </c>
      <c r="T106" s="18" t="n">
        <v>0</v>
      </c>
      <c r="U106" s="18" t="s">
        <v>69</v>
      </c>
      <c r="V106" s="18" t="s">
        <v>69</v>
      </c>
      <c r="W106" s="18" t="s">
        <v>69</v>
      </c>
      <c r="X106" s="18" t="s">
        <v>69</v>
      </c>
      <c r="Y106" s="18" t="s">
        <v>69</v>
      </c>
      <c r="AA106" s="15" t="n">
        <v>0</v>
      </c>
      <c r="AB106" s="18" t="s">
        <v>69</v>
      </c>
      <c r="AC106" s="18" t="s">
        <v>69</v>
      </c>
      <c r="AD106" s="18" t="s">
        <v>69</v>
      </c>
      <c r="AE106" s="18" t="s">
        <v>69</v>
      </c>
      <c r="AF106" s="18" t="s">
        <v>69</v>
      </c>
      <c r="AG106" s="18" t="s">
        <v>69</v>
      </c>
      <c r="AI106" s="18" t="s">
        <v>69</v>
      </c>
      <c r="AJ106" s="15" t="n">
        <v>0</v>
      </c>
      <c r="AK106" s="15" t="n">
        <v>0</v>
      </c>
      <c r="AL106" s="15" t="n">
        <v>16</v>
      </c>
      <c r="AM106" s="18" t="s">
        <v>70</v>
      </c>
      <c r="AN106" s="15" t="n">
        <v>14</v>
      </c>
      <c r="AO106" s="15" t="n">
        <f aca="false">20*60</f>
        <v>1200</v>
      </c>
      <c r="AP106" s="18" t="s">
        <v>70</v>
      </c>
      <c r="AQ106" s="15" t="n">
        <v>1</v>
      </c>
      <c r="AS106" s="15" t="n">
        <v>1</v>
      </c>
      <c r="AT106" s="15" t="n">
        <v>1</v>
      </c>
      <c r="AU106" s="15" t="n">
        <v>1</v>
      </c>
      <c r="AV106" s="15" t="n">
        <v>6</v>
      </c>
      <c r="AW106" s="18" t="s">
        <v>70</v>
      </c>
      <c r="AX106" s="18" t="s">
        <v>70</v>
      </c>
      <c r="AY106" s="18" t="s">
        <v>70</v>
      </c>
      <c r="AZ106" s="15" t="s">
        <v>202</v>
      </c>
      <c r="BA106" s="15" t="s">
        <v>202</v>
      </c>
      <c r="BB106" s="15" t="n">
        <v>0.1</v>
      </c>
      <c r="BC106" s="30" t="n">
        <f aca="false">BB106 * (1 - ( 3 / (( 4*BK106) - 9) ))</f>
        <v>0.0945454545454546</v>
      </c>
      <c r="BD106" s="30" t="n">
        <f aca="false">0.5 * LN((1+BC106)/(1-BC106))</f>
        <v>0.094828684142084</v>
      </c>
      <c r="BE106" s="30" t="n">
        <f aca="false">1/SQRT(BK106-3)</f>
        <v>0.277350098112615</v>
      </c>
      <c r="BF106" s="30" t="n">
        <f aca="false">BD106-1.96*BE106</f>
        <v>-0.448777508158641</v>
      </c>
      <c r="BG106" s="30" t="n">
        <f aca="false">BD106+1.96*BE106</f>
        <v>0.638434876442809</v>
      </c>
      <c r="BH106" s="30" t="str">
        <f aca="false">IF(BD106&lt; BF106, "PROB",  IF(BD106&gt;BG106, "PROB","OK"))</f>
        <v>OK</v>
      </c>
      <c r="BI106" s="30" t="n">
        <f aca="false">1/(BE106*BE106)</f>
        <v>13</v>
      </c>
      <c r="BJ106" s="15" t="s">
        <v>203</v>
      </c>
      <c r="BK106" s="15" t="n">
        <v>16</v>
      </c>
      <c r="BL106" s="32" t="s">
        <v>73</v>
      </c>
      <c r="BM106" s="11" t="s">
        <v>192</v>
      </c>
      <c r="BN106" s="11" t="s">
        <v>126</v>
      </c>
    </row>
    <row r="107" s="15" customFormat="true" ht="14.1" hidden="false" customHeight="false" outlineLevel="0" collapsed="false">
      <c r="A107" s="15" t="n">
        <v>244</v>
      </c>
      <c r="B107" s="15" t="n">
        <v>0</v>
      </c>
      <c r="C107" s="15" t="n">
        <f aca="false">4.5*30</f>
        <v>135</v>
      </c>
      <c r="D107" s="15" t="n">
        <v>0</v>
      </c>
      <c r="E107" s="15" t="n">
        <v>1</v>
      </c>
      <c r="F107" s="15" t="n">
        <v>0</v>
      </c>
      <c r="G107" s="15" t="n">
        <v>0</v>
      </c>
      <c r="H107" s="15" t="n">
        <v>0</v>
      </c>
      <c r="I107" s="15" t="n">
        <v>0</v>
      </c>
      <c r="J107" s="15" t="n">
        <v>0</v>
      </c>
      <c r="K107" s="15" t="n">
        <v>1</v>
      </c>
      <c r="L107" s="15" t="n">
        <v>1</v>
      </c>
      <c r="M107" s="15" t="n">
        <v>1</v>
      </c>
      <c r="N107" s="15" t="n">
        <v>1</v>
      </c>
      <c r="O107" s="15" t="n">
        <v>1</v>
      </c>
      <c r="P107" s="15" t="n">
        <v>1</v>
      </c>
      <c r="Q107" s="15" t="n">
        <v>13</v>
      </c>
      <c r="R107" s="15" t="n">
        <v>1</v>
      </c>
      <c r="S107" s="15" t="n">
        <v>45</v>
      </c>
      <c r="T107" s="15" t="n">
        <v>0</v>
      </c>
      <c r="U107" s="18" t="s">
        <v>69</v>
      </c>
      <c r="V107" s="15" t="s">
        <v>69</v>
      </c>
      <c r="W107" s="15" t="s">
        <v>69</v>
      </c>
      <c r="X107" s="15" t="s">
        <v>69</v>
      </c>
      <c r="Y107" s="18" t="s">
        <v>69</v>
      </c>
      <c r="AA107" s="15" t="n">
        <v>0</v>
      </c>
      <c r="AB107" s="18" t="s">
        <v>69</v>
      </c>
      <c r="AC107" s="15" t="s">
        <v>69</v>
      </c>
      <c r="AD107" s="15" t="s">
        <v>69</v>
      </c>
      <c r="AE107" s="15" t="s">
        <v>69</v>
      </c>
      <c r="AF107" s="18" t="s">
        <v>69</v>
      </c>
      <c r="AG107" s="18" t="s">
        <v>69</v>
      </c>
      <c r="AI107" s="18" t="s">
        <v>69</v>
      </c>
      <c r="AJ107" s="15" t="n">
        <v>0</v>
      </c>
      <c r="AK107" s="15" t="n">
        <v>0</v>
      </c>
      <c r="AL107" s="15" t="n">
        <v>16</v>
      </c>
      <c r="AM107" s="18" t="s">
        <v>70</v>
      </c>
      <c r="AN107" s="15" t="n">
        <v>0</v>
      </c>
      <c r="AO107" s="15" t="n">
        <v>10</v>
      </c>
      <c r="AP107" s="15" t="n">
        <v>1</v>
      </c>
      <c r="AQ107" s="15" t="n">
        <v>10</v>
      </c>
      <c r="AR107" s="18"/>
      <c r="AS107" s="15" t="n">
        <v>1</v>
      </c>
      <c r="AT107" s="15" t="n">
        <v>1</v>
      </c>
      <c r="AU107" s="15" t="n">
        <v>1</v>
      </c>
      <c r="AV107" s="15" t="n">
        <v>6</v>
      </c>
      <c r="AW107" s="18" t="s">
        <v>70</v>
      </c>
      <c r="AX107" s="18" t="s">
        <v>70</v>
      </c>
      <c r="AY107" s="18" t="s">
        <v>70</v>
      </c>
      <c r="AZ107" s="15" t="s">
        <v>202</v>
      </c>
      <c r="BA107" s="15" t="s">
        <v>202</v>
      </c>
      <c r="BB107" s="20" t="n">
        <v>0.46</v>
      </c>
      <c r="BC107" s="30" t="n">
        <f aca="false">BB107 * (1 - ( 3 / (( 4*BK107) - 9) ))</f>
        <v>0.415483870967742</v>
      </c>
      <c r="BD107" s="30" t="n">
        <f aca="false">0.5 * LN((1+BC107)/(1-BC107))</f>
        <v>0.442221167396098</v>
      </c>
      <c r="BE107" s="30" t="n">
        <f aca="false">1/SQRT(BK107-3)</f>
        <v>0.377964473009227</v>
      </c>
      <c r="BF107" s="30" t="n">
        <f aca="false">BD107-1.96*BE107</f>
        <v>-0.298589199701987</v>
      </c>
      <c r="BG107" s="30" t="n">
        <f aca="false">BD107+1.96*BE107</f>
        <v>1.18303153449418</v>
      </c>
      <c r="BH107" s="30" t="str">
        <f aca="false">IF(BD107&lt; BF107, "PROB",  IF(BD107&gt;BG107, "PROB","OK"))</f>
        <v>OK</v>
      </c>
      <c r="BI107" s="30" t="n">
        <f aca="false">1/(BE107*BE107)</f>
        <v>7</v>
      </c>
      <c r="BJ107" s="15" t="s">
        <v>204</v>
      </c>
      <c r="BK107" s="15" t="n">
        <v>10</v>
      </c>
      <c r="BL107" s="32" t="s">
        <v>73</v>
      </c>
      <c r="BM107" s="15" t="s">
        <v>205</v>
      </c>
      <c r="BN107" s="15" t="s">
        <v>75</v>
      </c>
    </row>
    <row r="108" s="15" customFormat="true" ht="14.1" hidden="false" customHeight="false" outlineLevel="0" collapsed="false">
      <c r="A108" s="15" t="n">
        <v>244</v>
      </c>
      <c r="B108" s="15" t="n">
        <v>0</v>
      </c>
      <c r="C108" s="15" t="n">
        <f aca="false">4.5*30</f>
        <v>135</v>
      </c>
      <c r="D108" s="15" t="n">
        <v>0</v>
      </c>
      <c r="E108" s="15" t="n">
        <v>1</v>
      </c>
      <c r="F108" s="15" t="n">
        <v>0</v>
      </c>
      <c r="G108" s="15" t="n">
        <v>0</v>
      </c>
      <c r="H108" s="15" t="n">
        <v>0</v>
      </c>
      <c r="I108" s="15" t="n">
        <v>0</v>
      </c>
      <c r="J108" s="15" t="n">
        <v>0</v>
      </c>
      <c r="K108" s="15" t="n">
        <v>1</v>
      </c>
      <c r="L108" s="15" t="n">
        <v>1</v>
      </c>
      <c r="M108" s="15" t="n">
        <v>1</v>
      </c>
      <c r="N108" s="15" t="n">
        <v>1</v>
      </c>
      <c r="O108" s="15" t="n">
        <v>1</v>
      </c>
      <c r="P108" s="15" t="n">
        <v>1</v>
      </c>
      <c r="Q108" s="15" t="n">
        <v>13</v>
      </c>
      <c r="R108" s="15" t="n">
        <v>1</v>
      </c>
      <c r="S108" s="15" t="n">
        <v>45</v>
      </c>
      <c r="T108" s="15" t="n">
        <v>0</v>
      </c>
      <c r="U108" s="18" t="s">
        <v>69</v>
      </c>
      <c r="V108" s="15" t="s">
        <v>69</v>
      </c>
      <c r="W108" s="15" t="s">
        <v>69</v>
      </c>
      <c r="X108" s="15" t="s">
        <v>69</v>
      </c>
      <c r="Y108" s="18" t="s">
        <v>69</v>
      </c>
      <c r="AA108" s="15" t="n">
        <v>0</v>
      </c>
      <c r="AB108" s="18" t="s">
        <v>69</v>
      </c>
      <c r="AC108" s="15" t="s">
        <v>69</v>
      </c>
      <c r="AD108" s="15" t="s">
        <v>69</v>
      </c>
      <c r="AE108" s="15" t="s">
        <v>69</v>
      </c>
      <c r="AF108" s="18" t="s">
        <v>69</v>
      </c>
      <c r="AG108" s="18" t="s">
        <v>69</v>
      </c>
      <c r="AI108" s="18" t="s">
        <v>69</v>
      </c>
      <c r="AJ108" s="15" t="n">
        <v>0</v>
      </c>
      <c r="AK108" s="15" t="n">
        <v>0</v>
      </c>
      <c r="AL108" s="15" t="n">
        <v>16</v>
      </c>
      <c r="AM108" s="18" t="s">
        <v>70</v>
      </c>
      <c r="AN108" s="15" t="n">
        <v>0</v>
      </c>
      <c r="AO108" s="15" t="n">
        <v>10</v>
      </c>
      <c r="AP108" s="15" t="n">
        <v>1</v>
      </c>
      <c r="AQ108" s="15" t="n">
        <v>10</v>
      </c>
      <c r="AR108" s="18"/>
      <c r="AS108" s="15" t="n">
        <v>1</v>
      </c>
      <c r="AT108" s="15" t="n">
        <v>1</v>
      </c>
      <c r="AU108" s="15" t="n">
        <v>1</v>
      </c>
      <c r="AV108" s="15" t="n">
        <v>6</v>
      </c>
      <c r="AW108" s="18" t="s">
        <v>70</v>
      </c>
      <c r="AX108" s="18" t="s">
        <v>70</v>
      </c>
      <c r="AY108" s="18" t="s">
        <v>70</v>
      </c>
      <c r="AZ108" s="15" t="s">
        <v>109</v>
      </c>
      <c r="BA108" s="15" t="s">
        <v>110</v>
      </c>
      <c r="BB108" s="20" t="n">
        <v>0.69</v>
      </c>
      <c r="BC108" s="30" t="n">
        <f aca="false">BB108 * (1 - ( 3 / (( 4*BK108) - 9) ))</f>
        <v>0.623225806451613</v>
      </c>
      <c r="BD108" s="30" t="n">
        <f aca="false">0.5 * LN((1+BC108)/(1-BC108))</f>
        <v>0.730262317496052</v>
      </c>
      <c r="BE108" s="30" t="n">
        <f aca="false">1/SQRT(BK108-3)</f>
        <v>0.377964473009227</v>
      </c>
      <c r="BF108" s="30" t="n">
        <f aca="false">BD108-1.96*BE108</f>
        <v>-0.0105480496020332</v>
      </c>
      <c r="BG108" s="30" t="n">
        <f aca="false">BD108+1.96*BE108</f>
        <v>1.47107268459414</v>
      </c>
      <c r="BH108" s="30" t="str">
        <f aca="false">IF(BD108&lt; BF108, "PROB",  IF(BD108&gt;BG108, "PROB","OK"))</f>
        <v>OK</v>
      </c>
      <c r="BI108" s="30" t="n">
        <f aca="false">1/(BE108*BE108)</f>
        <v>7</v>
      </c>
      <c r="BJ108" s="15" t="s">
        <v>206</v>
      </c>
      <c r="BK108" s="15" t="n">
        <v>10</v>
      </c>
      <c r="BL108" s="32" t="s">
        <v>73</v>
      </c>
      <c r="BM108" s="15" t="s">
        <v>205</v>
      </c>
      <c r="BN108" s="15" t="s">
        <v>75</v>
      </c>
    </row>
    <row r="109" s="15" customFormat="true" ht="14.1" hidden="false" customHeight="false" outlineLevel="0" collapsed="false">
      <c r="A109" s="15" t="n">
        <v>244</v>
      </c>
      <c r="B109" s="15" t="n">
        <v>0</v>
      </c>
      <c r="C109" s="15" t="n">
        <f aca="false">4.5*30</f>
        <v>135</v>
      </c>
      <c r="D109" s="15" t="n">
        <v>0</v>
      </c>
      <c r="E109" s="15" t="n">
        <v>1</v>
      </c>
      <c r="F109" s="15" t="n">
        <v>0</v>
      </c>
      <c r="G109" s="15" t="n">
        <v>0</v>
      </c>
      <c r="H109" s="15" t="n">
        <v>0</v>
      </c>
      <c r="I109" s="15" t="n">
        <v>0</v>
      </c>
      <c r="J109" s="15" t="n">
        <v>0</v>
      </c>
      <c r="K109" s="15" t="n">
        <v>1</v>
      </c>
      <c r="L109" s="15" t="n">
        <v>1</v>
      </c>
      <c r="M109" s="15" t="n">
        <v>1</v>
      </c>
      <c r="N109" s="15" t="n">
        <v>1</v>
      </c>
      <c r="O109" s="15" t="n">
        <v>1</v>
      </c>
      <c r="P109" s="15" t="n">
        <v>1</v>
      </c>
      <c r="Q109" s="15" t="n">
        <v>13</v>
      </c>
      <c r="R109" s="15" t="n">
        <v>1</v>
      </c>
      <c r="S109" s="15" t="n">
        <v>45</v>
      </c>
      <c r="T109" s="15" t="n">
        <v>0</v>
      </c>
      <c r="U109" s="18" t="s">
        <v>69</v>
      </c>
      <c r="V109" s="15" t="s">
        <v>69</v>
      </c>
      <c r="W109" s="15" t="s">
        <v>69</v>
      </c>
      <c r="X109" s="15" t="s">
        <v>69</v>
      </c>
      <c r="Y109" s="18" t="s">
        <v>69</v>
      </c>
      <c r="AA109" s="15" t="n">
        <v>0</v>
      </c>
      <c r="AB109" s="18" t="s">
        <v>69</v>
      </c>
      <c r="AC109" s="15" t="s">
        <v>69</v>
      </c>
      <c r="AD109" s="15" t="s">
        <v>69</v>
      </c>
      <c r="AE109" s="15" t="s">
        <v>69</v>
      </c>
      <c r="AF109" s="18" t="s">
        <v>69</v>
      </c>
      <c r="AG109" s="18" t="s">
        <v>69</v>
      </c>
      <c r="AI109" s="18" t="s">
        <v>69</v>
      </c>
      <c r="AJ109" s="15" t="n">
        <v>0</v>
      </c>
      <c r="AK109" s="15" t="n">
        <v>0</v>
      </c>
      <c r="AL109" s="15" t="n">
        <v>16</v>
      </c>
      <c r="AM109" s="18" t="s">
        <v>70</v>
      </c>
      <c r="AN109" s="15" t="n">
        <v>0</v>
      </c>
      <c r="AO109" s="15" t="n">
        <v>10</v>
      </c>
      <c r="AP109" s="15" t="n">
        <v>1</v>
      </c>
      <c r="AQ109" s="15" t="n">
        <v>10</v>
      </c>
      <c r="AR109" s="18"/>
      <c r="AS109" s="15" t="n">
        <v>1</v>
      </c>
      <c r="AT109" s="15" t="n">
        <v>1</v>
      </c>
      <c r="AU109" s="15" t="n">
        <v>1</v>
      </c>
      <c r="AV109" s="15" t="n">
        <v>6</v>
      </c>
      <c r="AW109" s="18" t="s">
        <v>70</v>
      </c>
      <c r="AX109" s="18" t="s">
        <v>70</v>
      </c>
      <c r="AY109" s="18" t="s">
        <v>70</v>
      </c>
      <c r="AZ109" s="15" t="s">
        <v>138</v>
      </c>
      <c r="BA109" s="15" t="s">
        <v>138</v>
      </c>
      <c r="BB109" s="20" t="n">
        <v>0.75</v>
      </c>
      <c r="BC109" s="30" t="n">
        <f aca="false">BB109 * (1 - ( 3 / (( 4*BK109) - 9) ))</f>
        <v>0.67741935483871</v>
      </c>
      <c r="BD109" s="30" t="n">
        <f aca="false">0.5 * LN((1+BC109)/(1-BC109))</f>
        <v>0.824329312793691</v>
      </c>
      <c r="BE109" s="30" t="n">
        <f aca="false">1/SQRT(BK109-3)</f>
        <v>0.377964473009227</v>
      </c>
      <c r="BF109" s="30" t="n">
        <f aca="false">BD109-1.96*BE109</f>
        <v>0.0835189456956054</v>
      </c>
      <c r="BG109" s="30" t="n">
        <f aca="false">BD109+1.96*BE109</f>
        <v>1.56513967989178</v>
      </c>
      <c r="BH109" s="30" t="str">
        <f aca="false">IF(BD109&lt; BF109, "PROB",  IF(BD109&gt;BG109, "PROB","OK"))</f>
        <v>OK</v>
      </c>
      <c r="BI109" s="30" t="n">
        <f aca="false">1/(BE109*BE109)</f>
        <v>7</v>
      </c>
      <c r="BJ109" s="15" t="s">
        <v>207</v>
      </c>
      <c r="BK109" s="15" t="n">
        <v>10</v>
      </c>
      <c r="BL109" s="32" t="s">
        <v>73</v>
      </c>
      <c r="BM109" s="15" t="s">
        <v>205</v>
      </c>
      <c r="BN109" s="15" t="s">
        <v>75</v>
      </c>
    </row>
    <row r="110" s="15" customFormat="true" ht="14.1" hidden="false" customHeight="false" outlineLevel="0" collapsed="false">
      <c r="A110" s="15" t="n">
        <v>244</v>
      </c>
      <c r="B110" s="15" t="n">
        <v>0</v>
      </c>
      <c r="C110" s="15" t="n">
        <f aca="false">4.5*30</f>
        <v>135</v>
      </c>
      <c r="D110" s="15" t="n">
        <v>0</v>
      </c>
      <c r="E110" s="15" t="n">
        <v>1</v>
      </c>
      <c r="F110" s="15" t="n">
        <v>0</v>
      </c>
      <c r="G110" s="18" t="s">
        <v>69</v>
      </c>
      <c r="H110" s="18" t="s">
        <v>69</v>
      </c>
      <c r="I110" s="18" t="s">
        <v>69</v>
      </c>
      <c r="J110" s="18" t="s">
        <v>69</v>
      </c>
      <c r="K110" s="15" t="n">
        <v>1</v>
      </c>
      <c r="L110" s="15" t="n">
        <v>1</v>
      </c>
      <c r="M110" s="18" t="s">
        <v>69</v>
      </c>
      <c r="N110" s="18" t="s">
        <v>69</v>
      </c>
      <c r="O110" s="18" t="s">
        <v>69</v>
      </c>
      <c r="P110" s="15" t="n">
        <v>6</v>
      </c>
      <c r="Q110" s="15" t="n">
        <v>1</v>
      </c>
      <c r="R110" s="15" t="n">
        <v>1</v>
      </c>
      <c r="S110" s="15" t="n">
        <v>45</v>
      </c>
      <c r="T110" s="15" t="n">
        <v>0</v>
      </c>
      <c r="U110" s="18" t="s">
        <v>69</v>
      </c>
      <c r="V110" s="15" t="s">
        <v>69</v>
      </c>
      <c r="W110" s="15" t="s">
        <v>69</v>
      </c>
      <c r="X110" s="15" t="s">
        <v>69</v>
      </c>
      <c r="Y110" s="18" t="s">
        <v>69</v>
      </c>
      <c r="AA110" s="18" t="s">
        <v>69</v>
      </c>
      <c r="AB110" s="18" t="s">
        <v>69</v>
      </c>
      <c r="AC110" s="15" t="s">
        <v>69</v>
      </c>
      <c r="AD110" s="15" t="s">
        <v>69</v>
      </c>
      <c r="AE110" s="15" t="s">
        <v>69</v>
      </c>
      <c r="AF110" s="18" t="s">
        <v>69</v>
      </c>
      <c r="AG110" s="18" t="s">
        <v>69</v>
      </c>
      <c r="AI110" s="18" t="s">
        <v>69</v>
      </c>
      <c r="AJ110" s="15" t="n">
        <v>0</v>
      </c>
      <c r="AK110" s="15" t="n">
        <v>1</v>
      </c>
      <c r="AL110" s="15" t="n">
        <v>5</v>
      </c>
      <c r="AM110" s="18" t="s">
        <v>70</v>
      </c>
      <c r="AN110" s="18" t="s">
        <v>70</v>
      </c>
      <c r="AO110" s="18" t="s">
        <v>70</v>
      </c>
      <c r="AP110" s="18" t="s">
        <v>70</v>
      </c>
      <c r="AQ110" s="18" t="s">
        <v>70</v>
      </c>
      <c r="AR110" s="18"/>
      <c r="AS110" s="15" t="n">
        <v>0</v>
      </c>
      <c r="AT110" s="15" t="n">
        <v>0</v>
      </c>
      <c r="AU110" s="15" t="n">
        <v>1</v>
      </c>
      <c r="AV110" s="15" t="n">
        <v>2</v>
      </c>
      <c r="AW110" s="18" t="s">
        <v>70</v>
      </c>
      <c r="AX110" s="18" t="s">
        <v>70</v>
      </c>
      <c r="AY110" s="18" t="s">
        <v>70</v>
      </c>
      <c r="AZ110" s="15" t="s">
        <v>202</v>
      </c>
      <c r="BA110" s="15" t="s">
        <v>202</v>
      </c>
      <c r="BB110" s="20" t="n">
        <v>0.46</v>
      </c>
      <c r="BC110" s="30" t="n">
        <f aca="false">BB110 * (1 - ( 3 / (( 4*BK110) - 9) ))</f>
        <v>0.420571428571429</v>
      </c>
      <c r="BD110" s="30" t="n">
        <f aca="false">0.5 * LN((1+BC110)/(1-BC110))</f>
        <v>0.448386043959764</v>
      </c>
      <c r="BE110" s="30" t="n">
        <f aca="false">1/SQRT(BK110-3)</f>
        <v>0.353553390593274</v>
      </c>
      <c r="BF110" s="30" t="n">
        <f aca="false">BD110-1.96*BE110</f>
        <v>-0.244578601603052</v>
      </c>
      <c r="BG110" s="30" t="n">
        <f aca="false">BD110+1.96*BE110</f>
        <v>1.14135068952258</v>
      </c>
      <c r="BH110" s="30" t="str">
        <f aca="false">IF(BD110&lt; BF110, "PROB",  IF(BD110&gt;BG110, "PROB","OK"))</f>
        <v>OK</v>
      </c>
      <c r="BI110" s="30" t="n">
        <f aca="false">1/(BE110*BE110)</f>
        <v>8</v>
      </c>
      <c r="BJ110" s="15" t="s">
        <v>208</v>
      </c>
      <c r="BK110" s="15" t="n">
        <v>11</v>
      </c>
      <c r="BL110" s="32" t="s">
        <v>73</v>
      </c>
      <c r="BM110" s="15" t="s">
        <v>205</v>
      </c>
      <c r="BN110" s="15" t="s">
        <v>75</v>
      </c>
    </row>
    <row r="111" s="15" customFormat="true" ht="14.1" hidden="false" customHeight="false" outlineLevel="0" collapsed="false">
      <c r="A111" s="15" t="n">
        <v>244</v>
      </c>
      <c r="B111" s="15" t="n">
        <v>0</v>
      </c>
      <c r="C111" s="15" t="n">
        <f aca="false">4.5*30</f>
        <v>135</v>
      </c>
      <c r="D111" s="15" t="n">
        <v>0</v>
      </c>
      <c r="E111" s="15" t="n">
        <v>1</v>
      </c>
      <c r="F111" s="15" t="n">
        <v>0</v>
      </c>
      <c r="G111" s="18" t="s">
        <v>69</v>
      </c>
      <c r="H111" s="18" t="s">
        <v>69</v>
      </c>
      <c r="I111" s="18" t="s">
        <v>69</v>
      </c>
      <c r="J111" s="18" t="s">
        <v>69</v>
      </c>
      <c r="K111" s="15" t="n">
        <v>1</v>
      </c>
      <c r="L111" s="15" t="n">
        <v>1</v>
      </c>
      <c r="M111" s="18" t="s">
        <v>69</v>
      </c>
      <c r="N111" s="18" t="s">
        <v>69</v>
      </c>
      <c r="O111" s="18" t="s">
        <v>69</v>
      </c>
      <c r="P111" s="15" t="n">
        <v>6</v>
      </c>
      <c r="Q111" s="15" t="n">
        <v>1</v>
      </c>
      <c r="R111" s="15" t="n">
        <v>1</v>
      </c>
      <c r="S111" s="15" t="n">
        <v>45</v>
      </c>
      <c r="T111" s="15" t="n">
        <v>0</v>
      </c>
      <c r="U111" s="18" t="s">
        <v>69</v>
      </c>
      <c r="V111" s="15" t="s">
        <v>69</v>
      </c>
      <c r="W111" s="15" t="s">
        <v>69</v>
      </c>
      <c r="X111" s="15" t="s">
        <v>69</v>
      </c>
      <c r="Y111" s="18" t="s">
        <v>69</v>
      </c>
      <c r="AA111" s="18" t="s">
        <v>69</v>
      </c>
      <c r="AB111" s="18" t="s">
        <v>69</v>
      </c>
      <c r="AC111" s="15" t="s">
        <v>69</v>
      </c>
      <c r="AD111" s="15" t="s">
        <v>69</v>
      </c>
      <c r="AE111" s="15" t="s">
        <v>69</v>
      </c>
      <c r="AF111" s="18" t="s">
        <v>69</v>
      </c>
      <c r="AG111" s="18" t="s">
        <v>69</v>
      </c>
      <c r="AI111" s="18" t="s">
        <v>69</v>
      </c>
      <c r="AJ111" s="15" t="n">
        <v>0</v>
      </c>
      <c r="AK111" s="15" t="n">
        <v>1</v>
      </c>
      <c r="AL111" s="15" t="n">
        <v>5</v>
      </c>
      <c r="AM111" s="18" t="s">
        <v>70</v>
      </c>
      <c r="AN111" s="18" t="s">
        <v>70</v>
      </c>
      <c r="AO111" s="18" t="s">
        <v>70</v>
      </c>
      <c r="AP111" s="18" t="s">
        <v>70</v>
      </c>
      <c r="AQ111" s="18" t="s">
        <v>70</v>
      </c>
      <c r="AR111" s="18"/>
      <c r="AS111" s="15" t="n">
        <v>0</v>
      </c>
      <c r="AT111" s="15" t="n">
        <v>0</v>
      </c>
      <c r="AU111" s="15" t="n">
        <v>1</v>
      </c>
      <c r="AV111" s="15" t="n">
        <v>2</v>
      </c>
      <c r="AW111" s="18" t="s">
        <v>70</v>
      </c>
      <c r="AX111" s="18" t="s">
        <v>70</v>
      </c>
      <c r="AY111" s="18" t="s">
        <v>70</v>
      </c>
      <c r="AZ111" s="15" t="s">
        <v>109</v>
      </c>
      <c r="BA111" s="15" t="s">
        <v>110</v>
      </c>
      <c r="BB111" s="20" t="n">
        <v>0.63</v>
      </c>
      <c r="BC111" s="30" t="n">
        <f aca="false">BB111 * (1 - ( 3 / (( 4*BK111) - 9) ))</f>
        <v>0.576</v>
      </c>
      <c r="BD111" s="30" t="n">
        <f aca="false">0.5 * LN((1+BC111)/(1-BC111))</f>
        <v>0.656455907592933</v>
      </c>
      <c r="BE111" s="30" t="n">
        <f aca="false">1/SQRT(BK111-3)</f>
        <v>0.353553390593274</v>
      </c>
      <c r="BF111" s="30" t="n">
        <f aca="false">BD111-1.96*BE111</f>
        <v>-0.0365087379698832</v>
      </c>
      <c r="BG111" s="30" t="n">
        <f aca="false">BD111+1.96*BE111</f>
        <v>1.34942055315575</v>
      </c>
      <c r="BH111" s="30" t="str">
        <f aca="false">IF(BD111&lt; BF111, "PROB",  IF(BD111&gt;BG111, "PROB","OK"))</f>
        <v>OK</v>
      </c>
      <c r="BI111" s="30" t="n">
        <f aca="false">1/(BE111*BE111)</f>
        <v>8</v>
      </c>
      <c r="BJ111" s="15" t="s">
        <v>209</v>
      </c>
      <c r="BK111" s="15" t="n">
        <v>11</v>
      </c>
      <c r="BL111" s="32" t="s">
        <v>73</v>
      </c>
      <c r="BM111" s="15" t="s">
        <v>205</v>
      </c>
      <c r="BN111" s="15" t="s">
        <v>75</v>
      </c>
    </row>
    <row r="112" s="15" customFormat="true" ht="14.1" hidden="false" customHeight="false" outlineLevel="0" collapsed="false">
      <c r="A112" s="15" t="n">
        <v>244</v>
      </c>
      <c r="B112" s="15" t="n">
        <v>0</v>
      </c>
      <c r="C112" s="15" t="n">
        <f aca="false">4.5*30</f>
        <v>135</v>
      </c>
      <c r="D112" s="15" t="n">
        <v>0</v>
      </c>
      <c r="E112" s="15" t="n">
        <v>1</v>
      </c>
      <c r="F112" s="15" t="n">
        <v>0</v>
      </c>
      <c r="G112" s="18" t="s">
        <v>69</v>
      </c>
      <c r="H112" s="18" t="s">
        <v>69</v>
      </c>
      <c r="I112" s="18" t="s">
        <v>69</v>
      </c>
      <c r="J112" s="18" t="s">
        <v>69</v>
      </c>
      <c r="K112" s="15" t="n">
        <v>1</v>
      </c>
      <c r="L112" s="15" t="n">
        <v>1</v>
      </c>
      <c r="M112" s="18" t="s">
        <v>69</v>
      </c>
      <c r="N112" s="18" t="s">
        <v>69</v>
      </c>
      <c r="O112" s="18" t="s">
        <v>69</v>
      </c>
      <c r="P112" s="15" t="n">
        <v>6</v>
      </c>
      <c r="Q112" s="15" t="n">
        <v>1</v>
      </c>
      <c r="R112" s="15" t="n">
        <v>1</v>
      </c>
      <c r="S112" s="15" t="n">
        <v>45</v>
      </c>
      <c r="T112" s="15" t="n">
        <v>0</v>
      </c>
      <c r="U112" s="18" t="s">
        <v>69</v>
      </c>
      <c r="V112" s="15" t="s">
        <v>69</v>
      </c>
      <c r="W112" s="15" t="s">
        <v>69</v>
      </c>
      <c r="X112" s="15" t="s">
        <v>69</v>
      </c>
      <c r="Y112" s="18" t="s">
        <v>69</v>
      </c>
      <c r="AA112" s="18" t="s">
        <v>69</v>
      </c>
      <c r="AB112" s="18" t="s">
        <v>69</v>
      </c>
      <c r="AC112" s="15" t="s">
        <v>69</v>
      </c>
      <c r="AD112" s="15" t="s">
        <v>69</v>
      </c>
      <c r="AE112" s="15" t="s">
        <v>69</v>
      </c>
      <c r="AF112" s="18" t="s">
        <v>69</v>
      </c>
      <c r="AG112" s="18" t="s">
        <v>69</v>
      </c>
      <c r="AI112" s="18" t="s">
        <v>69</v>
      </c>
      <c r="AJ112" s="15" t="n">
        <v>0</v>
      </c>
      <c r="AK112" s="15" t="n">
        <v>1</v>
      </c>
      <c r="AL112" s="15" t="n">
        <v>5</v>
      </c>
      <c r="AM112" s="18" t="s">
        <v>70</v>
      </c>
      <c r="AN112" s="18" t="s">
        <v>70</v>
      </c>
      <c r="AO112" s="18" t="s">
        <v>70</v>
      </c>
      <c r="AP112" s="18" t="s">
        <v>70</v>
      </c>
      <c r="AQ112" s="18" t="s">
        <v>70</v>
      </c>
      <c r="AR112" s="18"/>
      <c r="AS112" s="15" t="n">
        <v>0</v>
      </c>
      <c r="AT112" s="15" t="n">
        <v>0</v>
      </c>
      <c r="AU112" s="15" t="n">
        <v>1</v>
      </c>
      <c r="AV112" s="15" t="n">
        <v>2</v>
      </c>
      <c r="AW112" s="18" t="s">
        <v>70</v>
      </c>
      <c r="AX112" s="18" t="s">
        <v>70</v>
      </c>
      <c r="AY112" s="18" t="s">
        <v>70</v>
      </c>
      <c r="AZ112" s="15" t="s">
        <v>138</v>
      </c>
      <c r="BA112" s="15" t="s">
        <v>138</v>
      </c>
      <c r="BB112" s="20" t="n">
        <v>0.56</v>
      </c>
      <c r="BC112" s="30" t="n">
        <f aca="false">BB112 * (1 - ( 3 / (( 4*BK112) - 9) ))</f>
        <v>0.512</v>
      </c>
      <c r="BD112" s="30" t="n">
        <f aca="false">0.5 * LN((1+BC112)/(1-BC112))</f>
        <v>0.565436575443166</v>
      </c>
      <c r="BE112" s="30" t="n">
        <f aca="false">1/SQRT(BK112-3)</f>
        <v>0.353553390593274</v>
      </c>
      <c r="BF112" s="30" t="n">
        <f aca="false">BD112-1.96*BE112</f>
        <v>-0.127528070119651</v>
      </c>
      <c r="BG112" s="30" t="n">
        <f aca="false">BD112+1.96*BE112</f>
        <v>1.25840122100598</v>
      </c>
      <c r="BH112" s="30" t="str">
        <f aca="false">IF(BD112&lt; BF112, "PROB",  IF(BD112&gt;BG112, "PROB","OK"))</f>
        <v>OK</v>
      </c>
      <c r="BI112" s="30" t="n">
        <f aca="false">1/(BE112*BE112)</f>
        <v>8</v>
      </c>
      <c r="BJ112" s="15" t="s">
        <v>210</v>
      </c>
      <c r="BK112" s="15" t="n">
        <v>11</v>
      </c>
      <c r="BL112" s="32" t="s">
        <v>73</v>
      </c>
      <c r="BM112" s="15" t="s">
        <v>205</v>
      </c>
      <c r="BN112" s="15" t="s">
        <v>75</v>
      </c>
    </row>
    <row r="113" s="15" customFormat="true" ht="14.1" hidden="false" customHeight="false" outlineLevel="0" collapsed="false">
      <c r="A113" s="15" t="n">
        <v>53</v>
      </c>
      <c r="B113" s="15" t="n">
        <v>0</v>
      </c>
      <c r="C113" s="15" t="s">
        <v>70</v>
      </c>
      <c r="D113" s="15" t="n">
        <v>0</v>
      </c>
      <c r="E113" s="15" t="n">
        <v>4</v>
      </c>
      <c r="F113" s="15" t="n">
        <v>1</v>
      </c>
      <c r="G113" s="18" t="s">
        <v>69</v>
      </c>
      <c r="H113" s="18" t="s">
        <v>69</v>
      </c>
      <c r="I113" s="18" t="s">
        <v>69</v>
      </c>
      <c r="J113" s="18" t="s">
        <v>69</v>
      </c>
      <c r="K113" s="15" t="n">
        <v>2</v>
      </c>
      <c r="L113" s="15" t="n">
        <v>1</v>
      </c>
      <c r="M113" s="15" t="n">
        <v>2</v>
      </c>
      <c r="N113" s="15" t="n">
        <v>1</v>
      </c>
      <c r="O113" s="15" t="n">
        <v>1</v>
      </c>
      <c r="P113" s="15" t="n">
        <v>6</v>
      </c>
      <c r="Q113" s="15" t="n">
        <v>1</v>
      </c>
      <c r="R113" s="15" t="n">
        <v>1</v>
      </c>
      <c r="S113" s="15" t="n">
        <v>30</v>
      </c>
      <c r="T113" s="15" t="n">
        <v>0</v>
      </c>
      <c r="U113" s="18" t="s">
        <v>69</v>
      </c>
      <c r="V113" s="15" t="s">
        <v>69</v>
      </c>
      <c r="W113" s="15" t="s">
        <v>69</v>
      </c>
      <c r="X113" s="15" t="s">
        <v>69</v>
      </c>
      <c r="Y113" s="18" t="s">
        <v>69</v>
      </c>
      <c r="AA113" s="18" t="s">
        <v>69</v>
      </c>
      <c r="AB113" s="18" t="s">
        <v>69</v>
      </c>
      <c r="AC113" s="15" t="s">
        <v>69</v>
      </c>
      <c r="AD113" s="15" t="s">
        <v>69</v>
      </c>
      <c r="AE113" s="15" t="s">
        <v>69</v>
      </c>
      <c r="AF113" s="18" t="s">
        <v>69</v>
      </c>
      <c r="AG113" s="18" t="s">
        <v>69</v>
      </c>
      <c r="AI113" s="18" t="s">
        <v>69</v>
      </c>
      <c r="AJ113" s="15" t="n">
        <v>0</v>
      </c>
      <c r="AK113" s="15" t="n">
        <v>0</v>
      </c>
      <c r="AL113" s="15" t="n">
        <v>5</v>
      </c>
      <c r="AM113" s="18" t="s">
        <v>70</v>
      </c>
      <c r="AN113" s="18" t="s">
        <v>70</v>
      </c>
      <c r="AO113" s="18" t="s">
        <v>70</v>
      </c>
      <c r="AP113" s="18" t="s">
        <v>70</v>
      </c>
      <c r="AQ113" s="18" t="s">
        <v>70</v>
      </c>
      <c r="AR113" s="18"/>
      <c r="AS113" s="15" t="n">
        <v>0</v>
      </c>
      <c r="AT113" s="15" t="n">
        <v>0</v>
      </c>
      <c r="AU113" s="15" t="n">
        <v>1</v>
      </c>
      <c r="AV113" s="15" t="n">
        <v>2</v>
      </c>
      <c r="AW113" s="18" t="s">
        <v>70</v>
      </c>
      <c r="AX113" s="18" t="s">
        <v>70</v>
      </c>
      <c r="AY113" s="18" t="s">
        <v>70</v>
      </c>
      <c r="AZ113" s="15" t="s">
        <v>71</v>
      </c>
      <c r="BA113" s="15" t="s">
        <v>71</v>
      </c>
      <c r="BB113" s="20" t="n">
        <v>-0.37</v>
      </c>
      <c r="BC113" s="30" t="n">
        <f aca="false">BB113 * (1 - ( 3 / (( 4*BK113) - 9) ))</f>
        <v>-0.321739130434783</v>
      </c>
      <c r="BD113" s="30" t="n">
        <f aca="false">0.5 * LN((1+BC113)/(1-BC113))</f>
        <v>-0.333585847078342</v>
      </c>
      <c r="BE113" s="30" t="n">
        <f aca="false">1/SQRT(BK113-3)</f>
        <v>0.447213595499958</v>
      </c>
      <c r="BF113" s="30" t="n">
        <f aca="false">BD113-1.96*BE113</f>
        <v>-1.21012449425826</v>
      </c>
      <c r="BG113" s="30" t="n">
        <f aca="false">BD113+1.96*BE113</f>
        <v>0.542952800101575</v>
      </c>
      <c r="BH113" s="30" t="str">
        <f aca="false">IF(BD113&lt; BF113, "PROB",  IF(BD113&gt;BG113, "PROB","OK"))</f>
        <v>OK</v>
      </c>
      <c r="BI113" s="30" t="n">
        <f aca="false">1/(BE113*BE113)</f>
        <v>5</v>
      </c>
      <c r="BJ113" s="15" t="s">
        <v>211</v>
      </c>
      <c r="BK113" s="15" t="n">
        <v>8</v>
      </c>
      <c r="BL113" s="32" t="s">
        <v>73</v>
      </c>
      <c r="BM113" s="32" t="s">
        <v>212</v>
      </c>
      <c r="BN113" s="15" t="s">
        <v>75</v>
      </c>
    </row>
    <row r="114" s="15" customFormat="true" ht="14.1" hidden="false" customHeight="false" outlineLevel="0" collapsed="false">
      <c r="A114" s="15" t="n">
        <v>53</v>
      </c>
      <c r="B114" s="15" t="n">
        <v>0</v>
      </c>
      <c r="C114" s="15" t="s">
        <v>70</v>
      </c>
      <c r="D114" s="15" t="n">
        <v>0</v>
      </c>
      <c r="E114" s="15" t="n">
        <v>4</v>
      </c>
      <c r="F114" s="15" t="n">
        <v>1</v>
      </c>
      <c r="G114" s="18" t="s">
        <v>69</v>
      </c>
      <c r="H114" s="18" t="s">
        <v>69</v>
      </c>
      <c r="I114" s="18" t="s">
        <v>69</v>
      </c>
      <c r="J114" s="18" t="s">
        <v>69</v>
      </c>
      <c r="K114" s="15" t="n">
        <v>2</v>
      </c>
      <c r="L114" s="15" t="n">
        <v>1</v>
      </c>
      <c r="M114" s="15" t="n">
        <v>2</v>
      </c>
      <c r="N114" s="15" t="n">
        <v>1</v>
      </c>
      <c r="O114" s="15" t="n">
        <v>1</v>
      </c>
      <c r="P114" s="15" t="n">
        <v>6</v>
      </c>
      <c r="Q114" s="15" t="n">
        <v>1</v>
      </c>
      <c r="R114" s="15" t="n">
        <v>1</v>
      </c>
      <c r="S114" s="15" t="n">
        <v>30</v>
      </c>
      <c r="T114" s="15" t="n">
        <v>0</v>
      </c>
      <c r="U114" s="18" t="s">
        <v>69</v>
      </c>
      <c r="V114" s="15" t="s">
        <v>69</v>
      </c>
      <c r="W114" s="15" t="s">
        <v>69</v>
      </c>
      <c r="X114" s="15" t="s">
        <v>69</v>
      </c>
      <c r="Y114" s="18" t="s">
        <v>69</v>
      </c>
      <c r="AA114" s="18" t="s">
        <v>69</v>
      </c>
      <c r="AB114" s="18" t="s">
        <v>69</v>
      </c>
      <c r="AC114" s="15" t="s">
        <v>69</v>
      </c>
      <c r="AD114" s="15" t="s">
        <v>69</v>
      </c>
      <c r="AE114" s="15" t="s">
        <v>69</v>
      </c>
      <c r="AF114" s="18" t="s">
        <v>69</v>
      </c>
      <c r="AG114" s="18" t="s">
        <v>69</v>
      </c>
      <c r="AI114" s="18" t="s">
        <v>69</v>
      </c>
      <c r="AJ114" s="15" t="n">
        <v>0</v>
      </c>
      <c r="AK114" s="15" t="n">
        <v>0</v>
      </c>
      <c r="AL114" s="15" t="n">
        <v>5</v>
      </c>
      <c r="AM114" s="18" t="s">
        <v>70</v>
      </c>
      <c r="AN114" s="18" t="s">
        <v>70</v>
      </c>
      <c r="AO114" s="18" t="s">
        <v>70</v>
      </c>
      <c r="AP114" s="18" t="s">
        <v>70</v>
      </c>
      <c r="AQ114" s="18" t="s">
        <v>70</v>
      </c>
      <c r="AR114" s="18"/>
      <c r="AS114" s="15" t="n">
        <v>0</v>
      </c>
      <c r="AT114" s="15" t="n">
        <v>0</v>
      </c>
      <c r="AU114" s="15" t="n">
        <v>1</v>
      </c>
      <c r="AV114" s="15" t="n">
        <v>2</v>
      </c>
      <c r="AW114" s="18" t="s">
        <v>70</v>
      </c>
      <c r="AX114" s="18" t="s">
        <v>70</v>
      </c>
      <c r="AY114" s="18" t="s">
        <v>70</v>
      </c>
      <c r="AZ114" s="15" t="s">
        <v>89</v>
      </c>
      <c r="BA114" s="15" t="s">
        <v>89</v>
      </c>
      <c r="BB114" s="20" t="n">
        <v>0.17</v>
      </c>
      <c r="BC114" s="30" t="n">
        <f aca="false">BB114 * (1 - ( 3 / (( 4*BK114) - 9) ))</f>
        <v>0.147826086956522</v>
      </c>
      <c r="BD114" s="30" t="n">
        <f aca="false">0.5 * LN((1+BC114)/(1-BC114))</f>
        <v>0.1489172219579</v>
      </c>
      <c r="BE114" s="30" t="n">
        <f aca="false">1/SQRT(BK114-3)</f>
        <v>0.447213595499958</v>
      </c>
      <c r="BF114" s="30" t="n">
        <f aca="false">BD114-1.96*BE114</f>
        <v>-0.727621425222018</v>
      </c>
      <c r="BG114" s="30" t="n">
        <f aca="false">BD114+1.96*BE114</f>
        <v>1.02545586913782</v>
      </c>
      <c r="BH114" s="30" t="str">
        <f aca="false">IF(BD114&lt; BF114, "PROB",  IF(BD114&gt;BG114, "PROB","OK"))</f>
        <v>OK</v>
      </c>
      <c r="BI114" s="30" t="n">
        <f aca="false">1/(BE114*BE114)</f>
        <v>5</v>
      </c>
      <c r="BJ114" s="15" t="s">
        <v>213</v>
      </c>
      <c r="BK114" s="15" t="n">
        <v>8</v>
      </c>
      <c r="BL114" s="32" t="s">
        <v>73</v>
      </c>
      <c r="BM114" s="32" t="s">
        <v>212</v>
      </c>
      <c r="BN114" s="15" t="s">
        <v>75</v>
      </c>
    </row>
    <row r="115" s="15" customFormat="true" ht="14.1" hidden="false" customHeight="false" outlineLevel="0" collapsed="false">
      <c r="A115" s="15" t="n">
        <v>53</v>
      </c>
      <c r="B115" s="15" t="n">
        <v>0</v>
      </c>
      <c r="C115" s="15" t="s">
        <v>70</v>
      </c>
      <c r="D115" s="15" t="n">
        <v>0</v>
      </c>
      <c r="E115" s="15" t="n">
        <v>4</v>
      </c>
      <c r="F115" s="15" t="n">
        <v>1</v>
      </c>
      <c r="G115" s="18" t="s">
        <v>69</v>
      </c>
      <c r="H115" s="18" t="s">
        <v>69</v>
      </c>
      <c r="I115" s="18" t="s">
        <v>69</v>
      </c>
      <c r="J115" s="18" t="s">
        <v>69</v>
      </c>
      <c r="K115" s="15" t="n">
        <v>2</v>
      </c>
      <c r="L115" s="15" t="n">
        <v>1</v>
      </c>
      <c r="M115" s="15" t="n">
        <v>2</v>
      </c>
      <c r="N115" s="15" t="n">
        <v>1</v>
      </c>
      <c r="O115" s="15" t="n">
        <v>1</v>
      </c>
      <c r="P115" s="15" t="n">
        <v>6</v>
      </c>
      <c r="Q115" s="15" t="n">
        <v>1</v>
      </c>
      <c r="R115" s="15" t="n">
        <v>1</v>
      </c>
      <c r="S115" s="15" t="n">
        <v>30</v>
      </c>
      <c r="T115" s="15" t="n">
        <v>0</v>
      </c>
      <c r="U115" s="18" t="s">
        <v>69</v>
      </c>
      <c r="V115" s="15" t="s">
        <v>69</v>
      </c>
      <c r="W115" s="15" t="s">
        <v>69</v>
      </c>
      <c r="X115" s="15" t="s">
        <v>69</v>
      </c>
      <c r="Y115" s="18" t="s">
        <v>69</v>
      </c>
      <c r="AA115" s="18" t="s">
        <v>69</v>
      </c>
      <c r="AB115" s="18" t="s">
        <v>69</v>
      </c>
      <c r="AC115" s="15" t="s">
        <v>69</v>
      </c>
      <c r="AD115" s="15" t="s">
        <v>69</v>
      </c>
      <c r="AE115" s="15" t="s">
        <v>69</v>
      </c>
      <c r="AF115" s="18" t="s">
        <v>69</v>
      </c>
      <c r="AG115" s="18" t="s">
        <v>69</v>
      </c>
      <c r="AI115" s="18" t="s">
        <v>69</v>
      </c>
      <c r="AJ115" s="15" t="n">
        <v>0</v>
      </c>
      <c r="AK115" s="15" t="n">
        <v>0</v>
      </c>
      <c r="AL115" s="15" t="n">
        <v>5</v>
      </c>
      <c r="AM115" s="18" t="s">
        <v>70</v>
      </c>
      <c r="AN115" s="18" t="s">
        <v>70</v>
      </c>
      <c r="AO115" s="18" t="s">
        <v>70</v>
      </c>
      <c r="AP115" s="18" t="s">
        <v>70</v>
      </c>
      <c r="AQ115" s="18" t="s">
        <v>70</v>
      </c>
      <c r="AR115" s="18"/>
      <c r="AS115" s="15" t="n">
        <v>0</v>
      </c>
      <c r="AT115" s="15" t="n">
        <v>0</v>
      </c>
      <c r="AU115" s="15" t="n">
        <v>1</v>
      </c>
      <c r="AV115" s="15" t="n">
        <v>2</v>
      </c>
      <c r="AW115" s="18" t="s">
        <v>70</v>
      </c>
      <c r="AX115" s="18" t="s">
        <v>70</v>
      </c>
      <c r="AY115" s="18" t="s">
        <v>70</v>
      </c>
      <c r="AZ115" s="15" t="s">
        <v>113</v>
      </c>
      <c r="BA115" s="15" t="s">
        <v>114</v>
      </c>
      <c r="BB115" s="20" t="n">
        <v>-0.33</v>
      </c>
      <c r="BC115" s="30" t="n">
        <f aca="false">BB115 * (1 - ( 3 / (( 4*BK115) - 9) ))</f>
        <v>-0.28695652173913</v>
      </c>
      <c r="BD115" s="30" t="n">
        <f aca="false">0.5 * LN((1+BC115)/(1-BC115))</f>
        <v>-0.295246513249931</v>
      </c>
      <c r="BE115" s="30" t="n">
        <f aca="false">1/SQRT(BK115-3)</f>
        <v>0.447213595499958</v>
      </c>
      <c r="BF115" s="30" t="n">
        <f aca="false">BD115-1.96*BE115</f>
        <v>-1.17178516042985</v>
      </c>
      <c r="BG115" s="30" t="n">
        <f aca="false">BD115+1.96*BE115</f>
        <v>0.581292133929986</v>
      </c>
      <c r="BH115" s="30" t="str">
        <f aca="false">IF(BD115&lt; BF115, "PROB",  IF(BD115&gt;BG115, "PROB","OK"))</f>
        <v>OK</v>
      </c>
      <c r="BI115" s="30" t="n">
        <f aca="false">1/(BE115*BE115)</f>
        <v>5</v>
      </c>
      <c r="BJ115" s="15" t="s">
        <v>214</v>
      </c>
      <c r="BK115" s="15" t="n">
        <v>8</v>
      </c>
      <c r="BL115" s="32" t="s">
        <v>73</v>
      </c>
      <c r="BM115" s="32" t="s">
        <v>212</v>
      </c>
      <c r="BN115" s="15" t="s">
        <v>75</v>
      </c>
    </row>
    <row r="116" s="15" customFormat="true" ht="14.1" hidden="false" customHeight="false" outlineLevel="0" collapsed="false">
      <c r="A116" s="15" t="n">
        <v>53</v>
      </c>
      <c r="B116" s="15" t="n">
        <v>0</v>
      </c>
      <c r="C116" s="15" t="s">
        <v>70</v>
      </c>
      <c r="D116" s="15" t="n">
        <v>0</v>
      </c>
      <c r="E116" s="15" t="n">
        <v>4</v>
      </c>
      <c r="F116" s="15" t="n">
        <v>1</v>
      </c>
      <c r="G116" s="18" t="s">
        <v>69</v>
      </c>
      <c r="H116" s="18" t="s">
        <v>69</v>
      </c>
      <c r="I116" s="18" t="s">
        <v>69</v>
      </c>
      <c r="J116" s="18" t="s">
        <v>69</v>
      </c>
      <c r="K116" s="15" t="n">
        <v>2</v>
      </c>
      <c r="L116" s="15" t="n">
        <v>1</v>
      </c>
      <c r="M116" s="15" t="n">
        <v>2</v>
      </c>
      <c r="N116" s="15" t="n">
        <v>1</v>
      </c>
      <c r="O116" s="15" t="n">
        <v>1</v>
      </c>
      <c r="P116" s="15" t="n">
        <v>6</v>
      </c>
      <c r="Q116" s="15" t="n">
        <v>1</v>
      </c>
      <c r="R116" s="15" t="n">
        <v>1</v>
      </c>
      <c r="S116" s="15" t="n">
        <v>30</v>
      </c>
      <c r="T116" s="15" t="n">
        <v>0</v>
      </c>
      <c r="U116" s="18" t="s">
        <v>69</v>
      </c>
      <c r="V116" s="15" t="s">
        <v>69</v>
      </c>
      <c r="W116" s="15" t="s">
        <v>69</v>
      </c>
      <c r="X116" s="15" t="s">
        <v>69</v>
      </c>
      <c r="Y116" s="18" t="s">
        <v>69</v>
      </c>
      <c r="AA116" s="18" t="s">
        <v>69</v>
      </c>
      <c r="AB116" s="18" t="s">
        <v>69</v>
      </c>
      <c r="AC116" s="15" t="s">
        <v>69</v>
      </c>
      <c r="AD116" s="15" t="s">
        <v>69</v>
      </c>
      <c r="AE116" s="15" t="s">
        <v>69</v>
      </c>
      <c r="AF116" s="18" t="s">
        <v>69</v>
      </c>
      <c r="AG116" s="18" t="s">
        <v>69</v>
      </c>
      <c r="AI116" s="18" t="s">
        <v>69</v>
      </c>
      <c r="AJ116" s="15" t="n">
        <v>0</v>
      </c>
      <c r="AK116" s="15" t="n">
        <v>0</v>
      </c>
      <c r="AL116" s="15" t="n">
        <v>5</v>
      </c>
      <c r="AM116" s="18" t="s">
        <v>70</v>
      </c>
      <c r="AN116" s="18" t="s">
        <v>70</v>
      </c>
      <c r="AO116" s="18" t="s">
        <v>70</v>
      </c>
      <c r="AP116" s="18" t="s">
        <v>70</v>
      </c>
      <c r="AQ116" s="18" t="s">
        <v>70</v>
      </c>
      <c r="AR116" s="18"/>
      <c r="AS116" s="15" t="n">
        <v>0</v>
      </c>
      <c r="AT116" s="15" t="n">
        <v>0</v>
      </c>
      <c r="AU116" s="15" t="n">
        <v>1</v>
      </c>
      <c r="AV116" s="15" t="n">
        <v>2</v>
      </c>
      <c r="AW116" s="18" t="s">
        <v>70</v>
      </c>
      <c r="AX116" s="18" t="s">
        <v>70</v>
      </c>
      <c r="AY116" s="18" t="s">
        <v>70</v>
      </c>
      <c r="AZ116" s="15" t="s">
        <v>111</v>
      </c>
      <c r="BA116" s="15" t="s">
        <v>112</v>
      </c>
      <c r="BB116" s="20" t="n">
        <v>-0.4</v>
      </c>
      <c r="BC116" s="30" t="n">
        <f aca="false">BB116 * (1 - ( 3 / (( 4*BK116) - 9) ))</f>
        <v>-0.347826086956522</v>
      </c>
      <c r="BD116" s="30" t="n">
        <f aca="false">0.5 * LN((1+BC116)/(1-BC116))</f>
        <v>-0.362968501691468</v>
      </c>
      <c r="BE116" s="30" t="n">
        <f aca="false">1/SQRT(BK116-3)</f>
        <v>0.447213595499958</v>
      </c>
      <c r="BF116" s="30" t="n">
        <f aca="false">BD116-1.96*BE116</f>
        <v>-1.23950714887139</v>
      </c>
      <c r="BG116" s="30" t="n">
        <f aca="false">BD116+1.96*BE116</f>
        <v>0.513570145488449</v>
      </c>
      <c r="BH116" s="30" t="str">
        <f aca="false">IF(BD116&lt; BF116, "PROB",  IF(BD116&gt;BG116, "PROB","OK"))</f>
        <v>OK</v>
      </c>
      <c r="BI116" s="30" t="n">
        <f aca="false">1/(BE116*BE116)</f>
        <v>5</v>
      </c>
      <c r="BJ116" s="15" t="s">
        <v>214</v>
      </c>
      <c r="BK116" s="15" t="n">
        <v>8</v>
      </c>
      <c r="BL116" s="32" t="s">
        <v>73</v>
      </c>
      <c r="BM116" s="32" t="s">
        <v>212</v>
      </c>
      <c r="BN116" s="15" t="s">
        <v>75</v>
      </c>
    </row>
    <row r="117" s="15" customFormat="true" ht="14.1" hidden="false" customHeight="false" outlineLevel="0" collapsed="false">
      <c r="A117" s="15" t="n">
        <v>53</v>
      </c>
      <c r="B117" s="15" t="n">
        <v>0</v>
      </c>
      <c r="C117" s="15" t="s">
        <v>70</v>
      </c>
      <c r="D117" s="15" t="n">
        <v>0</v>
      </c>
      <c r="E117" s="15" t="n">
        <v>4</v>
      </c>
      <c r="F117" s="15" t="n">
        <v>1</v>
      </c>
      <c r="G117" s="18" t="s">
        <v>69</v>
      </c>
      <c r="H117" s="18" t="s">
        <v>69</v>
      </c>
      <c r="I117" s="18" t="s">
        <v>69</v>
      </c>
      <c r="J117" s="18" t="s">
        <v>69</v>
      </c>
      <c r="K117" s="15" t="n">
        <v>2</v>
      </c>
      <c r="L117" s="15" t="n">
        <v>1</v>
      </c>
      <c r="M117" s="15" t="n">
        <v>2</v>
      </c>
      <c r="N117" s="15" t="n">
        <v>1</v>
      </c>
      <c r="O117" s="15" t="n">
        <v>1</v>
      </c>
      <c r="P117" s="15" t="n">
        <v>6</v>
      </c>
      <c r="Q117" s="15" t="n">
        <v>1</v>
      </c>
      <c r="R117" s="15" t="n">
        <v>1</v>
      </c>
      <c r="S117" s="15" t="n">
        <v>30</v>
      </c>
      <c r="T117" s="15" t="n">
        <v>0</v>
      </c>
      <c r="U117" s="18" t="s">
        <v>69</v>
      </c>
      <c r="V117" s="15" t="s">
        <v>69</v>
      </c>
      <c r="W117" s="15" t="s">
        <v>69</v>
      </c>
      <c r="X117" s="15" t="s">
        <v>69</v>
      </c>
      <c r="Y117" s="18" t="s">
        <v>69</v>
      </c>
      <c r="AA117" s="18" t="s">
        <v>69</v>
      </c>
      <c r="AB117" s="18" t="s">
        <v>69</v>
      </c>
      <c r="AC117" s="15" t="s">
        <v>69</v>
      </c>
      <c r="AD117" s="15" t="s">
        <v>69</v>
      </c>
      <c r="AE117" s="15" t="s">
        <v>69</v>
      </c>
      <c r="AF117" s="18" t="s">
        <v>69</v>
      </c>
      <c r="AG117" s="18" t="s">
        <v>69</v>
      </c>
      <c r="AI117" s="18" t="s">
        <v>69</v>
      </c>
      <c r="AJ117" s="15" t="n">
        <v>0</v>
      </c>
      <c r="AK117" s="15" t="n">
        <v>0</v>
      </c>
      <c r="AL117" s="15" t="n">
        <v>5</v>
      </c>
      <c r="AM117" s="18" t="s">
        <v>70</v>
      </c>
      <c r="AN117" s="18" t="s">
        <v>70</v>
      </c>
      <c r="AO117" s="18" t="s">
        <v>70</v>
      </c>
      <c r="AP117" s="18" t="s">
        <v>70</v>
      </c>
      <c r="AQ117" s="18" t="s">
        <v>70</v>
      </c>
      <c r="AR117" s="18"/>
      <c r="AS117" s="15" t="n">
        <v>0</v>
      </c>
      <c r="AT117" s="15" t="n">
        <v>0</v>
      </c>
      <c r="AU117" s="15" t="n">
        <v>1</v>
      </c>
      <c r="AV117" s="15" t="n">
        <v>2</v>
      </c>
      <c r="AW117" s="18" t="s">
        <v>70</v>
      </c>
      <c r="AX117" s="18" t="s">
        <v>70</v>
      </c>
      <c r="AY117" s="18" t="s">
        <v>70</v>
      </c>
      <c r="AZ117" s="15" t="s">
        <v>109</v>
      </c>
      <c r="BA117" s="15" t="s">
        <v>110</v>
      </c>
      <c r="BB117" s="20" t="n">
        <v>0.95</v>
      </c>
      <c r="BC117" s="30" t="n">
        <f aca="false">BB117 * (1 - ( 3 / (( 4*BK117) - 9) ))</f>
        <v>0.826086956521739</v>
      </c>
      <c r="BD117" s="30" t="n">
        <f aca="false">0.5 * LN((1+BC117)/(1-BC117))</f>
        <v>1.17568762858174</v>
      </c>
      <c r="BE117" s="30" t="n">
        <f aca="false">1/SQRT(BK117-3)</f>
        <v>0.447213595499958</v>
      </c>
      <c r="BF117" s="30" t="n">
        <f aca="false">BD117-1.96*BE117</f>
        <v>0.299148981401822</v>
      </c>
      <c r="BG117" s="30" t="n">
        <f aca="false">BD117+1.96*BE117</f>
        <v>2.05222627576166</v>
      </c>
      <c r="BH117" s="30" t="str">
        <f aca="false">IF(BD117&lt; BF117, "PROB",  IF(BD117&gt;BG117, "PROB","OK"))</f>
        <v>OK</v>
      </c>
      <c r="BI117" s="30" t="n">
        <f aca="false">1/(BE117*BE117)</f>
        <v>5</v>
      </c>
      <c r="BJ117" s="15" t="s">
        <v>214</v>
      </c>
      <c r="BK117" s="15" t="n">
        <v>8</v>
      </c>
      <c r="BL117" s="32" t="s">
        <v>73</v>
      </c>
      <c r="BM117" s="32" t="s">
        <v>212</v>
      </c>
      <c r="BN117" s="15" t="s">
        <v>75</v>
      </c>
    </row>
    <row r="118" s="15" customFormat="true" ht="14.1" hidden="false" customHeight="false" outlineLevel="0" collapsed="false">
      <c r="A118" s="15" t="n">
        <v>53</v>
      </c>
      <c r="B118" s="15" t="n">
        <v>0</v>
      </c>
      <c r="C118" s="15" t="s">
        <v>70</v>
      </c>
      <c r="D118" s="15" t="n">
        <v>0</v>
      </c>
      <c r="E118" s="15" t="n">
        <v>4</v>
      </c>
      <c r="F118" s="15" t="n">
        <v>1</v>
      </c>
      <c r="G118" s="18" t="s">
        <v>69</v>
      </c>
      <c r="H118" s="18" t="s">
        <v>69</v>
      </c>
      <c r="I118" s="18" t="s">
        <v>69</v>
      </c>
      <c r="J118" s="18" t="s">
        <v>69</v>
      </c>
      <c r="K118" s="15" t="n">
        <v>2</v>
      </c>
      <c r="L118" s="15" t="n">
        <v>1</v>
      </c>
      <c r="M118" s="15" t="n">
        <v>2</v>
      </c>
      <c r="N118" s="15" t="n">
        <v>1</v>
      </c>
      <c r="O118" s="15" t="n">
        <v>1</v>
      </c>
      <c r="P118" s="15" t="n">
        <v>6</v>
      </c>
      <c r="Q118" s="15" t="n">
        <v>1</v>
      </c>
      <c r="R118" s="15" t="n">
        <v>1</v>
      </c>
      <c r="S118" s="15" t="n">
        <v>30</v>
      </c>
      <c r="T118" s="15" t="n">
        <v>0</v>
      </c>
      <c r="U118" s="18" t="s">
        <v>69</v>
      </c>
      <c r="V118" s="15" t="s">
        <v>69</v>
      </c>
      <c r="W118" s="15" t="s">
        <v>69</v>
      </c>
      <c r="X118" s="15" t="s">
        <v>69</v>
      </c>
      <c r="Y118" s="18" t="s">
        <v>69</v>
      </c>
      <c r="AA118" s="18" t="s">
        <v>69</v>
      </c>
      <c r="AB118" s="18" t="s">
        <v>69</v>
      </c>
      <c r="AC118" s="15" t="s">
        <v>69</v>
      </c>
      <c r="AD118" s="15" t="s">
        <v>69</v>
      </c>
      <c r="AE118" s="15" t="s">
        <v>69</v>
      </c>
      <c r="AF118" s="18" t="s">
        <v>69</v>
      </c>
      <c r="AG118" s="18" t="s">
        <v>69</v>
      </c>
      <c r="AI118" s="18" t="s">
        <v>69</v>
      </c>
      <c r="AJ118" s="15" t="n">
        <v>0</v>
      </c>
      <c r="AK118" s="15" t="n">
        <v>0</v>
      </c>
      <c r="AL118" s="15" t="n">
        <v>5</v>
      </c>
      <c r="AM118" s="18" t="s">
        <v>70</v>
      </c>
      <c r="AN118" s="18" t="s">
        <v>70</v>
      </c>
      <c r="AO118" s="18" t="s">
        <v>70</v>
      </c>
      <c r="AP118" s="18" t="s">
        <v>70</v>
      </c>
      <c r="AQ118" s="18" t="s">
        <v>70</v>
      </c>
      <c r="AR118" s="18"/>
      <c r="AS118" s="15" t="n">
        <v>0</v>
      </c>
      <c r="AT118" s="15" t="n">
        <v>0</v>
      </c>
      <c r="AU118" s="15" t="n">
        <v>1</v>
      </c>
      <c r="AV118" s="15" t="n">
        <v>2</v>
      </c>
      <c r="AW118" s="18" t="s">
        <v>70</v>
      </c>
      <c r="AX118" s="18" t="s">
        <v>70</v>
      </c>
      <c r="AY118" s="18" t="s">
        <v>70</v>
      </c>
      <c r="AZ118" s="15" t="s">
        <v>157</v>
      </c>
      <c r="BA118" s="15" t="s">
        <v>157</v>
      </c>
      <c r="BB118" s="20" t="n">
        <v>-0.27</v>
      </c>
      <c r="BC118" s="30" t="n">
        <f aca="false">BB118 * (1 - ( 3 / (( 4*BK118) - 9) ))</f>
        <v>-0.234782608695652</v>
      </c>
      <c r="BD118" s="30" t="n">
        <f aca="false">0.5 * LN((1+BC118)/(1-BC118))</f>
        <v>-0.239245121561527</v>
      </c>
      <c r="BE118" s="30" t="n">
        <f aca="false">1/SQRT(BK118-3)</f>
        <v>0.447213595499958</v>
      </c>
      <c r="BF118" s="30" t="n">
        <f aca="false">BD118-1.96*BE118</f>
        <v>-1.11578376874144</v>
      </c>
      <c r="BG118" s="30" t="n">
        <f aca="false">BD118+1.96*BE118</f>
        <v>0.63729352561839</v>
      </c>
      <c r="BH118" s="30" t="str">
        <f aca="false">IF(BD118&lt; BF118, "PROB",  IF(BD118&gt;BG118, "PROB","OK"))</f>
        <v>OK</v>
      </c>
      <c r="BI118" s="30" t="n">
        <f aca="false">1/(BE118*BE118)</f>
        <v>5</v>
      </c>
      <c r="BJ118" s="15" t="s">
        <v>214</v>
      </c>
      <c r="BK118" s="15" t="n">
        <v>8</v>
      </c>
      <c r="BL118" s="32" t="s">
        <v>73</v>
      </c>
      <c r="BM118" s="32" t="s">
        <v>212</v>
      </c>
      <c r="BN118" s="15" t="s">
        <v>75</v>
      </c>
    </row>
    <row r="119" s="15" customFormat="true" ht="14.1" hidden="false" customHeight="false" outlineLevel="0" collapsed="false">
      <c r="A119" s="15" t="n">
        <v>53</v>
      </c>
      <c r="B119" s="15" t="n">
        <v>0</v>
      </c>
      <c r="C119" s="15" t="s">
        <v>70</v>
      </c>
      <c r="D119" s="15" t="n">
        <v>0</v>
      </c>
      <c r="E119" s="15" t="n">
        <v>4</v>
      </c>
      <c r="F119" s="15" t="n">
        <v>1</v>
      </c>
      <c r="G119" s="18" t="s">
        <v>69</v>
      </c>
      <c r="H119" s="18" t="s">
        <v>69</v>
      </c>
      <c r="I119" s="18" t="s">
        <v>69</v>
      </c>
      <c r="J119" s="18" t="s">
        <v>69</v>
      </c>
      <c r="K119" s="15" t="n">
        <v>2</v>
      </c>
      <c r="L119" s="15" t="n">
        <v>1</v>
      </c>
      <c r="M119" s="15" t="n">
        <v>2</v>
      </c>
      <c r="N119" s="15" t="n">
        <v>1</v>
      </c>
      <c r="O119" s="15" t="n">
        <v>1</v>
      </c>
      <c r="P119" s="15" t="n">
        <v>6</v>
      </c>
      <c r="Q119" s="15" t="n">
        <v>1</v>
      </c>
      <c r="R119" s="15" t="n">
        <v>1</v>
      </c>
      <c r="S119" s="15" t="n">
        <v>30</v>
      </c>
      <c r="T119" s="15" t="n">
        <v>0</v>
      </c>
      <c r="U119" s="18" t="s">
        <v>69</v>
      </c>
      <c r="V119" s="15" t="s">
        <v>69</v>
      </c>
      <c r="W119" s="15" t="s">
        <v>69</v>
      </c>
      <c r="X119" s="15" t="s">
        <v>69</v>
      </c>
      <c r="Y119" s="18" t="s">
        <v>69</v>
      </c>
      <c r="AA119" s="18" t="s">
        <v>69</v>
      </c>
      <c r="AB119" s="18" t="s">
        <v>69</v>
      </c>
      <c r="AC119" s="15" t="s">
        <v>69</v>
      </c>
      <c r="AD119" s="15" t="s">
        <v>69</v>
      </c>
      <c r="AE119" s="15" t="s">
        <v>69</v>
      </c>
      <c r="AF119" s="18" t="s">
        <v>69</v>
      </c>
      <c r="AG119" s="18" t="s">
        <v>69</v>
      </c>
      <c r="AI119" s="18" t="s">
        <v>69</v>
      </c>
      <c r="AJ119" s="15" t="n">
        <v>0</v>
      </c>
      <c r="AK119" s="15" t="n">
        <v>0</v>
      </c>
      <c r="AL119" s="15" t="n">
        <v>5</v>
      </c>
      <c r="AM119" s="18" t="s">
        <v>70</v>
      </c>
      <c r="AN119" s="18" t="s">
        <v>70</v>
      </c>
      <c r="AO119" s="18" t="s">
        <v>70</v>
      </c>
      <c r="AP119" s="18" t="s">
        <v>70</v>
      </c>
      <c r="AQ119" s="18" t="s">
        <v>70</v>
      </c>
      <c r="AR119" s="18"/>
      <c r="AS119" s="15" t="n">
        <v>0</v>
      </c>
      <c r="AT119" s="15" t="n">
        <v>0</v>
      </c>
      <c r="AU119" s="15" t="n">
        <v>1</v>
      </c>
      <c r="AV119" s="15" t="n">
        <v>2</v>
      </c>
      <c r="AW119" s="18" t="s">
        <v>70</v>
      </c>
      <c r="AX119" s="18" t="s">
        <v>70</v>
      </c>
      <c r="AY119" s="18" t="s">
        <v>70</v>
      </c>
      <c r="AZ119" s="15" t="s">
        <v>76</v>
      </c>
      <c r="BA119" s="15" t="s">
        <v>77</v>
      </c>
      <c r="BB119" s="20" t="n">
        <v>0.85</v>
      </c>
      <c r="BC119" s="30" t="n">
        <f aca="false">BB119 * (1 - ( 3 / (( 4*BK119) - 9) ))</f>
        <v>0.739130434782609</v>
      </c>
      <c r="BD119" s="30" t="n">
        <f aca="false">0.5 * LN((1+BC119)/(1-BC119))</f>
        <v>0.948559992442941</v>
      </c>
      <c r="BE119" s="30" t="n">
        <f aca="false">1/SQRT(BK119-3)</f>
        <v>0.447213595499958</v>
      </c>
      <c r="BF119" s="30" t="n">
        <f aca="false">BD119-1.96*BE119</f>
        <v>0.0720213452630231</v>
      </c>
      <c r="BG119" s="30" t="n">
        <f aca="false">BD119+1.96*BE119</f>
        <v>1.82509863962286</v>
      </c>
      <c r="BH119" s="30" t="str">
        <f aca="false">IF(BD119&lt; BF119, "PROB",  IF(BD119&gt;BG119, "PROB","OK"))</f>
        <v>OK</v>
      </c>
      <c r="BI119" s="30" t="n">
        <f aca="false">1/(BE119*BE119)</f>
        <v>5</v>
      </c>
      <c r="BJ119" s="15" t="s">
        <v>214</v>
      </c>
      <c r="BK119" s="15" t="n">
        <v>8</v>
      </c>
      <c r="BL119" s="32" t="s">
        <v>73</v>
      </c>
      <c r="BM119" s="32" t="s">
        <v>212</v>
      </c>
      <c r="BN119" s="15" t="s">
        <v>75</v>
      </c>
    </row>
    <row r="120" s="15" customFormat="true" ht="14.1" hidden="false" customHeight="false" outlineLevel="0" collapsed="false">
      <c r="A120" s="15" t="n">
        <v>53</v>
      </c>
      <c r="B120" s="15" t="n">
        <v>0</v>
      </c>
      <c r="C120" s="15" t="s">
        <v>70</v>
      </c>
      <c r="D120" s="15" t="n">
        <v>0</v>
      </c>
      <c r="E120" s="15" t="n">
        <v>4</v>
      </c>
      <c r="F120" s="15" t="n">
        <v>1</v>
      </c>
      <c r="G120" s="18" t="s">
        <v>69</v>
      </c>
      <c r="H120" s="18" t="s">
        <v>69</v>
      </c>
      <c r="I120" s="18" t="s">
        <v>69</v>
      </c>
      <c r="J120" s="18" t="s">
        <v>69</v>
      </c>
      <c r="K120" s="15" t="n">
        <v>2</v>
      </c>
      <c r="L120" s="15" t="n">
        <v>1</v>
      </c>
      <c r="M120" s="15" t="n">
        <v>2</v>
      </c>
      <c r="N120" s="15" t="n">
        <v>1</v>
      </c>
      <c r="O120" s="15" t="n">
        <v>1</v>
      </c>
      <c r="P120" s="15" t="n">
        <v>6</v>
      </c>
      <c r="Q120" s="15" t="n">
        <v>1</v>
      </c>
      <c r="R120" s="15" t="n">
        <v>1</v>
      </c>
      <c r="S120" s="15" t="n">
        <v>30</v>
      </c>
      <c r="T120" s="15" t="n">
        <v>0</v>
      </c>
      <c r="U120" s="18" t="s">
        <v>69</v>
      </c>
      <c r="V120" s="15" t="s">
        <v>69</v>
      </c>
      <c r="W120" s="15" t="s">
        <v>69</v>
      </c>
      <c r="X120" s="15" t="s">
        <v>69</v>
      </c>
      <c r="Y120" s="18" t="s">
        <v>69</v>
      </c>
      <c r="AA120" s="18" t="s">
        <v>69</v>
      </c>
      <c r="AB120" s="18" t="s">
        <v>69</v>
      </c>
      <c r="AC120" s="15" t="s">
        <v>69</v>
      </c>
      <c r="AD120" s="15" t="s">
        <v>69</v>
      </c>
      <c r="AE120" s="15" t="s">
        <v>69</v>
      </c>
      <c r="AF120" s="18" t="s">
        <v>69</v>
      </c>
      <c r="AG120" s="18" t="s">
        <v>69</v>
      </c>
      <c r="AI120" s="18" t="s">
        <v>69</v>
      </c>
      <c r="AJ120" s="15" t="n">
        <v>0</v>
      </c>
      <c r="AK120" s="15" t="n">
        <v>0</v>
      </c>
      <c r="AL120" s="15" t="n">
        <v>5</v>
      </c>
      <c r="AM120" s="18" t="s">
        <v>70</v>
      </c>
      <c r="AN120" s="18" t="s">
        <v>70</v>
      </c>
      <c r="AO120" s="18" t="s">
        <v>70</v>
      </c>
      <c r="AP120" s="18" t="s">
        <v>70</v>
      </c>
      <c r="AQ120" s="18" t="s">
        <v>70</v>
      </c>
      <c r="AR120" s="18"/>
      <c r="AS120" s="15" t="n">
        <v>0</v>
      </c>
      <c r="AT120" s="15" t="n">
        <v>0</v>
      </c>
      <c r="AU120" s="15" t="n">
        <v>1</v>
      </c>
      <c r="AV120" s="15" t="n">
        <v>2</v>
      </c>
      <c r="AW120" s="18" t="s">
        <v>70</v>
      </c>
      <c r="AX120" s="18" t="s">
        <v>70</v>
      </c>
      <c r="AY120" s="18" t="s">
        <v>70</v>
      </c>
      <c r="AZ120" s="15" t="s">
        <v>83</v>
      </c>
      <c r="BA120" s="15" t="s">
        <v>84</v>
      </c>
      <c r="BB120" s="20" t="n">
        <v>0.33</v>
      </c>
      <c r="BC120" s="30" t="n">
        <f aca="false">BB120 * (1 - ( 3 / (( 4*BK120) - 9) ))</f>
        <v>0.28695652173913</v>
      </c>
      <c r="BD120" s="30" t="n">
        <f aca="false">0.5 * LN((1+BC120)/(1-BC120))</f>
        <v>0.295246513249931</v>
      </c>
      <c r="BE120" s="30" t="n">
        <f aca="false">1/SQRT(BK120-3)</f>
        <v>0.447213595499958</v>
      </c>
      <c r="BF120" s="30" t="n">
        <f aca="false">BD120-1.96*BE120</f>
        <v>-0.581292133929986</v>
      </c>
      <c r="BG120" s="30" t="n">
        <f aca="false">BD120+1.96*BE120</f>
        <v>1.17178516042985</v>
      </c>
      <c r="BH120" s="30" t="str">
        <f aca="false">IF(BD120&lt; BF120, "PROB",  IF(BD120&gt;BG120, "PROB","OK"))</f>
        <v>OK</v>
      </c>
      <c r="BI120" s="30" t="n">
        <f aca="false">1/(BE120*BE120)</f>
        <v>5</v>
      </c>
      <c r="BJ120" s="15" t="s">
        <v>214</v>
      </c>
      <c r="BK120" s="15" t="n">
        <v>8</v>
      </c>
      <c r="BL120" s="32" t="s">
        <v>73</v>
      </c>
      <c r="BM120" s="32" t="s">
        <v>212</v>
      </c>
      <c r="BN120" s="15" t="s">
        <v>75</v>
      </c>
    </row>
    <row r="121" s="15" customFormat="true" ht="14.1" hidden="false" customHeight="false" outlineLevel="0" collapsed="false">
      <c r="A121" s="15" t="n">
        <v>53</v>
      </c>
      <c r="B121" s="15" t="n">
        <v>0</v>
      </c>
      <c r="C121" s="15" t="s">
        <v>70</v>
      </c>
      <c r="D121" s="15" t="n">
        <v>0</v>
      </c>
      <c r="E121" s="15" t="n">
        <v>4</v>
      </c>
      <c r="F121" s="15" t="n">
        <v>1</v>
      </c>
      <c r="G121" s="18" t="s">
        <v>69</v>
      </c>
      <c r="H121" s="18" t="s">
        <v>69</v>
      </c>
      <c r="I121" s="18" t="s">
        <v>69</v>
      </c>
      <c r="J121" s="18" t="s">
        <v>69</v>
      </c>
      <c r="K121" s="15" t="n">
        <v>2</v>
      </c>
      <c r="L121" s="15" t="n">
        <v>1</v>
      </c>
      <c r="M121" s="15" t="n">
        <v>2</v>
      </c>
      <c r="N121" s="15" t="n">
        <v>1</v>
      </c>
      <c r="O121" s="15" t="n">
        <v>1</v>
      </c>
      <c r="P121" s="15" t="n">
        <v>6</v>
      </c>
      <c r="Q121" s="15" t="n">
        <v>1</v>
      </c>
      <c r="R121" s="15" t="n">
        <v>1</v>
      </c>
      <c r="S121" s="15" t="n">
        <v>30</v>
      </c>
      <c r="T121" s="15" t="n">
        <v>0</v>
      </c>
      <c r="U121" s="18" t="s">
        <v>69</v>
      </c>
      <c r="V121" s="15" t="s">
        <v>69</v>
      </c>
      <c r="W121" s="15" t="s">
        <v>69</v>
      </c>
      <c r="X121" s="15" t="s">
        <v>69</v>
      </c>
      <c r="Y121" s="18" t="s">
        <v>69</v>
      </c>
      <c r="AA121" s="18" t="s">
        <v>69</v>
      </c>
      <c r="AB121" s="18" t="s">
        <v>69</v>
      </c>
      <c r="AC121" s="15" t="s">
        <v>69</v>
      </c>
      <c r="AD121" s="15" t="s">
        <v>69</v>
      </c>
      <c r="AE121" s="15" t="s">
        <v>69</v>
      </c>
      <c r="AF121" s="18" t="s">
        <v>69</v>
      </c>
      <c r="AG121" s="18" t="s">
        <v>69</v>
      </c>
      <c r="AI121" s="18" t="s">
        <v>69</v>
      </c>
      <c r="AJ121" s="15" t="n">
        <v>0</v>
      </c>
      <c r="AK121" s="15" t="n">
        <v>0</v>
      </c>
      <c r="AL121" s="15" t="n">
        <v>5</v>
      </c>
      <c r="AM121" s="18" t="s">
        <v>70</v>
      </c>
      <c r="AN121" s="18" t="s">
        <v>70</v>
      </c>
      <c r="AO121" s="18" t="s">
        <v>70</v>
      </c>
      <c r="AP121" s="18" t="s">
        <v>70</v>
      </c>
      <c r="AQ121" s="18" t="s">
        <v>70</v>
      </c>
      <c r="AR121" s="18"/>
      <c r="AS121" s="15" t="n">
        <v>0</v>
      </c>
      <c r="AT121" s="15" t="n">
        <v>0</v>
      </c>
      <c r="AU121" s="15" t="n">
        <v>1</v>
      </c>
      <c r="AV121" s="15" t="n">
        <v>2</v>
      </c>
      <c r="AW121" s="18" t="s">
        <v>70</v>
      </c>
      <c r="AX121" s="18" t="s">
        <v>70</v>
      </c>
      <c r="AY121" s="18" t="s">
        <v>70</v>
      </c>
      <c r="AZ121" s="15" t="s">
        <v>168</v>
      </c>
      <c r="BA121" s="15" t="s">
        <v>168</v>
      </c>
      <c r="BB121" s="20" t="n">
        <v>0.01</v>
      </c>
      <c r="BC121" s="30" t="n">
        <f aca="false">BB121 * (1 - ( 3 / (( 4*BK121) - 9) ))</f>
        <v>0.00869565217391304</v>
      </c>
      <c r="BD121" s="30" t="n">
        <f aca="false">0.5 * LN((1+BC121)/(1-BC121))</f>
        <v>0.00869587135593451</v>
      </c>
      <c r="BE121" s="30" t="n">
        <f aca="false">1/SQRT(BK121-3)</f>
        <v>0.447213595499958</v>
      </c>
      <c r="BF121" s="30" t="n">
        <f aca="false">BD121-1.96*BE121</f>
        <v>-0.867842775823983</v>
      </c>
      <c r="BG121" s="30" t="n">
        <f aca="false">BD121+1.96*BE121</f>
        <v>0.885234518535852</v>
      </c>
      <c r="BH121" s="30" t="str">
        <f aca="false">IF(BD121&lt; BF121, "PROB",  IF(BD121&gt;BG121, "PROB","OK"))</f>
        <v>OK</v>
      </c>
      <c r="BI121" s="30" t="n">
        <f aca="false">1/(BE121*BE121)</f>
        <v>5</v>
      </c>
      <c r="BJ121" s="15" t="s">
        <v>214</v>
      </c>
      <c r="BK121" s="15" t="n">
        <v>8</v>
      </c>
      <c r="BL121" s="32" t="s">
        <v>73</v>
      </c>
      <c r="BM121" s="32" t="s">
        <v>212</v>
      </c>
      <c r="BN121" s="15" t="s">
        <v>75</v>
      </c>
    </row>
    <row r="122" s="15" customFormat="true" ht="14.1" hidden="false" customHeight="false" outlineLevel="0" collapsed="false">
      <c r="A122" s="15" t="n">
        <v>53</v>
      </c>
      <c r="B122" s="15" t="n">
        <v>0</v>
      </c>
      <c r="C122" s="15" t="s">
        <v>70</v>
      </c>
      <c r="D122" s="15" t="n">
        <v>0</v>
      </c>
      <c r="E122" s="15" t="n">
        <v>4</v>
      </c>
      <c r="F122" s="15" t="n">
        <v>1</v>
      </c>
      <c r="G122" s="18" t="s">
        <v>69</v>
      </c>
      <c r="H122" s="18" t="s">
        <v>69</v>
      </c>
      <c r="I122" s="18" t="s">
        <v>69</v>
      </c>
      <c r="J122" s="18" t="s">
        <v>69</v>
      </c>
      <c r="K122" s="15" t="n">
        <v>2</v>
      </c>
      <c r="L122" s="15" t="n">
        <v>1</v>
      </c>
      <c r="M122" s="15" t="n">
        <v>2</v>
      </c>
      <c r="N122" s="15" t="n">
        <v>1</v>
      </c>
      <c r="O122" s="15" t="n">
        <v>1</v>
      </c>
      <c r="P122" s="15" t="n">
        <v>6</v>
      </c>
      <c r="Q122" s="15" t="n">
        <v>1</v>
      </c>
      <c r="R122" s="15" t="n">
        <v>1</v>
      </c>
      <c r="S122" s="15" t="n">
        <v>30</v>
      </c>
      <c r="T122" s="15" t="n">
        <v>0</v>
      </c>
      <c r="U122" s="18" t="s">
        <v>69</v>
      </c>
      <c r="V122" s="15" t="s">
        <v>69</v>
      </c>
      <c r="W122" s="15" t="s">
        <v>69</v>
      </c>
      <c r="X122" s="15" t="s">
        <v>69</v>
      </c>
      <c r="Y122" s="18" t="s">
        <v>69</v>
      </c>
      <c r="AA122" s="18" t="s">
        <v>69</v>
      </c>
      <c r="AB122" s="18" t="s">
        <v>69</v>
      </c>
      <c r="AC122" s="15" t="s">
        <v>69</v>
      </c>
      <c r="AD122" s="15" t="s">
        <v>69</v>
      </c>
      <c r="AE122" s="15" t="s">
        <v>69</v>
      </c>
      <c r="AF122" s="18" t="s">
        <v>69</v>
      </c>
      <c r="AG122" s="18" t="s">
        <v>69</v>
      </c>
      <c r="AI122" s="18" t="s">
        <v>69</v>
      </c>
      <c r="AJ122" s="15" t="n">
        <v>0</v>
      </c>
      <c r="AK122" s="15" t="n">
        <v>0</v>
      </c>
      <c r="AL122" s="15" t="n">
        <v>5</v>
      </c>
      <c r="AM122" s="18" t="s">
        <v>70</v>
      </c>
      <c r="AN122" s="18" t="s">
        <v>70</v>
      </c>
      <c r="AO122" s="18" t="s">
        <v>70</v>
      </c>
      <c r="AP122" s="18" t="s">
        <v>70</v>
      </c>
      <c r="AQ122" s="18" t="s">
        <v>70</v>
      </c>
      <c r="AR122" s="18"/>
      <c r="AS122" s="15" t="n">
        <v>0</v>
      </c>
      <c r="AT122" s="15" t="n">
        <v>0</v>
      </c>
      <c r="AU122" s="15" t="n">
        <v>1</v>
      </c>
      <c r="AV122" s="15" t="n">
        <v>2</v>
      </c>
      <c r="AW122" s="18" t="s">
        <v>70</v>
      </c>
      <c r="AX122" s="18" t="s">
        <v>70</v>
      </c>
      <c r="AY122" s="18" t="s">
        <v>70</v>
      </c>
      <c r="AZ122" s="15" t="s">
        <v>202</v>
      </c>
      <c r="BA122" s="15" t="s">
        <v>202</v>
      </c>
      <c r="BB122" s="20" t="n">
        <v>-0.19</v>
      </c>
      <c r="BC122" s="30" t="n">
        <f aca="false">BB122 * (1 - ( 3 / (( 4*BK122) - 9) ))</f>
        <v>-0.165217391304348</v>
      </c>
      <c r="BD122" s="30" t="n">
        <f aca="false">0.5 * LN((1+BC122)/(1-BC122))</f>
        <v>-0.166745804241538</v>
      </c>
      <c r="BE122" s="30" t="n">
        <f aca="false">1/SQRT(BK122-3)</f>
        <v>0.447213595499958</v>
      </c>
      <c r="BF122" s="30" t="n">
        <f aca="false">BD122-1.96*BE122</f>
        <v>-1.04328445142146</v>
      </c>
      <c r="BG122" s="30" t="n">
        <f aca="false">BD122+1.96*BE122</f>
        <v>0.70979284293838</v>
      </c>
      <c r="BH122" s="30" t="str">
        <f aca="false">IF(BD122&lt; BF122, "PROB",  IF(BD122&gt;BG122, "PROB","OK"))</f>
        <v>OK</v>
      </c>
      <c r="BI122" s="30" t="n">
        <f aca="false">1/(BE122*BE122)</f>
        <v>5</v>
      </c>
      <c r="BJ122" s="15" t="s">
        <v>214</v>
      </c>
      <c r="BK122" s="15" t="n">
        <v>8</v>
      </c>
      <c r="BL122" s="32" t="s">
        <v>73</v>
      </c>
      <c r="BM122" s="32" t="s">
        <v>212</v>
      </c>
      <c r="BN122" s="15" t="s">
        <v>75</v>
      </c>
    </row>
    <row r="123" s="15" customFormat="true" ht="14.1" hidden="false" customHeight="false" outlineLevel="0" collapsed="false">
      <c r="A123" s="15" t="n">
        <v>53</v>
      </c>
      <c r="B123" s="15" t="n">
        <v>0</v>
      </c>
      <c r="C123" s="15" t="s">
        <v>70</v>
      </c>
      <c r="D123" s="15" t="n">
        <v>0</v>
      </c>
      <c r="E123" s="15" t="n">
        <v>4</v>
      </c>
      <c r="F123" s="15" t="n">
        <v>1</v>
      </c>
      <c r="G123" s="18" t="s">
        <v>69</v>
      </c>
      <c r="H123" s="18" t="s">
        <v>69</v>
      </c>
      <c r="I123" s="18" t="s">
        <v>69</v>
      </c>
      <c r="J123" s="18" t="s">
        <v>69</v>
      </c>
      <c r="K123" s="15" t="n">
        <v>2</v>
      </c>
      <c r="L123" s="15" t="n">
        <v>1</v>
      </c>
      <c r="M123" s="15" t="n">
        <v>2</v>
      </c>
      <c r="N123" s="15" t="n">
        <v>1</v>
      </c>
      <c r="O123" s="15" t="n">
        <v>1</v>
      </c>
      <c r="P123" s="15" t="n">
        <v>6</v>
      </c>
      <c r="Q123" s="15" t="n">
        <v>1</v>
      </c>
      <c r="R123" s="15" t="n">
        <v>1</v>
      </c>
      <c r="S123" s="15" t="n">
        <v>30</v>
      </c>
      <c r="T123" s="15" t="n">
        <v>0</v>
      </c>
      <c r="U123" s="18" t="s">
        <v>69</v>
      </c>
      <c r="V123" s="15" t="s">
        <v>69</v>
      </c>
      <c r="W123" s="15" t="s">
        <v>69</v>
      </c>
      <c r="X123" s="15" t="s">
        <v>69</v>
      </c>
      <c r="Y123" s="18" t="s">
        <v>69</v>
      </c>
      <c r="AA123" s="18" t="s">
        <v>69</v>
      </c>
      <c r="AB123" s="18" t="s">
        <v>69</v>
      </c>
      <c r="AC123" s="15" t="s">
        <v>69</v>
      </c>
      <c r="AD123" s="15" t="s">
        <v>69</v>
      </c>
      <c r="AE123" s="15" t="s">
        <v>69</v>
      </c>
      <c r="AF123" s="18" t="s">
        <v>69</v>
      </c>
      <c r="AG123" s="18" t="s">
        <v>69</v>
      </c>
      <c r="AI123" s="18" t="s">
        <v>69</v>
      </c>
      <c r="AJ123" s="15" t="n">
        <v>0</v>
      </c>
      <c r="AK123" s="15" t="n">
        <v>0</v>
      </c>
      <c r="AL123" s="15" t="n">
        <v>5</v>
      </c>
      <c r="AM123" s="18" t="s">
        <v>70</v>
      </c>
      <c r="AN123" s="18" t="s">
        <v>70</v>
      </c>
      <c r="AO123" s="18" t="s">
        <v>70</v>
      </c>
      <c r="AP123" s="18" t="s">
        <v>70</v>
      </c>
      <c r="AQ123" s="18" t="s">
        <v>70</v>
      </c>
      <c r="AR123" s="18"/>
      <c r="AS123" s="15" t="n">
        <v>0</v>
      </c>
      <c r="AT123" s="15" t="n">
        <v>0</v>
      </c>
      <c r="AU123" s="15" t="n">
        <v>1</v>
      </c>
      <c r="AV123" s="15" t="n">
        <v>2</v>
      </c>
      <c r="AW123" s="18" t="s">
        <v>70</v>
      </c>
      <c r="AX123" s="18" t="s">
        <v>70</v>
      </c>
      <c r="AY123" s="18" t="s">
        <v>70</v>
      </c>
      <c r="AZ123" s="15" t="s">
        <v>138</v>
      </c>
      <c r="BA123" s="15" t="s">
        <v>138</v>
      </c>
      <c r="BB123" s="20" t="n">
        <v>0.22</v>
      </c>
      <c r="BC123" s="30" t="n">
        <f aca="false">BB123 * (1 - ( 3 / (( 4*BK123) - 9) ))</f>
        <v>0.191304347826087</v>
      </c>
      <c r="BD123" s="30" t="n">
        <f aca="false">0.5 * LN((1+BC123)/(1-BC123))</f>
        <v>0.193690716337435</v>
      </c>
      <c r="BE123" s="30" t="n">
        <f aca="false">1/SQRT(BK123-3)</f>
        <v>0.447213595499958</v>
      </c>
      <c r="BF123" s="30" t="n">
        <f aca="false">BD123-1.96*BE123</f>
        <v>-0.682847930842483</v>
      </c>
      <c r="BG123" s="30" t="n">
        <f aca="false">BD123+1.96*BE123</f>
        <v>1.07022936351735</v>
      </c>
      <c r="BH123" s="30" t="str">
        <f aca="false">IF(BD123&lt; BF123, "PROB",  IF(BD123&gt;BG123, "PROB","OK"))</f>
        <v>OK</v>
      </c>
      <c r="BI123" s="30" t="n">
        <f aca="false">1/(BE123*BE123)</f>
        <v>5</v>
      </c>
      <c r="BJ123" s="15" t="s">
        <v>214</v>
      </c>
      <c r="BK123" s="15" t="n">
        <v>8</v>
      </c>
      <c r="BL123" s="32" t="s">
        <v>73</v>
      </c>
      <c r="BM123" s="32" t="s">
        <v>212</v>
      </c>
      <c r="BN123" s="15" t="s">
        <v>75</v>
      </c>
    </row>
    <row r="124" s="15" customFormat="true" ht="14.1" hidden="false" customHeight="false" outlineLevel="0" collapsed="false">
      <c r="A124" s="15" t="n">
        <v>53</v>
      </c>
      <c r="B124" s="15" t="n">
        <v>0</v>
      </c>
      <c r="C124" s="15" t="s">
        <v>70</v>
      </c>
      <c r="D124" s="15" t="n">
        <v>0</v>
      </c>
      <c r="E124" s="15" t="n">
        <v>4</v>
      </c>
      <c r="F124" s="15" t="n">
        <v>1</v>
      </c>
      <c r="G124" s="18" t="s">
        <v>69</v>
      </c>
      <c r="H124" s="18" t="s">
        <v>69</v>
      </c>
      <c r="I124" s="18" t="s">
        <v>69</v>
      </c>
      <c r="J124" s="18" t="s">
        <v>69</v>
      </c>
      <c r="K124" s="15" t="n">
        <v>2</v>
      </c>
      <c r="L124" s="15" t="n">
        <v>1</v>
      </c>
      <c r="M124" s="15" t="n">
        <v>2</v>
      </c>
      <c r="N124" s="15" t="n">
        <v>1</v>
      </c>
      <c r="O124" s="15" t="n">
        <v>1</v>
      </c>
      <c r="P124" s="15" t="n">
        <v>6</v>
      </c>
      <c r="Q124" s="15" t="n">
        <v>1</v>
      </c>
      <c r="R124" s="15" t="n">
        <v>1</v>
      </c>
      <c r="S124" s="15" t="n">
        <v>30</v>
      </c>
      <c r="T124" s="15" t="n">
        <v>0</v>
      </c>
      <c r="U124" s="18" t="s">
        <v>69</v>
      </c>
      <c r="V124" s="15" t="s">
        <v>69</v>
      </c>
      <c r="W124" s="15" t="s">
        <v>69</v>
      </c>
      <c r="X124" s="15" t="s">
        <v>69</v>
      </c>
      <c r="Y124" s="18" t="s">
        <v>69</v>
      </c>
      <c r="AA124" s="18" t="s">
        <v>69</v>
      </c>
      <c r="AB124" s="18" t="s">
        <v>69</v>
      </c>
      <c r="AC124" s="15" t="s">
        <v>69</v>
      </c>
      <c r="AD124" s="15" t="s">
        <v>69</v>
      </c>
      <c r="AE124" s="15" t="s">
        <v>69</v>
      </c>
      <c r="AF124" s="18" t="s">
        <v>69</v>
      </c>
      <c r="AG124" s="18" t="s">
        <v>69</v>
      </c>
      <c r="AI124" s="18" t="s">
        <v>69</v>
      </c>
      <c r="AJ124" s="15" t="n">
        <v>0</v>
      </c>
      <c r="AK124" s="15" t="n">
        <v>0</v>
      </c>
      <c r="AL124" s="15" t="n">
        <v>6</v>
      </c>
      <c r="AM124" s="18" t="s">
        <v>70</v>
      </c>
      <c r="AN124" s="18" t="s">
        <v>70</v>
      </c>
      <c r="AO124" s="18" t="s">
        <v>70</v>
      </c>
      <c r="AP124" s="18" t="s">
        <v>70</v>
      </c>
      <c r="AQ124" s="18" t="s">
        <v>70</v>
      </c>
      <c r="AR124" s="18"/>
      <c r="AS124" s="15" t="n">
        <v>0</v>
      </c>
      <c r="AT124" s="15" t="n">
        <v>0</v>
      </c>
      <c r="AU124" s="15" t="n">
        <v>1</v>
      </c>
      <c r="AV124" s="15" t="n">
        <v>2</v>
      </c>
      <c r="AW124" s="18" t="s">
        <v>70</v>
      </c>
      <c r="AX124" s="18" t="s">
        <v>70</v>
      </c>
      <c r="AY124" s="18" t="s">
        <v>70</v>
      </c>
      <c r="AZ124" s="27" t="s">
        <v>71</v>
      </c>
      <c r="BA124" s="27" t="s">
        <v>71</v>
      </c>
      <c r="BB124" s="20" t="n">
        <v>0.42</v>
      </c>
      <c r="BC124" s="30" t="n">
        <f aca="false">BB124 * (1 - ( 3 / (( 4*BK124) - 9) ))</f>
        <v>0.365217391304348</v>
      </c>
      <c r="BD124" s="30" t="n">
        <f aca="false">0.5 * LN((1+BC124)/(1-BC124))</f>
        <v>0.382893182099958</v>
      </c>
      <c r="BE124" s="30" t="n">
        <f aca="false">1/SQRT(BK124-3)</f>
        <v>0.447213595499958</v>
      </c>
      <c r="BF124" s="30" t="n">
        <f aca="false">BD124-1.96*BE124</f>
        <v>-0.493645465079959</v>
      </c>
      <c r="BG124" s="30" t="n">
        <f aca="false">BD124+1.96*BE124</f>
        <v>1.25943182927988</v>
      </c>
      <c r="BH124" s="30" t="str">
        <f aca="false">IF(BD124&lt; BF124, "PROB",  IF(BD124&gt;BG124, "PROB","OK"))</f>
        <v>OK</v>
      </c>
      <c r="BI124" s="30" t="n">
        <f aca="false">1/(BE124*BE124)</f>
        <v>5</v>
      </c>
      <c r="BJ124" s="15" t="s">
        <v>215</v>
      </c>
      <c r="BK124" s="15" t="n">
        <v>8</v>
      </c>
      <c r="BL124" s="32" t="s">
        <v>73</v>
      </c>
      <c r="BM124" s="32" t="s">
        <v>212</v>
      </c>
      <c r="BN124" s="15" t="s">
        <v>75</v>
      </c>
    </row>
    <row r="125" s="15" customFormat="true" ht="14.1" hidden="false" customHeight="false" outlineLevel="0" collapsed="false">
      <c r="A125" s="15" t="n">
        <v>53</v>
      </c>
      <c r="B125" s="15" t="n">
        <v>0</v>
      </c>
      <c r="C125" s="15" t="s">
        <v>70</v>
      </c>
      <c r="D125" s="15" t="n">
        <v>0</v>
      </c>
      <c r="E125" s="15" t="n">
        <v>4</v>
      </c>
      <c r="F125" s="15" t="n">
        <v>1</v>
      </c>
      <c r="G125" s="18" t="s">
        <v>69</v>
      </c>
      <c r="H125" s="18" t="s">
        <v>69</v>
      </c>
      <c r="I125" s="18" t="s">
        <v>69</v>
      </c>
      <c r="J125" s="18" t="s">
        <v>69</v>
      </c>
      <c r="K125" s="15" t="n">
        <v>2</v>
      </c>
      <c r="L125" s="15" t="n">
        <v>1</v>
      </c>
      <c r="M125" s="15" t="n">
        <v>2</v>
      </c>
      <c r="N125" s="15" t="n">
        <v>1</v>
      </c>
      <c r="O125" s="15" t="n">
        <v>1</v>
      </c>
      <c r="P125" s="15" t="n">
        <v>6</v>
      </c>
      <c r="Q125" s="15" t="n">
        <v>1</v>
      </c>
      <c r="R125" s="15" t="n">
        <v>1</v>
      </c>
      <c r="S125" s="15" t="n">
        <v>30</v>
      </c>
      <c r="T125" s="15" t="n">
        <v>0</v>
      </c>
      <c r="U125" s="18" t="s">
        <v>69</v>
      </c>
      <c r="V125" s="15" t="s">
        <v>69</v>
      </c>
      <c r="W125" s="15" t="s">
        <v>69</v>
      </c>
      <c r="X125" s="15" t="s">
        <v>69</v>
      </c>
      <c r="Y125" s="18" t="s">
        <v>69</v>
      </c>
      <c r="AA125" s="18" t="s">
        <v>69</v>
      </c>
      <c r="AB125" s="18" t="s">
        <v>69</v>
      </c>
      <c r="AC125" s="15" t="s">
        <v>69</v>
      </c>
      <c r="AD125" s="15" t="s">
        <v>69</v>
      </c>
      <c r="AE125" s="15" t="s">
        <v>69</v>
      </c>
      <c r="AF125" s="18" t="s">
        <v>69</v>
      </c>
      <c r="AG125" s="18" t="s">
        <v>69</v>
      </c>
      <c r="AI125" s="18" t="s">
        <v>69</v>
      </c>
      <c r="AJ125" s="15" t="n">
        <v>0</v>
      </c>
      <c r="AK125" s="15" t="n">
        <v>0</v>
      </c>
      <c r="AL125" s="15" t="n">
        <v>6</v>
      </c>
      <c r="AM125" s="18" t="s">
        <v>70</v>
      </c>
      <c r="AN125" s="18" t="s">
        <v>70</v>
      </c>
      <c r="AO125" s="18" t="s">
        <v>70</v>
      </c>
      <c r="AP125" s="18" t="s">
        <v>70</v>
      </c>
      <c r="AQ125" s="18" t="s">
        <v>70</v>
      </c>
      <c r="AR125" s="18"/>
      <c r="AS125" s="15" t="n">
        <v>0</v>
      </c>
      <c r="AT125" s="15" t="n">
        <v>0</v>
      </c>
      <c r="AU125" s="15" t="n">
        <v>1</v>
      </c>
      <c r="AV125" s="15" t="n">
        <v>2</v>
      </c>
      <c r="AW125" s="18" t="s">
        <v>70</v>
      </c>
      <c r="AX125" s="18" t="s">
        <v>70</v>
      </c>
      <c r="AY125" s="18" t="s">
        <v>70</v>
      </c>
      <c r="AZ125" s="27" t="s">
        <v>89</v>
      </c>
      <c r="BA125" s="27" t="s">
        <v>89</v>
      </c>
      <c r="BB125" s="20" t="n">
        <v>0.5</v>
      </c>
      <c r="BC125" s="30" t="n">
        <f aca="false">BB125 * (1 - ( 3 / (( 4*BK125) - 9) ))</f>
        <v>0.434782608695652</v>
      </c>
      <c r="BD125" s="30" t="n">
        <f aca="false">0.5 * LN((1+BC125)/(1-BC125))</f>
        <v>0.465779102002472</v>
      </c>
      <c r="BE125" s="30" t="n">
        <f aca="false">1/SQRT(BK125-3)</f>
        <v>0.447213595499958</v>
      </c>
      <c r="BF125" s="30" t="n">
        <f aca="false">BD125-1.96*BE125</f>
        <v>-0.410759545177446</v>
      </c>
      <c r="BG125" s="30" t="n">
        <f aca="false">BD125+1.96*BE125</f>
        <v>1.34231774918239</v>
      </c>
      <c r="BH125" s="30" t="str">
        <f aca="false">IF(BD125&lt; BF125, "PROB",  IF(BD125&gt;BG125, "PROB","OK"))</f>
        <v>OK</v>
      </c>
      <c r="BI125" s="30" t="n">
        <f aca="false">1/(BE125*BE125)</f>
        <v>5</v>
      </c>
      <c r="BJ125" s="15" t="s">
        <v>216</v>
      </c>
      <c r="BK125" s="15" t="n">
        <v>8</v>
      </c>
      <c r="BL125" s="32" t="s">
        <v>73</v>
      </c>
      <c r="BM125" s="32" t="s">
        <v>212</v>
      </c>
      <c r="BN125" s="15" t="s">
        <v>75</v>
      </c>
    </row>
    <row r="126" s="15" customFormat="true" ht="14.1" hidden="false" customHeight="false" outlineLevel="0" collapsed="false">
      <c r="A126" s="15" t="n">
        <v>53</v>
      </c>
      <c r="B126" s="15" t="n">
        <v>0</v>
      </c>
      <c r="C126" s="15" t="s">
        <v>70</v>
      </c>
      <c r="D126" s="15" t="n">
        <v>0</v>
      </c>
      <c r="E126" s="15" t="n">
        <v>4</v>
      </c>
      <c r="F126" s="15" t="n">
        <v>1</v>
      </c>
      <c r="G126" s="18" t="s">
        <v>69</v>
      </c>
      <c r="H126" s="18" t="s">
        <v>69</v>
      </c>
      <c r="I126" s="18" t="s">
        <v>69</v>
      </c>
      <c r="J126" s="18" t="s">
        <v>69</v>
      </c>
      <c r="K126" s="15" t="n">
        <v>2</v>
      </c>
      <c r="L126" s="15" t="n">
        <v>1</v>
      </c>
      <c r="M126" s="15" t="n">
        <v>2</v>
      </c>
      <c r="N126" s="15" t="n">
        <v>1</v>
      </c>
      <c r="O126" s="15" t="n">
        <v>1</v>
      </c>
      <c r="P126" s="15" t="n">
        <v>6</v>
      </c>
      <c r="Q126" s="15" t="n">
        <v>1</v>
      </c>
      <c r="R126" s="15" t="n">
        <v>1</v>
      </c>
      <c r="S126" s="15" t="n">
        <v>30</v>
      </c>
      <c r="T126" s="15" t="n">
        <v>0</v>
      </c>
      <c r="U126" s="18" t="s">
        <v>69</v>
      </c>
      <c r="V126" s="15" t="s">
        <v>69</v>
      </c>
      <c r="W126" s="15" t="s">
        <v>69</v>
      </c>
      <c r="X126" s="15" t="s">
        <v>69</v>
      </c>
      <c r="Y126" s="18" t="s">
        <v>69</v>
      </c>
      <c r="AA126" s="18" t="s">
        <v>69</v>
      </c>
      <c r="AB126" s="18" t="s">
        <v>69</v>
      </c>
      <c r="AC126" s="15" t="s">
        <v>69</v>
      </c>
      <c r="AD126" s="15" t="s">
        <v>69</v>
      </c>
      <c r="AE126" s="15" t="s">
        <v>69</v>
      </c>
      <c r="AF126" s="18" t="s">
        <v>69</v>
      </c>
      <c r="AG126" s="18" t="s">
        <v>69</v>
      </c>
      <c r="AI126" s="18" t="s">
        <v>69</v>
      </c>
      <c r="AJ126" s="15" t="n">
        <v>0</v>
      </c>
      <c r="AK126" s="15" t="n">
        <v>0</v>
      </c>
      <c r="AL126" s="15" t="n">
        <v>6</v>
      </c>
      <c r="AM126" s="18" t="s">
        <v>70</v>
      </c>
      <c r="AN126" s="18" t="s">
        <v>70</v>
      </c>
      <c r="AO126" s="18" t="s">
        <v>70</v>
      </c>
      <c r="AP126" s="18" t="s">
        <v>70</v>
      </c>
      <c r="AQ126" s="18" t="s">
        <v>70</v>
      </c>
      <c r="AR126" s="18"/>
      <c r="AS126" s="15" t="n">
        <v>0</v>
      </c>
      <c r="AT126" s="15" t="n">
        <v>0</v>
      </c>
      <c r="AU126" s="15" t="n">
        <v>1</v>
      </c>
      <c r="AV126" s="15" t="n">
        <v>2</v>
      </c>
      <c r="AW126" s="18" t="s">
        <v>70</v>
      </c>
      <c r="AX126" s="18" t="s">
        <v>70</v>
      </c>
      <c r="AY126" s="18" t="s">
        <v>70</v>
      </c>
      <c r="AZ126" s="15" t="s">
        <v>113</v>
      </c>
      <c r="BA126" s="15" t="s">
        <v>114</v>
      </c>
      <c r="BB126" s="20" t="n">
        <v>-0.45</v>
      </c>
      <c r="BC126" s="30" t="n">
        <f aca="false">BB126 * (1 - ( 3 / (( 4*BK126) - 9) ))</f>
        <v>-0.391304347826087</v>
      </c>
      <c r="BD126" s="30" t="n">
        <f aca="false">0.5 * LN((1+BC126)/(1-BC126))</f>
        <v>-0.413339286592234</v>
      </c>
      <c r="BE126" s="30" t="n">
        <f aca="false">1/SQRT(BK126-3)</f>
        <v>0.447213595499958</v>
      </c>
      <c r="BF126" s="30" t="n">
        <f aca="false">BD126-1.96*BE126</f>
        <v>-1.28987793377215</v>
      </c>
      <c r="BG126" s="30" t="n">
        <f aca="false">BD126+1.96*BE126</f>
        <v>0.463199360587684</v>
      </c>
      <c r="BH126" s="30" t="str">
        <f aca="false">IF(BD126&lt; BF126, "PROB",  IF(BD126&gt;BG126, "PROB","OK"))</f>
        <v>OK</v>
      </c>
      <c r="BI126" s="30" t="n">
        <f aca="false">1/(BE126*BE126)</f>
        <v>5</v>
      </c>
      <c r="BJ126" s="15" t="s">
        <v>217</v>
      </c>
      <c r="BK126" s="15" t="n">
        <v>8</v>
      </c>
      <c r="BL126" s="32" t="s">
        <v>73</v>
      </c>
      <c r="BM126" s="32" t="s">
        <v>218</v>
      </c>
      <c r="BN126" s="15" t="s">
        <v>75</v>
      </c>
    </row>
    <row r="127" s="15" customFormat="true" ht="14.1" hidden="false" customHeight="false" outlineLevel="0" collapsed="false">
      <c r="A127" s="15" t="n">
        <v>53</v>
      </c>
      <c r="B127" s="15" t="n">
        <v>0</v>
      </c>
      <c r="C127" s="15" t="s">
        <v>70</v>
      </c>
      <c r="D127" s="15" t="n">
        <v>0</v>
      </c>
      <c r="E127" s="15" t="n">
        <v>4</v>
      </c>
      <c r="F127" s="15" t="n">
        <v>1</v>
      </c>
      <c r="G127" s="18" t="s">
        <v>69</v>
      </c>
      <c r="H127" s="18" t="s">
        <v>69</v>
      </c>
      <c r="I127" s="18" t="s">
        <v>69</v>
      </c>
      <c r="J127" s="18" t="s">
        <v>69</v>
      </c>
      <c r="K127" s="15" t="n">
        <v>2</v>
      </c>
      <c r="L127" s="15" t="n">
        <v>1</v>
      </c>
      <c r="M127" s="15" t="n">
        <v>2</v>
      </c>
      <c r="N127" s="15" t="n">
        <v>1</v>
      </c>
      <c r="O127" s="15" t="n">
        <v>1</v>
      </c>
      <c r="P127" s="15" t="n">
        <v>6</v>
      </c>
      <c r="Q127" s="15" t="n">
        <v>1</v>
      </c>
      <c r="R127" s="15" t="n">
        <v>1</v>
      </c>
      <c r="S127" s="15" t="n">
        <v>30</v>
      </c>
      <c r="T127" s="15" t="n">
        <v>0</v>
      </c>
      <c r="U127" s="18" t="s">
        <v>69</v>
      </c>
      <c r="V127" s="15" t="s">
        <v>69</v>
      </c>
      <c r="W127" s="15" t="s">
        <v>69</v>
      </c>
      <c r="X127" s="15" t="s">
        <v>69</v>
      </c>
      <c r="Y127" s="18" t="s">
        <v>69</v>
      </c>
      <c r="AA127" s="18" t="s">
        <v>69</v>
      </c>
      <c r="AB127" s="18" t="s">
        <v>69</v>
      </c>
      <c r="AC127" s="15" t="s">
        <v>69</v>
      </c>
      <c r="AD127" s="15" t="s">
        <v>69</v>
      </c>
      <c r="AE127" s="15" t="s">
        <v>69</v>
      </c>
      <c r="AF127" s="18" t="s">
        <v>69</v>
      </c>
      <c r="AG127" s="18" t="s">
        <v>69</v>
      </c>
      <c r="AI127" s="18" t="s">
        <v>69</v>
      </c>
      <c r="AJ127" s="15" t="n">
        <v>0</v>
      </c>
      <c r="AK127" s="15" t="n">
        <v>0</v>
      </c>
      <c r="AL127" s="15" t="n">
        <v>6</v>
      </c>
      <c r="AM127" s="18" t="s">
        <v>70</v>
      </c>
      <c r="AN127" s="18" t="s">
        <v>70</v>
      </c>
      <c r="AO127" s="18" t="s">
        <v>70</v>
      </c>
      <c r="AP127" s="18" t="s">
        <v>70</v>
      </c>
      <c r="AQ127" s="18" t="s">
        <v>70</v>
      </c>
      <c r="AR127" s="18"/>
      <c r="AS127" s="15" t="n">
        <v>0</v>
      </c>
      <c r="AT127" s="15" t="n">
        <v>0</v>
      </c>
      <c r="AU127" s="15" t="n">
        <v>1</v>
      </c>
      <c r="AV127" s="15" t="n">
        <v>2</v>
      </c>
      <c r="AW127" s="18" t="s">
        <v>70</v>
      </c>
      <c r="AX127" s="18" t="s">
        <v>70</v>
      </c>
      <c r="AY127" s="18" t="s">
        <v>70</v>
      </c>
      <c r="AZ127" s="15" t="s">
        <v>111</v>
      </c>
      <c r="BA127" s="15" t="s">
        <v>112</v>
      </c>
      <c r="BB127" s="20" t="n">
        <v>-0.57</v>
      </c>
      <c r="BC127" s="30" t="n">
        <f aca="false">BB127 * (1 - ( 3 / (( 4*BK127) - 9) ))</f>
        <v>-0.495652173913043</v>
      </c>
      <c r="BD127" s="30" t="n">
        <f aca="false">0.5 * LN((1+BC127)/(1-BC127))</f>
        <v>-0.543525733133517</v>
      </c>
      <c r="BE127" s="30" t="n">
        <f aca="false">1/SQRT(BK127-3)</f>
        <v>0.447213595499958</v>
      </c>
      <c r="BF127" s="30" t="n">
        <f aca="false">BD127-1.96*BE127</f>
        <v>-1.42006438031343</v>
      </c>
      <c r="BG127" s="30" t="n">
        <f aca="false">BD127+1.96*BE127</f>
        <v>0.333012914046401</v>
      </c>
      <c r="BH127" s="30" t="str">
        <f aca="false">IF(BD127&lt; BF127, "PROB",  IF(BD127&gt;BG127, "PROB","OK"))</f>
        <v>OK</v>
      </c>
      <c r="BI127" s="30" t="n">
        <f aca="false">1/(BE127*BE127)</f>
        <v>5</v>
      </c>
      <c r="BJ127" s="15" t="s">
        <v>217</v>
      </c>
      <c r="BK127" s="15" t="n">
        <v>8</v>
      </c>
      <c r="BL127" s="32" t="s">
        <v>73</v>
      </c>
      <c r="BM127" s="32" t="s">
        <v>218</v>
      </c>
      <c r="BN127" s="15" t="s">
        <v>75</v>
      </c>
    </row>
    <row r="128" s="15" customFormat="true" ht="14.1" hidden="false" customHeight="false" outlineLevel="0" collapsed="false">
      <c r="A128" s="15" t="n">
        <v>53</v>
      </c>
      <c r="B128" s="15" t="n">
        <v>0</v>
      </c>
      <c r="C128" s="15" t="s">
        <v>70</v>
      </c>
      <c r="D128" s="15" t="n">
        <v>0</v>
      </c>
      <c r="E128" s="15" t="n">
        <v>4</v>
      </c>
      <c r="F128" s="15" t="n">
        <v>1</v>
      </c>
      <c r="G128" s="18" t="s">
        <v>69</v>
      </c>
      <c r="H128" s="18" t="s">
        <v>69</v>
      </c>
      <c r="I128" s="18" t="s">
        <v>69</v>
      </c>
      <c r="J128" s="18" t="s">
        <v>69</v>
      </c>
      <c r="K128" s="15" t="n">
        <v>2</v>
      </c>
      <c r="L128" s="15" t="n">
        <v>1</v>
      </c>
      <c r="M128" s="15" t="n">
        <v>2</v>
      </c>
      <c r="N128" s="15" t="n">
        <v>1</v>
      </c>
      <c r="O128" s="15" t="n">
        <v>1</v>
      </c>
      <c r="P128" s="15" t="n">
        <v>6</v>
      </c>
      <c r="Q128" s="15" t="n">
        <v>1</v>
      </c>
      <c r="R128" s="15" t="n">
        <v>1</v>
      </c>
      <c r="S128" s="15" t="n">
        <v>30</v>
      </c>
      <c r="T128" s="15" t="n">
        <v>0</v>
      </c>
      <c r="U128" s="18" t="s">
        <v>69</v>
      </c>
      <c r="V128" s="15" t="s">
        <v>69</v>
      </c>
      <c r="W128" s="15" t="s">
        <v>69</v>
      </c>
      <c r="X128" s="15" t="s">
        <v>69</v>
      </c>
      <c r="Y128" s="18" t="s">
        <v>69</v>
      </c>
      <c r="AA128" s="18" t="s">
        <v>69</v>
      </c>
      <c r="AB128" s="18" t="s">
        <v>69</v>
      </c>
      <c r="AC128" s="15" t="s">
        <v>69</v>
      </c>
      <c r="AD128" s="15" t="s">
        <v>69</v>
      </c>
      <c r="AE128" s="15" t="s">
        <v>69</v>
      </c>
      <c r="AF128" s="18" t="s">
        <v>69</v>
      </c>
      <c r="AG128" s="18" t="s">
        <v>69</v>
      </c>
      <c r="AI128" s="18" t="s">
        <v>69</v>
      </c>
      <c r="AJ128" s="15" t="n">
        <v>0</v>
      </c>
      <c r="AK128" s="15" t="n">
        <v>0</v>
      </c>
      <c r="AL128" s="15" t="n">
        <v>6</v>
      </c>
      <c r="AM128" s="18" t="s">
        <v>70</v>
      </c>
      <c r="AN128" s="18" t="s">
        <v>70</v>
      </c>
      <c r="AO128" s="18" t="s">
        <v>70</v>
      </c>
      <c r="AP128" s="18" t="s">
        <v>70</v>
      </c>
      <c r="AQ128" s="18" t="s">
        <v>70</v>
      </c>
      <c r="AR128" s="18"/>
      <c r="AS128" s="15" t="n">
        <v>0</v>
      </c>
      <c r="AT128" s="15" t="n">
        <v>0</v>
      </c>
      <c r="AU128" s="15" t="n">
        <v>1</v>
      </c>
      <c r="AV128" s="15" t="n">
        <v>2</v>
      </c>
      <c r="AW128" s="18" t="s">
        <v>70</v>
      </c>
      <c r="AX128" s="18" t="s">
        <v>70</v>
      </c>
      <c r="AY128" s="18" t="s">
        <v>70</v>
      </c>
      <c r="AZ128" s="15" t="s">
        <v>109</v>
      </c>
      <c r="BA128" s="15" t="s">
        <v>110</v>
      </c>
      <c r="BB128" s="20" t="n">
        <v>-0.27</v>
      </c>
      <c r="BC128" s="30" t="n">
        <f aca="false">BB128 * (1 - ( 3 / (( 4*BK128) - 9) ))</f>
        <v>-0.234782608695652</v>
      </c>
      <c r="BD128" s="30" t="n">
        <f aca="false">0.5 * LN((1+BC128)/(1-BC128))</f>
        <v>-0.239245121561527</v>
      </c>
      <c r="BE128" s="30" t="n">
        <f aca="false">1/SQRT(BK128-3)</f>
        <v>0.447213595499958</v>
      </c>
      <c r="BF128" s="30" t="n">
        <f aca="false">BD128-1.96*BE128</f>
        <v>-1.11578376874144</v>
      </c>
      <c r="BG128" s="30" t="n">
        <f aca="false">BD128+1.96*BE128</f>
        <v>0.63729352561839</v>
      </c>
      <c r="BH128" s="30" t="str">
        <f aca="false">IF(BD128&lt; BF128, "PROB",  IF(BD128&gt;BG128, "PROB","OK"))</f>
        <v>OK</v>
      </c>
      <c r="BI128" s="30" t="n">
        <f aca="false">1/(BE128*BE128)</f>
        <v>5</v>
      </c>
      <c r="BJ128" s="15" t="s">
        <v>217</v>
      </c>
      <c r="BK128" s="15" t="n">
        <v>8</v>
      </c>
      <c r="BL128" s="32" t="s">
        <v>73</v>
      </c>
      <c r="BM128" s="32" t="s">
        <v>218</v>
      </c>
      <c r="BN128" s="15" t="s">
        <v>75</v>
      </c>
    </row>
    <row r="129" s="15" customFormat="true" ht="14.1" hidden="false" customHeight="false" outlineLevel="0" collapsed="false">
      <c r="A129" s="15" t="n">
        <v>53</v>
      </c>
      <c r="B129" s="15" t="n">
        <v>0</v>
      </c>
      <c r="C129" s="15" t="s">
        <v>70</v>
      </c>
      <c r="D129" s="15" t="n">
        <v>0</v>
      </c>
      <c r="E129" s="15" t="n">
        <v>4</v>
      </c>
      <c r="F129" s="15" t="n">
        <v>1</v>
      </c>
      <c r="G129" s="18" t="s">
        <v>69</v>
      </c>
      <c r="H129" s="18" t="s">
        <v>69</v>
      </c>
      <c r="I129" s="18" t="s">
        <v>69</v>
      </c>
      <c r="J129" s="18" t="s">
        <v>69</v>
      </c>
      <c r="K129" s="15" t="n">
        <v>2</v>
      </c>
      <c r="L129" s="15" t="n">
        <v>1</v>
      </c>
      <c r="M129" s="15" t="n">
        <v>2</v>
      </c>
      <c r="N129" s="15" t="n">
        <v>1</v>
      </c>
      <c r="O129" s="15" t="n">
        <v>1</v>
      </c>
      <c r="P129" s="15" t="n">
        <v>6</v>
      </c>
      <c r="Q129" s="15" t="n">
        <v>1</v>
      </c>
      <c r="R129" s="15" t="n">
        <v>1</v>
      </c>
      <c r="S129" s="15" t="n">
        <v>30</v>
      </c>
      <c r="T129" s="15" t="n">
        <v>0</v>
      </c>
      <c r="U129" s="18" t="s">
        <v>69</v>
      </c>
      <c r="V129" s="15" t="s">
        <v>69</v>
      </c>
      <c r="W129" s="15" t="s">
        <v>69</v>
      </c>
      <c r="X129" s="15" t="s">
        <v>69</v>
      </c>
      <c r="Y129" s="18" t="s">
        <v>69</v>
      </c>
      <c r="AA129" s="18" t="s">
        <v>69</v>
      </c>
      <c r="AB129" s="18" t="s">
        <v>69</v>
      </c>
      <c r="AC129" s="15" t="s">
        <v>69</v>
      </c>
      <c r="AD129" s="15" t="s">
        <v>69</v>
      </c>
      <c r="AE129" s="15" t="s">
        <v>69</v>
      </c>
      <c r="AF129" s="18" t="s">
        <v>69</v>
      </c>
      <c r="AG129" s="18" t="s">
        <v>69</v>
      </c>
      <c r="AI129" s="18" t="s">
        <v>69</v>
      </c>
      <c r="AJ129" s="15" t="n">
        <v>0</v>
      </c>
      <c r="AK129" s="15" t="n">
        <v>0</v>
      </c>
      <c r="AL129" s="15" t="n">
        <v>6</v>
      </c>
      <c r="AM129" s="18" t="s">
        <v>70</v>
      </c>
      <c r="AN129" s="18" t="s">
        <v>70</v>
      </c>
      <c r="AO129" s="18" t="s">
        <v>70</v>
      </c>
      <c r="AP129" s="18" t="s">
        <v>70</v>
      </c>
      <c r="AQ129" s="18" t="s">
        <v>70</v>
      </c>
      <c r="AR129" s="18"/>
      <c r="AS129" s="15" t="n">
        <v>0</v>
      </c>
      <c r="AT129" s="15" t="n">
        <v>0</v>
      </c>
      <c r="AU129" s="15" t="n">
        <v>1</v>
      </c>
      <c r="AV129" s="15" t="n">
        <v>2</v>
      </c>
      <c r="AW129" s="18" t="s">
        <v>70</v>
      </c>
      <c r="AX129" s="18" t="s">
        <v>70</v>
      </c>
      <c r="AY129" s="18" t="s">
        <v>70</v>
      </c>
      <c r="AZ129" s="15" t="s">
        <v>157</v>
      </c>
      <c r="BA129" s="15" t="s">
        <v>157</v>
      </c>
      <c r="BB129" s="20" t="n">
        <v>-0.59</v>
      </c>
      <c r="BC129" s="30" t="n">
        <f aca="false">BB129 * (1 - ( 3 / (( 4*BK129) - 9) ))</f>
        <v>-0.513043478260869</v>
      </c>
      <c r="BD129" s="30" t="n">
        <f aca="false">0.5 * LN((1+BC129)/(1-BC129))</f>
        <v>-0.56685180423969</v>
      </c>
      <c r="BE129" s="30" t="n">
        <f aca="false">1/SQRT(BK129-3)</f>
        <v>0.447213595499958</v>
      </c>
      <c r="BF129" s="30" t="n">
        <f aca="false">BD129-1.96*BE129</f>
        <v>-1.44339045141961</v>
      </c>
      <c r="BG129" s="30" t="n">
        <f aca="false">BD129+1.96*BE129</f>
        <v>0.309686842940228</v>
      </c>
      <c r="BH129" s="30" t="str">
        <f aca="false">IF(BD129&lt; BF129, "PROB",  IF(BD129&gt;BG129, "PROB","OK"))</f>
        <v>OK</v>
      </c>
      <c r="BI129" s="30" t="n">
        <f aca="false">1/(BE129*BE129)</f>
        <v>5</v>
      </c>
      <c r="BJ129" s="15" t="s">
        <v>217</v>
      </c>
      <c r="BK129" s="15" t="n">
        <v>8</v>
      </c>
      <c r="BL129" s="32" t="s">
        <v>73</v>
      </c>
      <c r="BM129" s="32" t="s">
        <v>218</v>
      </c>
      <c r="BN129" s="15" t="s">
        <v>75</v>
      </c>
    </row>
    <row r="130" s="15" customFormat="true" ht="14.1" hidden="false" customHeight="false" outlineLevel="0" collapsed="false">
      <c r="A130" s="15" t="n">
        <v>53</v>
      </c>
      <c r="B130" s="15" t="n">
        <v>0</v>
      </c>
      <c r="C130" s="15" t="s">
        <v>70</v>
      </c>
      <c r="D130" s="15" t="n">
        <v>0</v>
      </c>
      <c r="E130" s="15" t="n">
        <v>4</v>
      </c>
      <c r="F130" s="15" t="n">
        <v>1</v>
      </c>
      <c r="G130" s="18" t="s">
        <v>69</v>
      </c>
      <c r="H130" s="18" t="s">
        <v>69</v>
      </c>
      <c r="I130" s="18" t="s">
        <v>69</v>
      </c>
      <c r="J130" s="18" t="s">
        <v>69</v>
      </c>
      <c r="K130" s="15" t="n">
        <v>2</v>
      </c>
      <c r="L130" s="15" t="n">
        <v>1</v>
      </c>
      <c r="M130" s="15" t="n">
        <v>2</v>
      </c>
      <c r="N130" s="15" t="n">
        <v>1</v>
      </c>
      <c r="O130" s="15" t="n">
        <v>1</v>
      </c>
      <c r="P130" s="15" t="n">
        <v>6</v>
      </c>
      <c r="Q130" s="15" t="n">
        <v>1</v>
      </c>
      <c r="R130" s="15" t="n">
        <v>1</v>
      </c>
      <c r="S130" s="15" t="n">
        <v>30</v>
      </c>
      <c r="T130" s="15" t="n">
        <v>0</v>
      </c>
      <c r="U130" s="18" t="s">
        <v>69</v>
      </c>
      <c r="V130" s="15" t="s">
        <v>69</v>
      </c>
      <c r="W130" s="15" t="s">
        <v>69</v>
      </c>
      <c r="X130" s="15" t="s">
        <v>69</v>
      </c>
      <c r="Y130" s="18" t="s">
        <v>69</v>
      </c>
      <c r="AA130" s="18" t="s">
        <v>69</v>
      </c>
      <c r="AB130" s="18" t="s">
        <v>69</v>
      </c>
      <c r="AC130" s="15" t="s">
        <v>69</v>
      </c>
      <c r="AD130" s="15" t="s">
        <v>69</v>
      </c>
      <c r="AE130" s="15" t="s">
        <v>69</v>
      </c>
      <c r="AF130" s="18" t="s">
        <v>69</v>
      </c>
      <c r="AG130" s="18" t="s">
        <v>69</v>
      </c>
      <c r="AI130" s="18" t="s">
        <v>69</v>
      </c>
      <c r="AJ130" s="15" t="n">
        <v>0</v>
      </c>
      <c r="AK130" s="15" t="n">
        <v>0</v>
      </c>
      <c r="AL130" s="15" t="n">
        <v>6</v>
      </c>
      <c r="AM130" s="18" t="s">
        <v>70</v>
      </c>
      <c r="AN130" s="18" t="s">
        <v>70</v>
      </c>
      <c r="AO130" s="18" t="s">
        <v>70</v>
      </c>
      <c r="AP130" s="18" t="s">
        <v>70</v>
      </c>
      <c r="AQ130" s="18" t="s">
        <v>70</v>
      </c>
      <c r="AR130" s="18"/>
      <c r="AS130" s="15" t="n">
        <v>0</v>
      </c>
      <c r="AT130" s="15" t="n">
        <v>0</v>
      </c>
      <c r="AU130" s="15" t="n">
        <v>1</v>
      </c>
      <c r="AV130" s="15" t="n">
        <v>2</v>
      </c>
      <c r="AW130" s="18" t="s">
        <v>70</v>
      </c>
      <c r="AX130" s="18" t="s">
        <v>70</v>
      </c>
      <c r="AY130" s="18" t="s">
        <v>70</v>
      </c>
      <c r="AZ130" s="15" t="s">
        <v>76</v>
      </c>
      <c r="BA130" s="15" t="s">
        <v>77</v>
      </c>
      <c r="BB130" s="20" t="n">
        <v>-0.29</v>
      </c>
      <c r="BC130" s="30" t="n">
        <f aca="false">BB130 * (1 - ( 3 / (( 4*BK130) - 9) ))</f>
        <v>-0.252173913043478</v>
      </c>
      <c r="BD130" s="30" t="n">
        <f aca="false">0.5 * LN((1+BC130)/(1-BC130))</f>
        <v>-0.257733001661247</v>
      </c>
      <c r="BE130" s="30" t="n">
        <f aca="false">1/SQRT(BK130-3)</f>
        <v>0.447213595499958</v>
      </c>
      <c r="BF130" s="30" t="n">
        <f aca="false">BD130-1.96*BE130</f>
        <v>-1.13427164884116</v>
      </c>
      <c r="BG130" s="30" t="n">
        <f aca="false">BD130+1.96*BE130</f>
        <v>0.618805645518671</v>
      </c>
      <c r="BH130" s="30" t="str">
        <f aca="false">IF(BD130&lt; BF130, "PROB",  IF(BD130&gt;BG130, "PROB","OK"))</f>
        <v>OK</v>
      </c>
      <c r="BI130" s="30" t="n">
        <f aca="false">1/(BE130*BE130)</f>
        <v>5</v>
      </c>
      <c r="BJ130" s="15" t="s">
        <v>217</v>
      </c>
      <c r="BK130" s="15" t="n">
        <v>8</v>
      </c>
      <c r="BL130" s="32" t="s">
        <v>73</v>
      </c>
      <c r="BM130" s="32" t="s">
        <v>218</v>
      </c>
      <c r="BN130" s="15" t="s">
        <v>75</v>
      </c>
    </row>
    <row r="131" s="15" customFormat="true" ht="14.1" hidden="false" customHeight="false" outlineLevel="0" collapsed="false">
      <c r="A131" s="15" t="n">
        <v>53</v>
      </c>
      <c r="B131" s="15" t="n">
        <v>0</v>
      </c>
      <c r="C131" s="15" t="s">
        <v>70</v>
      </c>
      <c r="D131" s="15" t="n">
        <v>0</v>
      </c>
      <c r="E131" s="15" t="n">
        <v>4</v>
      </c>
      <c r="F131" s="15" t="n">
        <v>1</v>
      </c>
      <c r="G131" s="18" t="s">
        <v>69</v>
      </c>
      <c r="H131" s="18" t="s">
        <v>69</v>
      </c>
      <c r="I131" s="18" t="s">
        <v>69</v>
      </c>
      <c r="J131" s="18" t="s">
        <v>69</v>
      </c>
      <c r="K131" s="15" t="n">
        <v>2</v>
      </c>
      <c r="L131" s="15" t="n">
        <v>1</v>
      </c>
      <c r="M131" s="15" t="n">
        <v>2</v>
      </c>
      <c r="N131" s="15" t="n">
        <v>1</v>
      </c>
      <c r="O131" s="15" t="n">
        <v>1</v>
      </c>
      <c r="P131" s="15" t="n">
        <v>6</v>
      </c>
      <c r="Q131" s="15" t="n">
        <v>1</v>
      </c>
      <c r="R131" s="15" t="n">
        <v>1</v>
      </c>
      <c r="S131" s="15" t="n">
        <v>30</v>
      </c>
      <c r="T131" s="15" t="n">
        <v>0</v>
      </c>
      <c r="U131" s="18" t="s">
        <v>69</v>
      </c>
      <c r="V131" s="15" t="s">
        <v>69</v>
      </c>
      <c r="W131" s="15" t="s">
        <v>69</v>
      </c>
      <c r="X131" s="15" t="s">
        <v>69</v>
      </c>
      <c r="Y131" s="18" t="s">
        <v>69</v>
      </c>
      <c r="AA131" s="18" t="s">
        <v>69</v>
      </c>
      <c r="AB131" s="18" t="s">
        <v>69</v>
      </c>
      <c r="AC131" s="15" t="s">
        <v>69</v>
      </c>
      <c r="AD131" s="15" t="s">
        <v>69</v>
      </c>
      <c r="AE131" s="15" t="s">
        <v>69</v>
      </c>
      <c r="AF131" s="18" t="s">
        <v>69</v>
      </c>
      <c r="AG131" s="18" t="s">
        <v>69</v>
      </c>
      <c r="AI131" s="18" t="s">
        <v>69</v>
      </c>
      <c r="AJ131" s="15" t="n">
        <v>0</v>
      </c>
      <c r="AK131" s="15" t="n">
        <v>0</v>
      </c>
      <c r="AL131" s="15" t="n">
        <v>6</v>
      </c>
      <c r="AM131" s="18" t="s">
        <v>70</v>
      </c>
      <c r="AN131" s="18" t="s">
        <v>70</v>
      </c>
      <c r="AO131" s="18" t="s">
        <v>70</v>
      </c>
      <c r="AP131" s="18" t="s">
        <v>70</v>
      </c>
      <c r="AQ131" s="18" t="s">
        <v>70</v>
      </c>
      <c r="AR131" s="18"/>
      <c r="AS131" s="15" t="n">
        <v>0</v>
      </c>
      <c r="AT131" s="15" t="n">
        <v>0</v>
      </c>
      <c r="AU131" s="15" t="n">
        <v>1</v>
      </c>
      <c r="AV131" s="15" t="n">
        <v>2</v>
      </c>
      <c r="AW131" s="18" t="s">
        <v>70</v>
      </c>
      <c r="AX131" s="18" t="s">
        <v>70</v>
      </c>
      <c r="AY131" s="18" t="s">
        <v>70</v>
      </c>
      <c r="AZ131" s="15" t="s">
        <v>83</v>
      </c>
      <c r="BA131" s="15" t="s">
        <v>84</v>
      </c>
      <c r="BB131" s="20" t="n">
        <v>-0.73</v>
      </c>
      <c r="BC131" s="30" t="n">
        <f aca="false">BB131 * (1 - ( 3 / (( 4*BK131) - 9) ))</f>
        <v>-0.634782608695652</v>
      </c>
      <c r="BD131" s="30" t="n">
        <f aca="false">0.5 * LN((1+BC131)/(1-BC131))</f>
        <v>-0.74938617227329</v>
      </c>
      <c r="BE131" s="30" t="n">
        <f aca="false">1/SQRT(BK131-3)</f>
        <v>0.447213595499958</v>
      </c>
      <c r="BF131" s="30" t="n">
        <f aca="false">BD131-1.96*BE131</f>
        <v>-1.62592481945321</v>
      </c>
      <c r="BG131" s="30" t="n">
        <f aca="false">BD131+1.96*BE131</f>
        <v>0.127152474906627</v>
      </c>
      <c r="BH131" s="30" t="str">
        <f aca="false">IF(BD131&lt; BF131, "PROB",  IF(BD131&gt;BG131, "PROB","OK"))</f>
        <v>OK</v>
      </c>
      <c r="BI131" s="30" t="n">
        <f aca="false">1/(BE131*BE131)</f>
        <v>5</v>
      </c>
      <c r="BJ131" s="15" t="s">
        <v>217</v>
      </c>
      <c r="BK131" s="15" t="n">
        <v>8</v>
      </c>
      <c r="BL131" s="32" t="s">
        <v>73</v>
      </c>
      <c r="BM131" s="32" t="s">
        <v>218</v>
      </c>
      <c r="BN131" s="15" t="s">
        <v>75</v>
      </c>
    </row>
    <row r="132" s="15" customFormat="true" ht="14.1" hidden="false" customHeight="false" outlineLevel="0" collapsed="false">
      <c r="A132" s="15" t="n">
        <v>53</v>
      </c>
      <c r="B132" s="15" t="n">
        <v>0</v>
      </c>
      <c r="C132" s="15" t="s">
        <v>70</v>
      </c>
      <c r="D132" s="15" t="n">
        <v>0</v>
      </c>
      <c r="E132" s="15" t="n">
        <v>4</v>
      </c>
      <c r="F132" s="15" t="n">
        <v>1</v>
      </c>
      <c r="G132" s="18" t="s">
        <v>69</v>
      </c>
      <c r="H132" s="18" t="s">
        <v>69</v>
      </c>
      <c r="I132" s="18" t="s">
        <v>69</v>
      </c>
      <c r="J132" s="18" t="s">
        <v>69</v>
      </c>
      <c r="K132" s="15" t="n">
        <v>2</v>
      </c>
      <c r="L132" s="15" t="n">
        <v>1</v>
      </c>
      <c r="M132" s="15" t="n">
        <v>2</v>
      </c>
      <c r="N132" s="15" t="n">
        <v>1</v>
      </c>
      <c r="O132" s="15" t="n">
        <v>1</v>
      </c>
      <c r="P132" s="15" t="n">
        <v>6</v>
      </c>
      <c r="Q132" s="15" t="n">
        <v>1</v>
      </c>
      <c r="R132" s="15" t="n">
        <v>1</v>
      </c>
      <c r="S132" s="15" t="n">
        <v>30</v>
      </c>
      <c r="T132" s="15" t="n">
        <v>0</v>
      </c>
      <c r="U132" s="18" t="s">
        <v>69</v>
      </c>
      <c r="V132" s="15" t="s">
        <v>69</v>
      </c>
      <c r="W132" s="15" t="s">
        <v>69</v>
      </c>
      <c r="X132" s="15" t="s">
        <v>69</v>
      </c>
      <c r="Y132" s="18" t="s">
        <v>69</v>
      </c>
      <c r="AA132" s="18" t="s">
        <v>69</v>
      </c>
      <c r="AB132" s="18" t="s">
        <v>69</v>
      </c>
      <c r="AC132" s="15" t="s">
        <v>69</v>
      </c>
      <c r="AD132" s="15" t="s">
        <v>69</v>
      </c>
      <c r="AE132" s="15" t="s">
        <v>69</v>
      </c>
      <c r="AF132" s="18" t="s">
        <v>69</v>
      </c>
      <c r="AG132" s="18" t="s">
        <v>69</v>
      </c>
      <c r="AI132" s="18" t="s">
        <v>69</v>
      </c>
      <c r="AJ132" s="15" t="n">
        <v>0</v>
      </c>
      <c r="AK132" s="15" t="n">
        <v>0</v>
      </c>
      <c r="AL132" s="15" t="n">
        <v>6</v>
      </c>
      <c r="AM132" s="18" t="s">
        <v>70</v>
      </c>
      <c r="AN132" s="18" t="s">
        <v>70</v>
      </c>
      <c r="AO132" s="18" t="s">
        <v>70</v>
      </c>
      <c r="AP132" s="18" t="s">
        <v>70</v>
      </c>
      <c r="AQ132" s="18" t="s">
        <v>70</v>
      </c>
      <c r="AR132" s="18"/>
      <c r="AS132" s="15" t="n">
        <v>0</v>
      </c>
      <c r="AT132" s="15" t="n">
        <v>0</v>
      </c>
      <c r="AU132" s="15" t="n">
        <v>1</v>
      </c>
      <c r="AV132" s="15" t="n">
        <v>2</v>
      </c>
      <c r="AW132" s="18" t="s">
        <v>70</v>
      </c>
      <c r="AX132" s="18" t="s">
        <v>70</v>
      </c>
      <c r="AY132" s="18" t="s">
        <v>70</v>
      </c>
      <c r="AZ132" s="15" t="s">
        <v>168</v>
      </c>
      <c r="BA132" s="15" t="s">
        <v>168</v>
      </c>
      <c r="BB132" s="20" t="n">
        <v>0.38</v>
      </c>
      <c r="BC132" s="30" t="n">
        <f aca="false">BB132 * (1 - ( 3 / (( 4*BK132) - 9) ))</f>
        <v>0.330434782608696</v>
      </c>
      <c r="BD132" s="30" t="n">
        <f aca="false">0.5 * LN((1+BC132)/(1-BC132))</f>
        <v>0.343316249769376</v>
      </c>
      <c r="BE132" s="30" t="n">
        <f aca="false">1/SQRT(BK132-3)</f>
        <v>0.447213595499958</v>
      </c>
      <c r="BF132" s="30" t="n">
        <f aca="false">BD132-1.96*BE132</f>
        <v>-0.533222397410542</v>
      </c>
      <c r="BG132" s="30" t="n">
        <f aca="false">BD132+1.96*BE132</f>
        <v>1.21985489694929</v>
      </c>
      <c r="BH132" s="30" t="str">
        <f aca="false">IF(BD132&lt; BF132, "PROB",  IF(BD132&gt;BG132, "PROB","OK"))</f>
        <v>OK</v>
      </c>
      <c r="BI132" s="30" t="n">
        <f aca="false">1/(BE132*BE132)</f>
        <v>5</v>
      </c>
      <c r="BJ132" s="15" t="s">
        <v>217</v>
      </c>
      <c r="BK132" s="15" t="n">
        <v>8</v>
      </c>
      <c r="BL132" s="32" t="s">
        <v>73</v>
      </c>
      <c r="BM132" s="32" t="s">
        <v>218</v>
      </c>
      <c r="BN132" s="15" t="s">
        <v>75</v>
      </c>
    </row>
    <row r="133" s="15" customFormat="true" ht="14.1" hidden="false" customHeight="false" outlineLevel="0" collapsed="false">
      <c r="A133" s="15" t="n">
        <v>53</v>
      </c>
      <c r="B133" s="15" t="n">
        <v>0</v>
      </c>
      <c r="C133" s="15" t="s">
        <v>70</v>
      </c>
      <c r="D133" s="15" t="n">
        <v>0</v>
      </c>
      <c r="E133" s="15" t="n">
        <v>4</v>
      </c>
      <c r="F133" s="15" t="n">
        <v>1</v>
      </c>
      <c r="G133" s="18" t="s">
        <v>69</v>
      </c>
      <c r="H133" s="18" t="s">
        <v>69</v>
      </c>
      <c r="I133" s="18" t="s">
        <v>69</v>
      </c>
      <c r="J133" s="18" t="s">
        <v>69</v>
      </c>
      <c r="K133" s="15" t="n">
        <v>2</v>
      </c>
      <c r="L133" s="15" t="n">
        <v>1</v>
      </c>
      <c r="M133" s="15" t="n">
        <v>2</v>
      </c>
      <c r="N133" s="15" t="n">
        <v>1</v>
      </c>
      <c r="O133" s="15" t="n">
        <v>1</v>
      </c>
      <c r="P133" s="15" t="n">
        <v>6</v>
      </c>
      <c r="Q133" s="15" t="n">
        <v>1</v>
      </c>
      <c r="R133" s="15" t="n">
        <v>1</v>
      </c>
      <c r="S133" s="15" t="n">
        <v>30</v>
      </c>
      <c r="T133" s="15" t="n">
        <v>0</v>
      </c>
      <c r="U133" s="18" t="s">
        <v>69</v>
      </c>
      <c r="V133" s="15" t="s">
        <v>69</v>
      </c>
      <c r="W133" s="15" t="s">
        <v>69</v>
      </c>
      <c r="X133" s="15" t="s">
        <v>69</v>
      </c>
      <c r="Y133" s="18" t="s">
        <v>69</v>
      </c>
      <c r="AA133" s="18" t="s">
        <v>69</v>
      </c>
      <c r="AB133" s="18" t="s">
        <v>69</v>
      </c>
      <c r="AC133" s="15" t="s">
        <v>69</v>
      </c>
      <c r="AD133" s="15" t="s">
        <v>69</v>
      </c>
      <c r="AE133" s="15" t="s">
        <v>69</v>
      </c>
      <c r="AF133" s="18" t="s">
        <v>69</v>
      </c>
      <c r="AG133" s="18" t="s">
        <v>69</v>
      </c>
      <c r="AI133" s="18" t="s">
        <v>69</v>
      </c>
      <c r="AJ133" s="15" t="n">
        <v>0</v>
      </c>
      <c r="AK133" s="15" t="n">
        <v>0</v>
      </c>
      <c r="AL133" s="15" t="n">
        <v>6</v>
      </c>
      <c r="AM133" s="18" t="s">
        <v>70</v>
      </c>
      <c r="AN133" s="18" t="s">
        <v>70</v>
      </c>
      <c r="AO133" s="18" t="s">
        <v>70</v>
      </c>
      <c r="AP133" s="18" t="s">
        <v>70</v>
      </c>
      <c r="AQ133" s="18" t="s">
        <v>70</v>
      </c>
      <c r="AR133" s="18"/>
      <c r="AS133" s="15" t="n">
        <v>0</v>
      </c>
      <c r="AT133" s="15" t="n">
        <v>0</v>
      </c>
      <c r="AU133" s="15" t="n">
        <v>1</v>
      </c>
      <c r="AV133" s="15" t="n">
        <v>2</v>
      </c>
      <c r="AW133" s="18" t="s">
        <v>70</v>
      </c>
      <c r="AX133" s="18" t="s">
        <v>70</v>
      </c>
      <c r="AY133" s="18" t="s">
        <v>70</v>
      </c>
      <c r="AZ133" s="15" t="s">
        <v>202</v>
      </c>
      <c r="BA133" s="15" t="s">
        <v>202</v>
      </c>
      <c r="BB133" s="20" t="n">
        <v>-0.25</v>
      </c>
      <c r="BC133" s="30" t="n">
        <f aca="false">BB133 * (1 - ( 3 / (( 4*BK133) - 9) ))</f>
        <v>-0.217391304347826</v>
      </c>
      <c r="BD133" s="30" t="n">
        <f aca="false">0.5 * LN((1+BC133)/(1-BC133))</f>
        <v>-0.22091637613952</v>
      </c>
      <c r="BE133" s="30" t="n">
        <f aca="false">1/SQRT(BK133-3)</f>
        <v>0.447213595499958</v>
      </c>
      <c r="BF133" s="30" t="n">
        <f aca="false">BD133-1.96*BE133</f>
        <v>-1.09745502331944</v>
      </c>
      <c r="BG133" s="30" t="n">
        <f aca="false">BD133+1.96*BE133</f>
        <v>0.655622271040398</v>
      </c>
      <c r="BH133" s="30" t="str">
        <f aca="false">IF(BD133&lt; BF133, "PROB",  IF(BD133&gt;BG133, "PROB","OK"))</f>
        <v>OK</v>
      </c>
      <c r="BI133" s="30" t="n">
        <f aca="false">1/(BE133*BE133)</f>
        <v>5</v>
      </c>
      <c r="BJ133" s="15" t="s">
        <v>217</v>
      </c>
      <c r="BK133" s="15" t="n">
        <v>8</v>
      </c>
      <c r="BL133" s="32" t="s">
        <v>73</v>
      </c>
      <c r="BM133" s="32" t="s">
        <v>218</v>
      </c>
      <c r="BN133" s="15" t="s">
        <v>75</v>
      </c>
    </row>
    <row r="134" s="15" customFormat="true" ht="14.1" hidden="false" customHeight="false" outlineLevel="0" collapsed="false">
      <c r="A134" s="15" t="n">
        <v>53</v>
      </c>
      <c r="B134" s="15" t="n">
        <v>0</v>
      </c>
      <c r="C134" s="15" t="s">
        <v>70</v>
      </c>
      <c r="D134" s="15" t="n">
        <v>0</v>
      </c>
      <c r="E134" s="15" t="n">
        <v>4</v>
      </c>
      <c r="F134" s="15" t="n">
        <v>1</v>
      </c>
      <c r="G134" s="18" t="s">
        <v>69</v>
      </c>
      <c r="H134" s="18" t="s">
        <v>69</v>
      </c>
      <c r="I134" s="18" t="s">
        <v>69</v>
      </c>
      <c r="J134" s="18" t="s">
        <v>69</v>
      </c>
      <c r="K134" s="15" t="n">
        <v>2</v>
      </c>
      <c r="L134" s="15" t="n">
        <v>1</v>
      </c>
      <c r="M134" s="15" t="n">
        <v>2</v>
      </c>
      <c r="N134" s="15" t="n">
        <v>1</v>
      </c>
      <c r="O134" s="15" t="n">
        <v>1</v>
      </c>
      <c r="P134" s="15" t="n">
        <v>6</v>
      </c>
      <c r="Q134" s="15" t="n">
        <v>1</v>
      </c>
      <c r="R134" s="15" t="n">
        <v>1</v>
      </c>
      <c r="S134" s="15" t="n">
        <v>30</v>
      </c>
      <c r="T134" s="15" t="n">
        <v>0</v>
      </c>
      <c r="U134" s="18" t="s">
        <v>69</v>
      </c>
      <c r="V134" s="15" t="s">
        <v>69</v>
      </c>
      <c r="W134" s="15" t="s">
        <v>69</v>
      </c>
      <c r="X134" s="15" t="s">
        <v>69</v>
      </c>
      <c r="Y134" s="18" t="s">
        <v>69</v>
      </c>
      <c r="AA134" s="18" t="s">
        <v>69</v>
      </c>
      <c r="AB134" s="18" t="s">
        <v>69</v>
      </c>
      <c r="AC134" s="15" t="s">
        <v>69</v>
      </c>
      <c r="AD134" s="15" t="s">
        <v>69</v>
      </c>
      <c r="AE134" s="15" t="s">
        <v>69</v>
      </c>
      <c r="AF134" s="18" t="s">
        <v>69</v>
      </c>
      <c r="AG134" s="18" t="s">
        <v>69</v>
      </c>
      <c r="AI134" s="18" t="s">
        <v>69</v>
      </c>
      <c r="AJ134" s="15" t="n">
        <v>0</v>
      </c>
      <c r="AK134" s="15" t="n">
        <v>0</v>
      </c>
      <c r="AL134" s="15" t="n">
        <v>6</v>
      </c>
      <c r="AM134" s="18" t="s">
        <v>70</v>
      </c>
      <c r="AN134" s="18" t="s">
        <v>70</v>
      </c>
      <c r="AO134" s="18" t="s">
        <v>70</v>
      </c>
      <c r="AP134" s="18" t="s">
        <v>70</v>
      </c>
      <c r="AQ134" s="18" t="s">
        <v>70</v>
      </c>
      <c r="AR134" s="18"/>
      <c r="AS134" s="15" t="n">
        <v>0</v>
      </c>
      <c r="AT134" s="15" t="n">
        <v>0</v>
      </c>
      <c r="AU134" s="15" t="n">
        <v>1</v>
      </c>
      <c r="AV134" s="15" t="n">
        <v>2</v>
      </c>
      <c r="AW134" s="18" t="s">
        <v>70</v>
      </c>
      <c r="AX134" s="18" t="s">
        <v>70</v>
      </c>
      <c r="AY134" s="18" t="s">
        <v>70</v>
      </c>
      <c r="AZ134" s="15" t="s">
        <v>138</v>
      </c>
      <c r="BA134" s="15" t="s">
        <v>138</v>
      </c>
      <c r="BB134" s="20" t="n">
        <v>0.04</v>
      </c>
      <c r="BC134" s="30" t="n">
        <f aca="false">BB134 * (1 - ( 3 / (( 4*BK134) - 9) ))</f>
        <v>0.0347826086956522</v>
      </c>
      <c r="BD134" s="30" t="n">
        <f aca="false">0.5 * LN((1+BC134)/(1-BC134))</f>
        <v>0.0347966458995977</v>
      </c>
      <c r="BE134" s="30" t="n">
        <f aca="false">1/SQRT(BK134-3)</f>
        <v>0.447213595499958</v>
      </c>
      <c r="BF134" s="30" t="n">
        <f aca="false">BD134-1.96*BE134</f>
        <v>-0.84174200128032</v>
      </c>
      <c r="BG134" s="30" t="n">
        <f aca="false">BD134+1.96*BE134</f>
        <v>0.911335293079515</v>
      </c>
      <c r="BH134" s="30" t="str">
        <f aca="false">IF(BD134&lt; BF134, "PROB",  IF(BD134&gt;BG134, "PROB","OK"))</f>
        <v>OK</v>
      </c>
      <c r="BI134" s="30" t="n">
        <f aca="false">1/(BE134*BE134)</f>
        <v>5</v>
      </c>
      <c r="BJ134" s="15" t="s">
        <v>217</v>
      </c>
      <c r="BK134" s="15" t="n">
        <v>8</v>
      </c>
      <c r="BL134" s="32" t="s">
        <v>73</v>
      </c>
      <c r="BM134" s="32" t="s">
        <v>218</v>
      </c>
      <c r="BN134" s="15" t="s">
        <v>75</v>
      </c>
    </row>
    <row r="135" s="4" customFormat="true" ht="14.1" hidden="false" customHeight="false" outlineLevel="0" collapsed="false">
      <c r="A135" s="15" t="n">
        <v>259</v>
      </c>
      <c r="B135" s="15" t="n">
        <v>1</v>
      </c>
      <c r="C135" s="15" t="n">
        <v>70</v>
      </c>
      <c r="D135" s="15" t="n">
        <v>0</v>
      </c>
      <c r="E135" s="15" t="n">
        <v>4</v>
      </c>
      <c r="F135" s="15" t="n">
        <v>1</v>
      </c>
      <c r="G135" s="15" t="n">
        <v>1</v>
      </c>
      <c r="H135" s="15" t="n">
        <v>0</v>
      </c>
      <c r="I135" s="15" t="n">
        <v>7</v>
      </c>
      <c r="J135" s="15" t="n">
        <v>1</v>
      </c>
      <c r="K135" s="15" t="n">
        <v>3</v>
      </c>
      <c r="L135" s="15" t="n">
        <v>2</v>
      </c>
      <c r="M135" s="15" t="n">
        <v>3</v>
      </c>
      <c r="N135" s="15" t="n">
        <v>2</v>
      </c>
      <c r="O135" s="15" t="n">
        <v>1</v>
      </c>
      <c r="P135" s="15" t="n">
        <v>1</v>
      </c>
      <c r="Q135" s="15" t="n">
        <v>1</v>
      </c>
      <c r="R135" s="15" t="n">
        <v>1</v>
      </c>
      <c r="S135" s="15" t="s">
        <v>219</v>
      </c>
      <c r="T135" s="15" t="n">
        <v>0</v>
      </c>
      <c r="U135" s="19" t="s">
        <v>69</v>
      </c>
      <c r="V135" s="15" t="str">
        <f aca="false">IF(OR(U135=0, U135=1, U135=7, U135=8, U135=10, U135=11), 6, IF(OR(U135=2, U135=3, U135=6, U135=9, U135=12), 3, IF(U135=4,"CHECK", IF(U135=5, "CHECK", "NaN")) ))</f>
        <v>NaN</v>
      </c>
      <c r="W135" s="15" t="s">
        <v>69</v>
      </c>
      <c r="X135" s="15" t="s">
        <v>69</v>
      </c>
      <c r="Y135" s="15" t="s">
        <v>69</v>
      </c>
      <c r="Z135" s="18" t="s">
        <v>69</v>
      </c>
      <c r="AA135" s="15" t="n">
        <v>0</v>
      </c>
      <c r="AB135" s="18" t="s">
        <v>69</v>
      </c>
      <c r="AC135" s="17" t="str">
        <f aca="false">IF(OR(AB135=0, AB135=1, AB135=5, AB135=6, AB135=8, AB135=10, AB135=12), 6, IF(OR(AB135=2, AB135=3, AB135=7), 3, IF(AB135=4,1, IF(AB135=11, "CHECK", "NaN")) ))</f>
        <v>NaN</v>
      </c>
      <c r="AD135" s="15" t="s">
        <v>69</v>
      </c>
      <c r="AE135" s="15" t="s">
        <v>69</v>
      </c>
      <c r="AF135" s="15" t="s">
        <v>69</v>
      </c>
      <c r="AG135" s="18" t="s">
        <v>69</v>
      </c>
      <c r="AH135" s="18"/>
      <c r="AI135" s="18" t="s">
        <v>69</v>
      </c>
      <c r="AJ135" s="15" t="n">
        <v>0</v>
      </c>
      <c r="AK135" s="15" t="n">
        <v>1</v>
      </c>
      <c r="AL135" s="15" t="n">
        <v>7</v>
      </c>
      <c r="AM135" s="18" t="s">
        <v>70</v>
      </c>
      <c r="AN135" s="18" t="s">
        <v>70</v>
      </c>
      <c r="AO135" s="18" t="s">
        <v>70</v>
      </c>
      <c r="AP135" s="18" t="s">
        <v>70</v>
      </c>
      <c r="AQ135" s="15" t="s">
        <v>70</v>
      </c>
      <c r="AR135" s="15"/>
      <c r="AS135" s="15" t="n">
        <v>1</v>
      </c>
      <c r="AT135" s="15" t="n">
        <v>1</v>
      </c>
      <c r="AU135" s="15" t="n">
        <v>1</v>
      </c>
      <c r="AV135" s="15" t="n">
        <v>6</v>
      </c>
      <c r="AW135" s="18" t="s">
        <v>70</v>
      </c>
      <c r="AX135" s="18" t="s">
        <v>70</v>
      </c>
      <c r="AY135" s="18" t="s">
        <v>70</v>
      </c>
      <c r="AZ135" s="27" t="s">
        <v>71</v>
      </c>
      <c r="BA135" s="27" t="s">
        <v>71</v>
      </c>
      <c r="BB135" s="20" t="n">
        <v>0.43</v>
      </c>
      <c r="BC135" s="30" t="n">
        <f aca="false">BB135 * (1 - ( 3 / (( 4*BK135) - 9) ))</f>
        <v>0.388387096774193</v>
      </c>
      <c r="BD135" s="30" t="n">
        <f aca="false">0.5 * LN((1+BC135)/(1-BC135))</f>
        <v>0.409899209513327</v>
      </c>
      <c r="BE135" s="30" t="n">
        <f aca="false">1/SQRT(BK135-3)</f>
        <v>0.377964473009227</v>
      </c>
      <c r="BF135" s="30" t="n">
        <f aca="false">BD135-1.96*BE135</f>
        <v>-0.330911157584759</v>
      </c>
      <c r="BG135" s="30" t="n">
        <f aca="false">BD135+1.96*BE135</f>
        <v>1.15070957661141</v>
      </c>
      <c r="BH135" s="30" t="str">
        <f aca="false">IF(BD135&lt; BF135, "PROB",  IF(BD135&gt;BG135, "PROB","OK"))</f>
        <v>OK</v>
      </c>
      <c r="BI135" s="30" t="n">
        <f aca="false">1/(BE135*BE135)</f>
        <v>7</v>
      </c>
      <c r="BJ135" s="15" t="s">
        <v>220</v>
      </c>
      <c r="BK135" s="15" t="n">
        <v>10</v>
      </c>
      <c r="BL135" s="32" t="s">
        <v>73</v>
      </c>
      <c r="BM135" s="32" t="s">
        <v>221</v>
      </c>
      <c r="BN135" s="15" t="s">
        <v>75</v>
      </c>
    </row>
    <row r="136" s="4" customFormat="true" ht="14.1" hidden="false" customHeight="false" outlineLevel="0" collapsed="false">
      <c r="A136" s="15" t="n">
        <v>259</v>
      </c>
      <c r="B136" s="15" t="n">
        <v>1</v>
      </c>
      <c r="C136" s="15" t="n">
        <v>70</v>
      </c>
      <c r="D136" s="15" t="n">
        <v>0</v>
      </c>
      <c r="E136" s="15" t="n">
        <v>4</v>
      </c>
      <c r="F136" s="15" t="n">
        <v>1</v>
      </c>
      <c r="G136" s="15" t="n">
        <v>1</v>
      </c>
      <c r="H136" s="15" t="n">
        <v>0</v>
      </c>
      <c r="I136" s="15" t="n">
        <v>7</v>
      </c>
      <c r="J136" s="15" t="n">
        <v>1</v>
      </c>
      <c r="K136" s="15" t="n">
        <v>3</v>
      </c>
      <c r="L136" s="15" t="n">
        <v>2</v>
      </c>
      <c r="M136" s="15" t="n">
        <v>3</v>
      </c>
      <c r="N136" s="15" t="n">
        <v>2</v>
      </c>
      <c r="O136" s="15" t="n">
        <v>1</v>
      </c>
      <c r="P136" s="15" t="n">
        <v>1</v>
      </c>
      <c r="Q136" s="15" t="n">
        <v>1</v>
      </c>
      <c r="R136" s="15" t="n">
        <v>1</v>
      </c>
      <c r="S136" s="15" t="s">
        <v>219</v>
      </c>
      <c r="T136" s="15" t="n">
        <v>0</v>
      </c>
      <c r="U136" s="19" t="s">
        <v>69</v>
      </c>
      <c r="V136" s="15" t="str">
        <f aca="false">IF(OR(U136=0, U136=1, U136=7, U136=8, U136=10, U136=11), 6, IF(OR(U136=2, U136=3, U136=6, U136=9, U136=12), 3, IF(U136=4,"CHECK", IF(U136=5, "CHECK", "NaN")) ))</f>
        <v>NaN</v>
      </c>
      <c r="W136" s="15" t="s">
        <v>69</v>
      </c>
      <c r="X136" s="15" t="s">
        <v>69</v>
      </c>
      <c r="Y136" s="15" t="s">
        <v>69</v>
      </c>
      <c r="Z136" s="18" t="s">
        <v>69</v>
      </c>
      <c r="AA136" s="15" t="n">
        <v>0</v>
      </c>
      <c r="AB136" s="18" t="s">
        <v>69</v>
      </c>
      <c r="AC136" s="17" t="str">
        <f aca="false">IF(OR(AB136=0, AB136=1, AB136=5, AB136=6, AB136=8, AB136=10, AB136=12), 6, IF(OR(AB136=2, AB136=3, AB136=7), 3, IF(AB136=4,1, IF(AB136=11, "CHECK", "NaN")) ))</f>
        <v>NaN</v>
      </c>
      <c r="AD136" s="15" t="s">
        <v>69</v>
      </c>
      <c r="AE136" s="15" t="s">
        <v>69</v>
      </c>
      <c r="AF136" s="15" t="s">
        <v>69</v>
      </c>
      <c r="AG136" s="18" t="s">
        <v>69</v>
      </c>
      <c r="AH136" s="18"/>
      <c r="AI136" s="18" t="s">
        <v>69</v>
      </c>
      <c r="AJ136" s="15" t="n">
        <v>0</v>
      </c>
      <c r="AK136" s="15" t="n">
        <v>1</v>
      </c>
      <c r="AL136" s="15" t="n">
        <v>7</v>
      </c>
      <c r="AM136" s="18" t="s">
        <v>70</v>
      </c>
      <c r="AN136" s="18" t="s">
        <v>70</v>
      </c>
      <c r="AO136" s="18" t="s">
        <v>70</v>
      </c>
      <c r="AP136" s="18" t="s">
        <v>70</v>
      </c>
      <c r="AQ136" s="15" t="s">
        <v>70</v>
      </c>
      <c r="AR136" s="15"/>
      <c r="AS136" s="15" t="n">
        <v>1</v>
      </c>
      <c r="AT136" s="15" t="n">
        <v>1</v>
      </c>
      <c r="AU136" s="15" t="n">
        <v>1</v>
      </c>
      <c r="AV136" s="15" t="n">
        <v>6</v>
      </c>
      <c r="AW136" s="18" t="s">
        <v>70</v>
      </c>
      <c r="AX136" s="18" t="s">
        <v>70</v>
      </c>
      <c r="AY136" s="18" t="s">
        <v>70</v>
      </c>
      <c r="AZ136" s="27" t="s">
        <v>93</v>
      </c>
      <c r="BA136" s="27" t="s">
        <v>93</v>
      </c>
      <c r="BB136" s="20" t="n">
        <v>0.42</v>
      </c>
      <c r="BC136" s="30" t="n">
        <f aca="false">BB136 * (1 - ( 3 / (( 4*BK136) - 9) ))</f>
        <v>0.379354838709677</v>
      </c>
      <c r="BD136" s="30" t="n">
        <f aca="false">0.5 * LN((1+BC136)/(1-BC136))</f>
        <v>0.399305820459642</v>
      </c>
      <c r="BE136" s="30" t="n">
        <f aca="false">1/SQRT(BK136-3)</f>
        <v>0.377964473009227</v>
      </c>
      <c r="BF136" s="30" t="n">
        <f aca="false">BD136-1.96*BE136</f>
        <v>-0.341504546638443</v>
      </c>
      <c r="BG136" s="30" t="n">
        <f aca="false">BD136+1.96*BE136</f>
        <v>1.14011618755773</v>
      </c>
      <c r="BH136" s="30" t="str">
        <f aca="false">IF(BD136&lt; BF136, "PROB",  IF(BD136&gt;BG136, "PROB","OK"))</f>
        <v>OK</v>
      </c>
      <c r="BI136" s="30" t="n">
        <f aca="false">1/(BE136*BE136)</f>
        <v>7</v>
      </c>
      <c r="BJ136" s="15" t="s">
        <v>222</v>
      </c>
      <c r="BK136" s="15" t="n">
        <v>10</v>
      </c>
      <c r="BL136" s="32" t="s">
        <v>73</v>
      </c>
      <c r="BM136" s="32" t="s">
        <v>221</v>
      </c>
      <c r="BN136" s="15" t="s">
        <v>75</v>
      </c>
    </row>
    <row r="137" s="4" customFormat="true" ht="14.1" hidden="false" customHeight="false" outlineLevel="0" collapsed="false">
      <c r="A137" s="15" t="n">
        <v>259</v>
      </c>
      <c r="B137" s="15" t="n">
        <v>1</v>
      </c>
      <c r="C137" s="15" t="n">
        <v>70</v>
      </c>
      <c r="D137" s="15" t="n">
        <v>0</v>
      </c>
      <c r="E137" s="15" t="n">
        <v>4</v>
      </c>
      <c r="F137" s="15" t="n">
        <v>1</v>
      </c>
      <c r="G137" s="15" t="n">
        <v>1</v>
      </c>
      <c r="H137" s="15" t="n">
        <v>0</v>
      </c>
      <c r="I137" s="15" t="n">
        <v>7</v>
      </c>
      <c r="J137" s="15" t="n">
        <v>1</v>
      </c>
      <c r="K137" s="15" t="n">
        <v>3</v>
      </c>
      <c r="L137" s="15" t="n">
        <v>2</v>
      </c>
      <c r="M137" s="15" t="n">
        <v>3</v>
      </c>
      <c r="N137" s="15" t="n">
        <v>2</v>
      </c>
      <c r="O137" s="15" t="n">
        <v>1</v>
      </c>
      <c r="P137" s="15" t="n">
        <v>1</v>
      </c>
      <c r="Q137" s="15" t="n">
        <v>1</v>
      </c>
      <c r="R137" s="15" t="n">
        <v>1</v>
      </c>
      <c r="S137" s="15" t="s">
        <v>219</v>
      </c>
      <c r="T137" s="15" t="n">
        <v>0</v>
      </c>
      <c r="U137" s="19" t="s">
        <v>69</v>
      </c>
      <c r="V137" s="15" t="str">
        <f aca="false">IF(OR(U137=0, U137=1, U137=7, U137=8, U137=10, U137=11), 6, IF(OR(U137=2, U137=3, U137=6, U137=9, U137=12), 3, IF(U137=4,"CHECK", IF(U137=5, "CHECK", "NaN")) ))</f>
        <v>NaN</v>
      </c>
      <c r="W137" s="15" t="s">
        <v>69</v>
      </c>
      <c r="X137" s="15" t="s">
        <v>69</v>
      </c>
      <c r="Y137" s="15" t="s">
        <v>69</v>
      </c>
      <c r="Z137" s="18" t="s">
        <v>69</v>
      </c>
      <c r="AA137" s="15" t="n">
        <v>0</v>
      </c>
      <c r="AB137" s="18" t="s">
        <v>69</v>
      </c>
      <c r="AC137" s="17" t="str">
        <f aca="false">IF(OR(AB137=0, AB137=1, AB137=5, AB137=6, AB137=8, AB137=10, AB137=12), 6, IF(OR(AB137=2, AB137=3, AB137=7), 3, IF(AB137=4,1, IF(AB137=11, "CHECK", "NaN")) ))</f>
        <v>NaN</v>
      </c>
      <c r="AD137" s="15" t="s">
        <v>69</v>
      </c>
      <c r="AE137" s="15" t="s">
        <v>69</v>
      </c>
      <c r="AF137" s="15" t="s">
        <v>69</v>
      </c>
      <c r="AG137" s="18" t="s">
        <v>69</v>
      </c>
      <c r="AH137" s="18"/>
      <c r="AI137" s="18" t="s">
        <v>69</v>
      </c>
      <c r="AJ137" s="15" t="n">
        <v>0</v>
      </c>
      <c r="AK137" s="15" t="n">
        <v>1</v>
      </c>
      <c r="AL137" s="15" t="n">
        <v>7</v>
      </c>
      <c r="AM137" s="18" t="s">
        <v>70</v>
      </c>
      <c r="AN137" s="18" t="s">
        <v>70</v>
      </c>
      <c r="AO137" s="18" t="s">
        <v>70</v>
      </c>
      <c r="AP137" s="18" t="s">
        <v>70</v>
      </c>
      <c r="AQ137" s="15" t="s">
        <v>70</v>
      </c>
      <c r="AR137" s="15"/>
      <c r="AS137" s="15" t="n">
        <v>1</v>
      </c>
      <c r="AT137" s="15" t="n">
        <v>1</v>
      </c>
      <c r="AU137" s="15" t="n">
        <v>1</v>
      </c>
      <c r="AV137" s="15" t="n">
        <v>6</v>
      </c>
      <c r="AW137" s="18" t="s">
        <v>70</v>
      </c>
      <c r="AX137" s="18" t="s">
        <v>70</v>
      </c>
      <c r="AY137" s="18" t="s">
        <v>70</v>
      </c>
      <c r="AZ137" s="27" t="s">
        <v>128</v>
      </c>
      <c r="BA137" s="27" t="s">
        <v>128</v>
      </c>
      <c r="BB137" s="20" t="n">
        <v>-0.19</v>
      </c>
      <c r="BC137" s="30" t="n">
        <f aca="false">BB137 * (1 - ( 3 / (( 4*BK137) - 9) ))</f>
        <v>-0.171612903225806</v>
      </c>
      <c r="BD137" s="30" t="n">
        <f aca="false">0.5 * LN((1+BC137)/(1-BC137))</f>
        <v>-0.173328037455666</v>
      </c>
      <c r="BE137" s="30" t="n">
        <f aca="false">1/SQRT(BK137-3)</f>
        <v>0.377964473009227</v>
      </c>
      <c r="BF137" s="30" t="n">
        <f aca="false">BD137-1.96*BE137</f>
        <v>-0.914138404553751</v>
      </c>
      <c r="BG137" s="30" t="n">
        <f aca="false">BD137+1.96*BE137</f>
        <v>0.567482329642419</v>
      </c>
      <c r="BH137" s="30" t="str">
        <f aca="false">IF(BD137&lt; BF137, "PROB",  IF(BD137&gt;BG137, "PROB","OK"))</f>
        <v>OK</v>
      </c>
      <c r="BI137" s="30" t="n">
        <f aca="false">1/(BE137*BE137)</f>
        <v>7</v>
      </c>
      <c r="BJ137" s="15" t="s">
        <v>223</v>
      </c>
      <c r="BK137" s="15" t="n">
        <v>10</v>
      </c>
      <c r="BL137" s="32" t="s">
        <v>73</v>
      </c>
      <c r="BM137" s="32" t="s">
        <v>221</v>
      </c>
      <c r="BN137" s="15" t="s">
        <v>75</v>
      </c>
    </row>
    <row r="138" s="4" customFormat="true" ht="14.1" hidden="false" customHeight="false" outlineLevel="0" collapsed="false">
      <c r="A138" s="15" t="n">
        <v>259</v>
      </c>
      <c r="B138" s="15" t="n">
        <v>1</v>
      </c>
      <c r="C138" s="15" t="n">
        <v>70</v>
      </c>
      <c r="D138" s="15" t="n">
        <v>0</v>
      </c>
      <c r="E138" s="15" t="n">
        <v>4</v>
      </c>
      <c r="F138" s="15" t="n">
        <v>1</v>
      </c>
      <c r="G138" s="15" t="n">
        <v>1</v>
      </c>
      <c r="H138" s="15" t="n">
        <v>0</v>
      </c>
      <c r="I138" s="15" t="n">
        <v>7</v>
      </c>
      <c r="J138" s="15" t="n">
        <v>1</v>
      </c>
      <c r="K138" s="15" t="n">
        <v>3</v>
      </c>
      <c r="L138" s="15" t="n">
        <v>2</v>
      </c>
      <c r="M138" s="15" t="n">
        <v>3</v>
      </c>
      <c r="N138" s="15" t="n">
        <v>2</v>
      </c>
      <c r="O138" s="15" t="n">
        <v>1</v>
      </c>
      <c r="P138" s="15" t="n">
        <v>1</v>
      </c>
      <c r="Q138" s="15" t="n">
        <v>1</v>
      </c>
      <c r="R138" s="15" t="n">
        <v>1</v>
      </c>
      <c r="S138" s="15" t="s">
        <v>219</v>
      </c>
      <c r="T138" s="15" t="n">
        <v>0</v>
      </c>
      <c r="U138" s="19" t="s">
        <v>69</v>
      </c>
      <c r="V138" s="15" t="str">
        <f aca="false">IF(OR(U138=0, U138=1, U138=7, U138=8, U138=10, U138=11), 6, IF(OR(U138=2, U138=3, U138=6, U138=9, U138=12), 3, IF(U138=4,"CHECK", IF(U138=5, "CHECK", "NaN")) ))</f>
        <v>NaN</v>
      </c>
      <c r="W138" s="15" t="s">
        <v>69</v>
      </c>
      <c r="X138" s="15" t="s">
        <v>69</v>
      </c>
      <c r="Y138" s="15" t="s">
        <v>69</v>
      </c>
      <c r="Z138" s="18" t="s">
        <v>69</v>
      </c>
      <c r="AA138" s="15" t="n">
        <v>0</v>
      </c>
      <c r="AB138" s="18" t="s">
        <v>69</v>
      </c>
      <c r="AC138" s="17" t="str">
        <f aca="false">IF(OR(AB138=0, AB138=1, AB138=5, AB138=6, AB138=8, AB138=10, AB138=12), 6, IF(OR(AB138=2, AB138=3, AB138=7), 3, IF(AB138=4,1, IF(AB138=11, "CHECK", "NaN")) ))</f>
        <v>NaN</v>
      </c>
      <c r="AD138" s="15" t="s">
        <v>69</v>
      </c>
      <c r="AE138" s="15" t="s">
        <v>69</v>
      </c>
      <c r="AF138" s="15" t="s">
        <v>69</v>
      </c>
      <c r="AG138" s="18" t="s">
        <v>69</v>
      </c>
      <c r="AH138" s="18"/>
      <c r="AI138" s="18" t="s">
        <v>69</v>
      </c>
      <c r="AJ138" s="15" t="n">
        <v>0</v>
      </c>
      <c r="AK138" s="15" t="n">
        <v>1</v>
      </c>
      <c r="AL138" s="15" t="n">
        <v>7</v>
      </c>
      <c r="AM138" s="18" t="s">
        <v>70</v>
      </c>
      <c r="AN138" s="18" t="s">
        <v>70</v>
      </c>
      <c r="AO138" s="18" t="s">
        <v>70</v>
      </c>
      <c r="AP138" s="18" t="s">
        <v>70</v>
      </c>
      <c r="AQ138" s="15" t="s">
        <v>70</v>
      </c>
      <c r="AR138" s="15"/>
      <c r="AS138" s="15" t="n">
        <v>1</v>
      </c>
      <c r="AT138" s="15" t="n">
        <v>1</v>
      </c>
      <c r="AU138" s="15" t="n">
        <v>1</v>
      </c>
      <c r="AV138" s="15" t="n">
        <v>6</v>
      </c>
      <c r="AW138" s="18" t="s">
        <v>70</v>
      </c>
      <c r="AX138" s="18" t="s">
        <v>70</v>
      </c>
      <c r="AY138" s="18" t="s">
        <v>70</v>
      </c>
      <c r="AZ138" s="15" t="s">
        <v>168</v>
      </c>
      <c r="BA138" s="15" t="s">
        <v>168</v>
      </c>
      <c r="BB138" s="20" t="n">
        <v>0.06</v>
      </c>
      <c r="BC138" s="30" t="n">
        <f aca="false">BB138 * (1 - ( 3 / (( 4*BK138) - 9) ))</f>
        <v>0.0541935483870968</v>
      </c>
      <c r="BD138" s="30" t="n">
        <f aca="false">0.5 * LN((1+BC138)/(1-BC138))</f>
        <v>0.0542466964866757</v>
      </c>
      <c r="BE138" s="30" t="n">
        <f aca="false">1/SQRT(BK138-3)</f>
        <v>0.377964473009227</v>
      </c>
      <c r="BF138" s="30" t="n">
        <f aca="false">BD138-1.96*BE138</f>
        <v>-0.68656367061141</v>
      </c>
      <c r="BG138" s="30" t="n">
        <f aca="false">BD138+1.96*BE138</f>
        <v>0.795057063584761</v>
      </c>
      <c r="BH138" s="30" t="str">
        <f aca="false">IF(BD138&lt; BF138, "PROB",  IF(BD138&gt;BG138, "PROB","OK"))</f>
        <v>OK</v>
      </c>
      <c r="BI138" s="30" t="n">
        <f aca="false">1/(BE138*BE138)</f>
        <v>7</v>
      </c>
      <c r="BJ138" s="15" t="s">
        <v>224</v>
      </c>
      <c r="BK138" s="15" t="n">
        <v>10</v>
      </c>
      <c r="BL138" s="32" t="s">
        <v>73</v>
      </c>
      <c r="BM138" s="32" t="s">
        <v>221</v>
      </c>
      <c r="BN138" s="15" t="s">
        <v>75</v>
      </c>
    </row>
    <row r="139" s="4" customFormat="true" ht="14.1" hidden="false" customHeight="false" outlineLevel="0" collapsed="false">
      <c r="A139" s="15" t="n">
        <v>259</v>
      </c>
      <c r="B139" s="15" t="n">
        <v>1</v>
      </c>
      <c r="C139" s="15" t="n">
        <v>70</v>
      </c>
      <c r="D139" s="15" t="n">
        <v>0</v>
      </c>
      <c r="E139" s="15" t="n">
        <v>4</v>
      </c>
      <c r="F139" s="15" t="n">
        <v>1</v>
      </c>
      <c r="G139" s="15" t="n">
        <v>1</v>
      </c>
      <c r="H139" s="15" t="n">
        <v>0</v>
      </c>
      <c r="I139" s="15" t="n">
        <v>7</v>
      </c>
      <c r="J139" s="15" t="n">
        <v>1</v>
      </c>
      <c r="K139" s="15" t="n">
        <v>3</v>
      </c>
      <c r="L139" s="15" t="n">
        <v>2</v>
      </c>
      <c r="M139" s="15" t="n">
        <v>3</v>
      </c>
      <c r="N139" s="15" t="n">
        <v>2</v>
      </c>
      <c r="O139" s="15" t="n">
        <v>1</v>
      </c>
      <c r="P139" s="15" t="n">
        <v>1</v>
      </c>
      <c r="Q139" s="15" t="n">
        <v>1</v>
      </c>
      <c r="R139" s="15" t="n">
        <v>1</v>
      </c>
      <c r="S139" s="15" t="s">
        <v>219</v>
      </c>
      <c r="T139" s="15" t="n">
        <v>0</v>
      </c>
      <c r="U139" s="19" t="s">
        <v>69</v>
      </c>
      <c r="V139" s="15" t="str">
        <f aca="false">IF(OR(U139=0, U139=1, U139=7, U139=8, U139=10, U139=11), 6, IF(OR(U139=2, U139=3, U139=6, U139=9, U139=12), 3, IF(U139=4,"CHECK", IF(U139=5, "CHECK", "NaN")) ))</f>
        <v>NaN</v>
      </c>
      <c r="W139" s="15" t="s">
        <v>69</v>
      </c>
      <c r="X139" s="15" t="s">
        <v>69</v>
      </c>
      <c r="Y139" s="15" t="s">
        <v>69</v>
      </c>
      <c r="Z139" s="18" t="s">
        <v>69</v>
      </c>
      <c r="AA139" s="15" t="n">
        <v>0</v>
      </c>
      <c r="AB139" s="18" t="s">
        <v>69</v>
      </c>
      <c r="AC139" s="17" t="str">
        <f aca="false">IF(OR(AB139=0, AB139=1, AB139=5, AB139=6, AB139=8, AB139=10, AB139=12), 6, IF(OR(AB139=2, AB139=3, AB139=7), 3, IF(AB139=4,1, IF(AB139=11, "CHECK", "NaN")) ))</f>
        <v>NaN</v>
      </c>
      <c r="AD139" s="15" t="s">
        <v>69</v>
      </c>
      <c r="AE139" s="15" t="s">
        <v>69</v>
      </c>
      <c r="AF139" s="15" t="s">
        <v>69</v>
      </c>
      <c r="AG139" s="18" t="s">
        <v>69</v>
      </c>
      <c r="AH139" s="18"/>
      <c r="AI139" s="18" t="s">
        <v>69</v>
      </c>
      <c r="AJ139" s="15" t="n">
        <v>0</v>
      </c>
      <c r="AK139" s="15" t="n">
        <v>1</v>
      </c>
      <c r="AL139" s="15" t="n">
        <v>7</v>
      </c>
      <c r="AM139" s="18" t="s">
        <v>70</v>
      </c>
      <c r="AN139" s="18" t="s">
        <v>70</v>
      </c>
      <c r="AO139" s="18" t="s">
        <v>70</v>
      </c>
      <c r="AP139" s="18" t="s">
        <v>70</v>
      </c>
      <c r="AQ139" s="15" t="s">
        <v>70</v>
      </c>
      <c r="AR139" s="15"/>
      <c r="AS139" s="15" t="n">
        <v>1</v>
      </c>
      <c r="AT139" s="15" t="n">
        <v>1</v>
      </c>
      <c r="AU139" s="15" t="n">
        <v>1</v>
      </c>
      <c r="AV139" s="15" t="n">
        <v>6</v>
      </c>
      <c r="AW139" s="18" t="s">
        <v>70</v>
      </c>
      <c r="AX139" s="18" t="s">
        <v>70</v>
      </c>
      <c r="AY139" s="18" t="s">
        <v>70</v>
      </c>
      <c r="AZ139" s="15" t="s">
        <v>170</v>
      </c>
      <c r="BA139" s="15" t="s">
        <v>170</v>
      </c>
      <c r="BB139" s="20" t="n">
        <v>0.16</v>
      </c>
      <c r="BC139" s="30" t="n">
        <f aca="false">BB139 * (1 - ( 3 / (( 4*BK139) - 9) ))</f>
        <v>0.144516129032258</v>
      </c>
      <c r="BD139" s="30" t="n">
        <f aca="false">0.5 * LN((1+BC139)/(1-BC139))</f>
        <v>0.145534996061859</v>
      </c>
      <c r="BE139" s="30" t="n">
        <f aca="false">1/SQRT(BK139-3)</f>
        <v>0.377964473009227</v>
      </c>
      <c r="BF139" s="30" t="n">
        <f aca="false">BD139-1.96*BE139</f>
        <v>-0.595275371036227</v>
      </c>
      <c r="BG139" s="30" t="n">
        <f aca="false">BD139+1.96*BE139</f>
        <v>0.886345363159944</v>
      </c>
      <c r="BH139" s="30" t="str">
        <f aca="false">IF(BD139&lt; BF139, "PROB",  IF(BD139&gt;BG139, "PROB","OK"))</f>
        <v>OK</v>
      </c>
      <c r="BI139" s="30" t="n">
        <f aca="false">1/(BE139*BE139)</f>
        <v>7</v>
      </c>
      <c r="BJ139" s="15" t="s">
        <v>225</v>
      </c>
      <c r="BK139" s="15" t="n">
        <v>10</v>
      </c>
      <c r="BL139" s="32" t="s">
        <v>73</v>
      </c>
      <c r="BM139" s="32" t="s">
        <v>221</v>
      </c>
      <c r="BN139" s="15" t="s">
        <v>75</v>
      </c>
    </row>
    <row r="140" s="4" customFormat="true" ht="14.1" hidden="false" customHeight="false" outlineLevel="0" collapsed="false">
      <c r="A140" s="15" t="n">
        <v>259</v>
      </c>
      <c r="B140" s="15" t="n">
        <v>1</v>
      </c>
      <c r="C140" s="15" t="n">
        <v>70</v>
      </c>
      <c r="D140" s="15" t="n">
        <v>0</v>
      </c>
      <c r="E140" s="15" t="n">
        <v>4</v>
      </c>
      <c r="F140" s="15" t="n">
        <v>1</v>
      </c>
      <c r="G140" s="15" t="n">
        <v>1</v>
      </c>
      <c r="H140" s="15" t="n">
        <v>0</v>
      </c>
      <c r="I140" s="15" t="n">
        <v>7</v>
      </c>
      <c r="J140" s="15" t="n">
        <v>1</v>
      </c>
      <c r="K140" s="15" t="n">
        <v>3</v>
      </c>
      <c r="L140" s="15" t="n">
        <v>2</v>
      </c>
      <c r="M140" s="15" t="n">
        <v>3</v>
      </c>
      <c r="N140" s="15" t="n">
        <v>2</v>
      </c>
      <c r="O140" s="15" t="n">
        <v>1</v>
      </c>
      <c r="P140" s="15" t="n">
        <v>1</v>
      </c>
      <c r="Q140" s="15" t="n">
        <v>1</v>
      </c>
      <c r="R140" s="15" t="n">
        <v>1</v>
      </c>
      <c r="S140" s="15" t="s">
        <v>219</v>
      </c>
      <c r="T140" s="15" t="n">
        <v>0</v>
      </c>
      <c r="U140" s="19" t="s">
        <v>69</v>
      </c>
      <c r="V140" s="15" t="str">
        <f aca="false">IF(OR(U140=0, U140=1, U140=7, U140=8, U140=10, U140=11), 6, IF(OR(U140=2, U140=3, U140=6, U140=9, U140=12), 3, IF(U140=4,"CHECK", IF(U140=5, "CHECK", "NaN")) ))</f>
        <v>NaN</v>
      </c>
      <c r="W140" s="15" t="s">
        <v>69</v>
      </c>
      <c r="X140" s="15" t="s">
        <v>69</v>
      </c>
      <c r="Y140" s="15" t="s">
        <v>69</v>
      </c>
      <c r="Z140" s="18" t="s">
        <v>69</v>
      </c>
      <c r="AA140" s="15" t="n">
        <v>0</v>
      </c>
      <c r="AB140" s="18" t="s">
        <v>69</v>
      </c>
      <c r="AC140" s="17" t="str">
        <f aca="false">IF(OR(AB140=0, AB140=1, AB140=5, AB140=6, AB140=8, AB140=10, AB140=12), 6, IF(OR(AB140=2, AB140=3, AB140=7), 3, IF(AB140=4,1, IF(AB140=11, "CHECK", "NaN")) ))</f>
        <v>NaN</v>
      </c>
      <c r="AD140" s="15" t="s">
        <v>69</v>
      </c>
      <c r="AE140" s="15" t="s">
        <v>69</v>
      </c>
      <c r="AF140" s="15" t="s">
        <v>69</v>
      </c>
      <c r="AG140" s="18" t="s">
        <v>69</v>
      </c>
      <c r="AH140" s="18"/>
      <c r="AI140" s="18" t="s">
        <v>69</v>
      </c>
      <c r="AJ140" s="15" t="n">
        <v>0</v>
      </c>
      <c r="AK140" s="15" t="n">
        <v>1</v>
      </c>
      <c r="AL140" s="15" t="n">
        <v>7</v>
      </c>
      <c r="AM140" s="18" t="s">
        <v>70</v>
      </c>
      <c r="AN140" s="18" t="s">
        <v>70</v>
      </c>
      <c r="AO140" s="18" t="s">
        <v>70</v>
      </c>
      <c r="AP140" s="18" t="s">
        <v>70</v>
      </c>
      <c r="AQ140" s="15" t="s">
        <v>70</v>
      </c>
      <c r="AR140" s="15"/>
      <c r="AS140" s="15" t="n">
        <v>1</v>
      </c>
      <c r="AT140" s="15" t="n">
        <v>1</v>
      </c>
      <c r="AU140" s="15" t="n">
        <v>1</v>
      </c>
      <c r="AV140" s="15" t="n">
        <v>6</v>
      </c>
      <c r="AW140" s="18" t="s">
        <v>70</v>
      </c>
      <c r="AX140" s="18" t="s">
        <v>70</v>
      </c>
      <c r="AY140" s="18" t="s">
        <v>70</v>
      </c>
      <c r="AZ140" s="15" t="s">
        <v>78</v>
      </c>
      <c r="BA140" s="15" t="s">
        <v>78</v>
      </c>
      <c r="BB140" s="20" t="n">
        <v>-0.18</v>
      </c>
      <c r="BC140" s="30" t="n">
        <f aca="false">BB140 * (1 - ( 3 / (( 4*BK140) - 9) ))</f>
        <v>-0.16258064516129</v>
      </c>
      <c r="BD140" s="30" t="n">
        <f aca="false">0.5 * LN((1+BC140)/(1-BC140))</f>
        <v>-0.164036270452124</v>
      </c>
      <c r="BE140" s="30" t="n">
        <f aca="false">1/SQRT(BK140-3)</f>
        <v>0.377964473009227</v>
      </c>
      <c r="BF140" s="30" t="n">
        <f aca="false">BD140-1.96*BE140</f>
        <v>-0.904846637550209</v>
      </c>
      <c r="BG140" s="30" t="n">
        <f aca="false">BD140+1.96*BE140</f>
        <v>0.576774096645961</v>
      </c>
      <c r="BH140" s="30" t="str">
        <f aca="false">IF(BD140&lt; BF140, "PROB",  IF(BD140&gt;BG140, "PROB","OK"))</f>
        <v>OK</v>
      </c>
      <c r="BI140" s="30" t="n">
        <f aca="false">1/(BE140*BE140)</f>
        <v>7</v>
      </c>
      <c r="BJ140" s="15" t="s">
        <v>226</v>
      </c>
      <c r="BK140" s="15" t="n">
        <v>10</v>
      </c>
      <c r="BL140" s="32" t="s">
        <v>73</v>
      </c>
      <c r="BM140" s="32" t="s">
        <v>221</v>
      </c>
      <c r="BN140" s="15" t="s">
        <v>75</v>
      </c>
    </row>
    <row r="141" s="4" customFormat="true" ht="14.1" hidden="false" customHeight="false" outlineLevel="0" collapsed="false">
      <c r="A141" s="15" t="n">
        <v>259</v>
      </c>
      <c r="B141" s="15" t="n">
        <v>1</v>
      </c>
      <c r="C141" s="15" t="n">
        <v>70</v>
      </c>
      <c r="D141" s="15" t="n">
        <v>0</v>
      </c>
      <c r="E141" s="15" t="n">
        <v>4</v>
      </c>
      <c r="F141" s="15" t="n">
        <v>1</v>
      </c>
      <c r="G141" s="15" t="n">
        <v>1</v>
      </c>
      <c r="H141" s="15" t="n">
        <v>0</v>
      </c>
      <c r="I141" s="15" t="n">
        <v>7</v>
      </c>
      <c r="J141" s="15" t="n">
        <v>1</v>
      </c>
      <c r="K141" s="15" t="n">
        <v>3</v>
      </c>
      <c r="L141" s="15" t="n">
        <v>2</v>
      </c>
      <c r="M141" s="15" t="n">
        <v>3</v>
      </c>
      <c r="N141" s="15" t="n">
        <v>2</v>
      </c>
      <c r="O141" s="15" t="n">
        <v>1</v>
      </c>
      <c r="P141" s="15" t="n">
        <v>1</v>
      </c>
      <c r="Q141" s="15" t="n">
        <v>1</v>
      </c>
      <c r="R141" s="15" t="n">
        <v>1</v>
      </c>
      <c r="S141" s="15" t="s">
        <v>219</v>
      </c>
      <c r="T141" s="15" t="n">
        <v>0</v>
      </c>
      <c r="U141" s="19" t="s">
        <v>69</v>
      </c>
      <c r="V141" s="15" t="str">
        <f aca="false">IF(OR(U141=0, U141=1, U141=7, U141=8, U141=10, U141=11), 6, IF(OR(U141=2, U141=3, U141=6, U141=9, U141=12), 3, IF(U141=4,"CHECK", IF(U141=5, "CHECK", "NaN")) ))</f>
        <v>NaN</v>
      </c>
      <c r="W141" s="15" t="s">
        <v>69</v>
      </c>
      <c r="X141" s="15" t="s">
        <v>69</v>
      </c>
      <c r="Y141" s="15" t="s">
        <v>69</v>
      </c>
      <c r="Z141" s="18" t="s">
        <v>69</v>
      </c>
      <c r="AA141" s="15" t="n">
        <v>0</v>
      </c>
      <c r="AB141" s="18" t="s">
        <v>69</v>
      </c>
      <c r="AC141" s="17" t="str">
        <f aca="false">IF(OR(AB141=0, AB141=1, AB141=5, AB141=6, AB141=8, AB141=10, AB141=12), 6, IF(OR(AB141=2, AB141=3, AB141=7), 3, IF(AB141=4,1, IF(AB141=11, "CHECK", "NaN")) ))</f>
        <v>NaN</v>
      </c>
      <c r="AD141" s="15" t="s">
        <v>69</v>
      </c>
      <c r="AE141" s="15" t="s">
        <v>69</v>
      </c>
      <c r="AF141" s="15" t="s">
        <v>69</v>
      </c>
      <c r="AG141" s="18" t="s">
        <v>69</v>
      </c>
      <c r="AH141" s="18"/>
      <c r="AI141" s="18" t="s">
        <v>69</v>
      </c>
      <c r="AJ141" s="15" t="n">
        <v>0</v>
      </c>
      <c r="AK141" s="15" t="n">
        <v>1</v>
      </c>
      <c r="AL141" s="15" t="n">
        <v>7</v>
      </c>
      <c r="AM141" s="18" t="s">
        <v>70</v>
      </c>
      <c r="AN141" s="18" t="s">
        <v>70</v>
      </c>
      <c r="AO141" s="18" t="s">
        <v>70</v>
      </c>
      <c r="AP141" s="18" t="s">
        <v>70</v>
      </c>
      <c r="AQ141" s="15" t="s">
        <v>70</v>
      </c>
      <c r="AR141" s="15"/>
      <c r="AS141" s="15" t="n">
        <v>1</v>
      </c>
      <c r="AT141" s="15" t="n">
        <v>1</v>
      </c>
      <c r="AU141" s="15" t="n">
        <v>1</v>
      </c>
      <c r="AV141" s="15" t="n">
        <v>6</v>
      </c>
      <c r="AW141" s="18" t="s">
        <v>70</v>
      </c>
      <c r="AX141" s="18" t="s">
        <v>70</v>
      </c>
      <c r="AY141" s="18" t="s">
        <v>70</v>
      </c>
      <c r="AZ141" s="15" t="s">
        <v>76</v>
      </c>
      <c r="BA141" s="15" t="s">
        <v>77</v>
      </c>
      <c r="BB141" s="20" t="n">
        <v>-0.43</v>
      </c>
      <c r="BC141" s="30" t="n">
        <f aca="false">BB141 * (1 - ( 3 / (( 4*BK141) - 9) ))</f>
        <v>-0.388387096774193</v>
      </c>
      <c r="BD141" s="30" t="n">
        <f aca="false">0.5 * LN((1+BC141)/(1-BC141))</f>
        <v>-0.409899209513327</v>
      </c>
      <c r="BE141" s="30" t="n">
        <f aca="false">1/SQRT(BK141-3)</f>
        <v>0.377964473009227</v>
      </c>
      <c r="BF141" s="30" t="n">
        <f aca="false">BD141-1.96*BE141</f>
        <v>-1.15070957661141</v>
      </c>
      <c r="BG141" s="30" t="n">
        <f aca="false">BD141+1.96*BE141</f>
        <v>0.330911157584759</v>
      </c>
      <c r="BH141" s="30" t="str">
        <f aca="false">IF(BD141&lt; BF141, "PROB",  IF(BD141&gt;BG141, "PROB","OK"))</f>
        <v>OK</v>
      </c>
      <c r="BI141" s="30" t="n">
        <f aca="false">1/(BE141*BE141)</f>
        <v>7</v>
      </c>
      <c r="BJ141" s="15" t="s">
        <v>227</v>
      </c>
      <c r="BK141" s="15" t="n">
        <v>10</v>
      </c>
      <c r="BL141" s="32" t="s">
        <v>73</v>
      </c>
      <c r="BM141" s="32" t="s">
        <v>221</v>
      </c>
      <c r="BN141" s="15" t="s">
        <v>75</v>
      </c>
    </row>
    <row r="142" s="4" customFormat="true" ht="14.1" hidden="false" customHeight="false" outlineLevel="0" collapsed="false">
      <c r="A142" s="15" t="n">
        <v>259</v>
      </c>
      <c r="B142" s="15" t="n">
        <v>1</v>
      </c>
      <c r="C142" s="15" t="n">
        <v>70</v>
      </c>
      <c r="D142" s="15" t="n">
        <v>0</v>
      </c>
      <c r="E142" s="15" t="n">
        <v>4</v>
      </c>
      <c r="F142" s="15" t="n">
        <v>1</v>
      </c>
      <c r="G142" s="15" t="n">
        <v>1</v>
      </c>
      <c r="H142" s="15" t="n">
        <v>0</v>
      </c>
      <c r="I142" s="15" t="n">
        <v>7</v>
      </c>
      <c r="J142" s="15" t="n">
        <v>1</v>
      </c>
      <c r="K142" s="15" t="n">
        <v>3</v>
      </c>
      <c r="L142" s="15" t="n">
        <v>2</v>
      </c>
      <c r="M142" s="15" t="n">
        <v>3</v>
      </c>
      <c r="N142" s="15" t="n">
        <v>2</v>
      </c>
      <c r="O142" s="15" t="n">
        <v>1</v>
      </c>
      <c r="P142" s="15" t="n">
        <v>1</v>
      </c>
      <c r="Q142" s="15" t="n">
        <v>1</v>
      </c>
      <c r="R142" s="15" t="n">
        <v>1</v>
      </c>
      <c r="S142" s="15" t="s">
        <v>219</v>
      </c>
      <c r="T142" s="15" t="n">
        <v>0</v>
      </c>
      <c r="U142" s="19" t="s">
        <v>69</v>
      </c>
      <c r="V142" s="15" t="str">
        <f aca="false">IF(OR(U142=0, U142=1, U142=7, U142=8, U142=10, U142=11), 6, IF(OR(U142=2, U142=3, U142=6, U142=9, U142=12), 3, IF(U142=4,"CHECK", IF(U142=5, "CHECK", "NaN")) ))</f>
        <v>NaN</v>
      </c>
      <c r="W142" s="15" t="s">
        <v>69</v>
      </c>
      <c r="X142" s="15" t="s">
        <v>69</v>
      </c>
      <c r="Y142" s="15" t="s">
        <v>69</v>
      </c>
      <c r="Z142" s="18" t="s">
        <v>69</v>
      </c>
      <c r="AA142" s="15" t="n">
        <v>0</v>
      </c>
      <c r="AB142" s="18" t="s">
        <v>69</v>
      </c>
      <c r="AC142" s="17" t="str">
        <f aca="false">IF(OR(AB142=0, AB142=1, AB142=5, AB142=6, AB142=8, AB142=10, AB142=12), 6, IF(OR(AB142=2, AB142=3, AB142=7), 3, IF(AB142=4,1, IF(AB142=11, "CHECK", "NaN")) ))</f>
        <v>NaN</v>
      </c>
      <c r="AD142" s="15" t="s">
        <v>69</v>
      </c>
      <c r="AE142" s="15" t="s">
        <v>69</v>
      </c>
      <c r="AF142" s="15" t="s">
        <v>69</v>
      </c>
      <c r="AG142" s="18" t="s">
        <v>69</v>
      </c>
      <c r="AH142" s="18"/>
      <c r="AI142" s="18" t="s">
        <v>69</v>
      </c>
      <c r="AJ142" s="15" t="n">
        <v>0</v>
      </c>
      <c r="AK142" s="15" t="n">
        <v>1</v>
      </c>
      <c r="AL142" s="15" t="n">
        <v>7</v>
      </c>
      <c r="AM142" s="18" t="s">
        <v>70</v>
      </c>
      <c r="AN142" s="18" t="s">
        <v>70</v>
      </c>
      <c r="AO142" s="18" t="s">
        <v>70</v>
      </c>
      <c r="AP142" s="18" t="s">
        <v>70</v>
      </c>
      <c r="AQ142" s="15" t="s">
        <v>70</v>
      </c>
      <c r="AR142" s="15"/>
      <c r="AS142" s="15" t="n">
        <v>1</v>
      </c>
      <c r="AT142" s="15" t="n">
        <v>1</v>
      </c>
      <c r="AU142" s="15" t="n">
        <v>1</v>
      </c>
      <c r="AV142" s="15" t="n">
        <v>6</v>
      </c>
      <c r="AW142" s="18" t="s">
        <v>70</v>
      </c>
      <c r="AX142" s="18" t="s">
        <v>70</v>
      </c>
      <c r="AY142" s="18" t="s">
        <v>70</v>
      </c>
      <c r="AZ142" s="15" t="s">
        <v>109</v>
      </c>
      <c r="BA142" s="15" t="s">
        <v>110</v>
      </c>
      <c r="BB142" s="20" t="n">
        <v>0.12</v>
      </c>
      <c r="BC142" s="30" t="n">
        <f aca="false">BB142 * (1 - ( 3 / (( 4*BK142) - 9) ))</f>
        <v>0.108387096774194</v>
      </c>
      <c r="BD142" s="30" t="n">
        <f aca="false">0.5 * LN((1+BC142)/(1-BC142))</f>
        <v>0.108814549108293</v>
      </c>
      <c r="BE142" s="30" t="n">
        <f aca="false">1/SQRT(BK142-3)</f>
        <v>0.377964473009227</v>
      </c>
      <c r="BF142" s="30" t="n">
        <f aca="false">BD142-1.96*BE142</f>
        <v>-0.631995817989793</v>
      </c>
      <c r="BG142" s="30" t="n">
        <f aca="false">BD142+1.96*BE142</f>
        <v>0.849624916206378</v>
      </c>
      <c r="BH142" s="30" t="str">
        <f aca="false">IF(BD142&lt; BF142, "PROB",  IF(BD142&gt;BG142, "PROB","OK"))</f>
        <v>OK</v>
      </c>
      <c r="BI142" s="30" t="n">
        <f aca="false">1/(BE142*BE142)</f>
        <v>7</v>
      </c>
      <c r="BJ142" s="15" t="s">
        <v>227</v>
      </c>
      <c r="BK142" s="15" t="n">
        <v>10</v>
      </c>
      <c r="BL142" s="32" t="s">
        <v>73</v>
      </c>
      <c r="BM142" s="32" t="s">
        <v>221</v>
      </c>
      <c r="BN142" s="15" t="s">
        <v>75</v>
      </c>
    </row>
    <row r="143" s="4" customFormat="true" ht="14.1" hidden="false" customHeight="false" outlineLevel="0" collapsed="false">
      <c r="A143" s="15" t="n">
        <v>259</v>
      </c>
      <c r="B143" s="15" t="n">
        <v>1</v>
      </c>
      <c r="C143" s="15" t="n">
        <v>70</v>
      </c>
      <c r="D143" s="15" t="n">
        <v>0</v>
      </c>
      <c r="E143" s="15" t="n">
        <v>4</v>
      </c>
      <c r="F143" s="15" t="n">
        <v>1</v>
      </c>
      <c r="G143" s="15" t="n">
        <v>1</v>
      </c>
      <c r="H143" s="15" t="n">
        <v>0</v>
      </c>
      <c r="I143" s="15" t="n">
        <v>7</v>
      </c>
      <c r="J143" s="15" t="n">
        <v>1</v>
      </c>
      <c r="K143" s="15" t="n">
        <v>3</v>
      </c>
      <c r="L143" s="15" t="n">
        <v>2</v>
      </c>
      <c r="M143" s="15" t="n">
        <v>3</v>
      </c>
      <c r="N143" s="15" t="n">
        <v>2</v>
      </c>
      <c r="O143" s="15" t="n">
        <v>1</v>
      </c>
      <c r="P143" s="15" t="n">
        <v>1</v>
      </c>
      <c r="Q143" s="15" t="n">
        <v>1</v>
      </c>
      <c r="R143" s="15" t="n">
        <v>1</v>
      </c>
      <c r="S143" s="15" t="s">
        <v>219</v>
      </c>
      <c r="T143" s="15" t="n">
        <v>0</v>
      </c>
      <c r="U143" s="19" t="s">
        <v>69</v>
      </c>
      <c r="V143" s="15" t="str">
        <f aca="false">IF(OR(U143=0, U143=1, U143=7, U143=8, U143=10, U143=11), 6, IF(OR(U143=2, U143=3, U143=6, U143=9, U143=12), 3, IF(U143=4,"CHECK", IF(U143=5, "CHECK", "NaN")) ))</f>
        <v>NaN</v>
      </c>
      <c r="W143" s="15" t="s">
        <v>69</v>
      </c>
      <c r="X143" s="15" t="s">
        <v>69</v>
      </c>
      <c r="Y143" s="15" t="s">
        <v>69</v>
      </c>
      <c r="Z143" s="18" t="s">
        <v>69</v>
      </c>
      <c r="AA143" s="15" t="n">
        <v>0</v>
      </c>
      <c r="AB143" s="18" t="s">
        <v>69</v>
      </c>
      <c r="AC143" s="17" t="str">
        <f aca="false">IF(OR(AB143=0, AB143=1, AB143=5, AB143=6, AB143=8, AB143=10, AB143=12), 6, IF(OR(AB143=2, AB143=3, AB143=7), 3, IF(AB143=4,1, IF(AB143=11, "CHECK", "NaN")) ))</f>
        <v>NaN</v>
      </c>
      <c r="AD143" s="15" t="s">
        <v>69</v>
      </c>
      <c r="AE143" s="15" t="s">
        <v>69</v>
      </c>
      <c r="AF143" s="15" t="s">
        <v>69</v>
      </c>
      <c r="AG143" s="18" t="s">
        <v>69</v>
      </c>
      <c r="AH143" s="18"/>
      <c r="AI143" s="18" t="s">
        <v>69</v>
      </c>
      <c r="AJ143" s="15" t="n">
        <v>0</v>
      </c>
      <c r="AK143" s="15" t="n">
        <v>1</v>
      </c>
      <c r="AL143" s="15" t="n">
        <v>7</v>
      </c>
      <c r="AM143" s="18" t="s">
        <v>70</v>
      </c>
      <c r="AN143" s="18" t="s">
        <v>70</v>
      </c>
      <c r="AO143" s="18" t="s">
        <v>70</v>
      </c>
      <c r="AP143" s="18" t="s">
        <v>70</v>
      </c>
      <c r="AQ143" s="15" t="s">
        <v>70</v>
      </c>
      <c r="AR143" s="15"/>
      <c r="AS143" s="15" t="n">
        <v>1</v>
      </c>
      <c r="AT143" s="15" t="n">
        <v>1</v>
      </c>
      <c r="AU143" s="15" t="n">
        <v>1</v>
      </c>
      <c r="AV143" s="15" t="n">
        <v>6</v>
      </c>
      <c r="AW143" s="18" t="s">
        <v>70</v>
      </c>
      <c r="AX143" s="18" t="s">
        <v>70</v>
      </c>
      <c r="AY143" s="18" t="s">
        <v>70</v>
      </c>
      <c r="AZ143" s="15" t="s">
        <v>131</v>
      </c>
      <c r="BA143" s="15" t="s">
        <v>132</v>
      </c>
      <c r="BB143" s="20" t="n">
        <v>0.11</v>
      </c>
      <c r="BC143" s="30" t="n">
        <f aca="false">BB143 * (1 - ( 3 / (( 4*BK143) - 9) ))</f>
        <v>0.0993548387096774</v>
      </c>
      <c r="BD143" s="30" t="n">
        <f aca="false">0.5 * LN((1+BC143)/(1-BC143))</f>
        <v>0.0996837120334716</v>
      </c>
      <c r="BE143" s="30" t="n">
        <f aca="false">1/SQRT(BK143-3)</f>
        <v>0.377964473009227</v>
      </c>
      <c r="BF143" s="30" t="n">
        <f aca="false">BD143-1.96*BE143</f>
        <v>-0.641126655064614</v>
      </c>
      <c r="BG143" s="30" t="n">
        <f aca="false">BD143+1.96*BE143</f>
        <v>0.840494079131557</v>
      </c>
      <c r="BH143" s="30" t="str">
        <f aca="false">IF(BD143&lt; BF143, "PROB",  IF(BD143&gt;BG143, "PROB","OK"))</f>
        <v>OK</v>
      </c>
      <c r="BI143" s="30" t="n">
        <f aca="false">1/(BE143*BE143)</f>
        <v>7</v>
      </c>
      <c r="BJ143" s="15" t="s">
        <v>227</v>
      </c>
      <c r="BK143" s="15" t="n">
        <v>10</v>
      </c>
      <c r="BL143" s="32" t="s">
        <v>73</v>
      </c>
      <c r="BM143" s="32" t="s">
        <v>221</v>
      </c>
      <c r="BN143" s="15" t="s">
        <v>75</v>
      </c>
    </row>
    <row r="144" s="4" customFormat="true" ht="14.1" hidden="false" customHeight="false" outlineLevel="0" collapsed="false">
      <c r="A144" s="15" t="n">
        <v>259</v>
      </c>
      <c r="B144" s="15" t="n">
        <v>1</v>
      </c>
      <c r="C144" s="15" t="n">
        <v>70</v>
      </c>
      <c r="D144" s="15" t="n">
        <v>0</v>
      </c>
      <c r="E144" s="15" t="n">
        <v>4</v>
      </c>
      <c r="F144" s="15" t="n">
        <v>1</v>
      </c>
      <c r="G144" s="15" t="n">
        <v>1</v>
      </c>
      <c r="H144" s="15" t="n">
        <v>0</v>
      </c>
      <c r="I144" s="15" t="n">
        <v>7</v>
      </c>
      <c r="J144" s="15" t="n">
        <v>1</v>
      </c>
      <c r="K144" s="15" t="n">
        <v>3</v>
      </c>
      <c r="L144" s="15" t="n">
        <v>2</v>
      </c>
      <c r="M144" s="15" t="n">
        <v>3</v>
      </c>
      <c r="N144" s="15" t="n">
        <v>2</v>
      </c>
      <c r="O144" s="15" t="n">
        <v>1</v>
      </c>
      <c r="P144" s="15" t="n">
        <v>1</v>
      </c>
      <c r="Q144" s="15" t="n">
        <v>1</v>
      </c>
      <c r="R144" s="15" t="n">
        <v>1</v>
      </c>
      <c r="S144" s="15" t="s">
        <v>219</v>
      </c>
      <c r="T144" s="15" t="n">
        <v>0</v>
      </c>
      <c r="U144" s="19" t="s">
        <v>69</v>
      </c>
      <c r="V144" s="15" t="str">
        <f aca="false">IF(OR(U144=0, U144=1, U144=7, U144=8, U144=10, U144=11), 6, IF(OR(U144=2, U144=3, U144=6, U144=9, U144=12), 3, IF(U144=4,"CHECK", IF(U144=5, "CHECK", "NaN")) ))</f>
        <v>NaN</v>
      </c>
      <c r="W144" s="15" t="s">
        <v>69</v>
      </c>
      <c r="X144" s="15" t="s">
        <v>69</v>
      </c>
      <c r="Y144" s="15" t="s">
        <v>69</v>
      </c>
      <c r="Z144" s="18" t="s">
        <v>69</v>
      </c>
      <c r="AA144" s="15" t="n">
        <v>0</v>
      </c>
      <c r="AB144" s="18" t="s">
        <v>69</v>
      </c>
      <c r="AC144" s="17" t="str">
        <f aca="false">IF(OR(AB144=0, AB144=1, AB144=5, AB144=6, AB144=8, AB144=10, AB144=12), 6, IF(OR(AB144=2, AB144=3, AB144=7), 3, IF(AB144=4,1, IF(AB144=11, "CHECK", "NaN")) ))</f>
        <v>NaN</v>
      </c>
      <c r="AD144" s="15" t="s">
        <v>69</v>
      </c>
      <c r="AE144" s="15" t="s">
        <v>69</v>
      </c>
      <c r="AF144" s="15" t="s">
        <v>69</v>
      </c>
      <c r="AG144" s="18" t="s">
        <v>69</v>
      </c>
      <c r="AH144" s="18"/>
      <c r="AI144" s="18" t="s">
        <v>69</v>
      </c>
      <c r="AJ144" s="15" t="n">
        <v>0</v>
      </c>
      <c r="AK144" s="15" t="n">
        <v>1</v>
      </c>
      <c r="AL144" s="15" t="n">
        <v>7</v>
      </c>
      <c r="AM144" s="18" t="s">
        <v>70</v>
      </c>
      <c r="AN144" s="18" t="s">
        <v>70</v>
      </c>
      <c r="AO144" s="18" t="s">
        <v>70</v>
      </c>
      <c r="AP144" s="18" t="s">
        <v>70</v>
      </c>
      <c r="AQ144" s="15" t="s">
        <v>70</v>
      </c>
      <c r="AR144" s="15"/>
      <c r="AS144" s="15" t="n">
        <v>1</v>
      </c>
      <c r="AT144" s="15" t="n">
        <v>1</v>
      </c>
      <c r="AU144" s="15" t="n">
        <v>1</v>
      </c>
      <c r="AV144" s="15" t="n">
        <v>6</v>
      </c>
      <c r="AW144" s="18" t="s">
        <v>70</v>
      </c>
      <c r="AX144" s="18" t="s">
        <v>70</v>
      </c>
      <c r="AY144" s="18" t="s">
        <v>70</v>
      </c>
      <c r="AZ144" s="15" t="s">
        <v>123</v>
      </c>
      <c r="BA144" s="15" t="s">
        <v>123</v>
      </c>
      <c r="BB144" s="20" t="n">
        <v>0.63</v>
      </c>
      <c r="BC144" s="30" t="n">
        <f aca="false">BB144 * (1 - ( 3 / (( 4*BK144) - 9) ))</f>
        <v>0.569032258064516</v>
      </c>
      <c r="BD144" s="30" t="n">
        <f aca="false">0.5 * LN((1+BC144)/(1-BC144))</f>
        <v>0.646090534774706</v>
      </c>
      <c r="BE144" s="30" t="n">
        <f aca="false">1/SQRT(BK144-3)</f>
        <v>0.377964473009227</v>
      </c>
      <c r="BF144" s="30" t="n">
        <f aca="false">BD144-1.96*BE144</f>
        <v>-0.0947198323233796</v>
      </c>
      <c r="BG144" s="30" t="n">
        <f aca="false">BD144+1.96*BE144</f>
        <v>1.38690090187279</v>
      </c>
      <c r="BH144" s="30" t="str">
        <f aca="false">IF(BD144&lt; BF144, "PROB",  IF(BD144&gt;BG144, "PROB","OK"))</f>
        <v>OK</v>
      </c>
      <c r="BI144" s="30" t="n">
        <f aca="false">1/(BE144*BE144)</f>
        <v>7</v>
      </c>
      <c r="BJ144" s="15" t="s">
        <v>228</v>
      </c>
      <c r="BK144" s="15" t="n">
        <v>10</v>
      </c>
      <c r="BL144" s="32" t="s">
        <v>73</v>
      </c>
      <c r="BM144" s="32" t="s">
        <v>221</v>
      </c>
      <c r="BN144" s="15" t="s">
        <v>75</v>
      </c>
    </row>
    <row r="145" s="4" customFormat="true" ht="14.1" hidden="false" customHeight="false" outlineLevel="0" collapsed="false">
      <c r="A145" s="15" t="n">
        <v>259</v>
      </c>
      <c r="B145" s="15" t="n">
        <v>1</v>
      </c>
      <c r="C145" s="15" t="n">
        <v>70</v>
      </c>
      <c r="D145" s="15" t="n">
        <v>0</v>
      </c>
      <c r="E145" s="15" t="n">
        <v>4</v>
      </c>
      <c r="F145" s="15" t="n">
        <v>1</v>
      </c>
      <c r="G145" s="15" t="n">
        <v>1</v>
      </c>
      <c r="H145" s="15" t="n">
        <v>0</v>
      </c>
      <c r="I145" s="15" t="n">
        <v>7</v>
      </c>
      <c r="J145" s="15" t="n">
        <v>1</v>
      </c>
      <c r="K145" s="15" t="n">
        <v>3</v>
      </c>
      <c r="L145" s="15" t="n">
        <v>2</v>
      </c>
      <c r="M145" s="15" t="n">
        <v>3</v>
      </c>
      <c r="N145" s="15" t="n">
        <v>2</v>
      </c>
      <c r="O145" s="15" t="n">
        <v>1</v>
      </c>
      <c r="P145" s="15" t="n">
        <v>1</v>
      </c>
      <c r="Q145" s="15" t="n">
        <v>1</v>
      </c>
      <c r="R145" s="15" t="n">
        <v>1</v>
      </c>
      <c r="S145" s="15" t="s">
        <v>219</v>
      </c>
      <c r="T145" s="15" t="n">
        <v>0</v>
      </c>
      <c r="U145" s="19" t="s">
        <v>69</v>
      </c>
      <c r="V145" s="15" t="str">
        <f aca="false">IF(OR(U145=0, U145=1, U145=7, U145=8, U145=10, U145=11), 6, IF(OR(U145=2, U145=3, U145=6, U145=9, U145=12), 3, IF(U145=4,"CHECK", IF(U145=5, "CHECK", "NaN")) ))</f>
        <v>NaN</v>
      </c>
      <c r="W145" s="15" t="s">
        <v>69</v>
      </c>
      <c r="X145" s="15" t="s">
        <v>69</v>
      </c>
      <c r="Y145" s="15" t="s">
        <v>69</v>
      </c>
      <c r="Z145" s="18" t="s">
        <v>69</v>
      </c>
      <c r="AA145" s="15" t="n">
        <v>0</v>
      </c>
      <c r="AB145" s="18" t="s">
        <v>69</v>
      </c>
      <c r="AC145" s="17" t="str">
        <f aca="false">IF(OR(AB145=0, AB145=1, AB145=5, AB145=6, AB145=8, AB145=10, AB145=12), 6, IF(OR(AB145=2, AB145=3, AB145=7), 3, IF(AB145=4,1, IF(AB145=11, "CHECK", "NaN")) ))</f>
        <v>NaN</v>
      </c>
      <c r="AD145" s="15" t="s">
        <v>69</v>
      </c>
      <c r="AE145" s="15" t="s">
        <v>69</v>
      </c>
      <c r="AF145" s="15" t="s">
        <v>69</v>
      </c>
      <c r="AG145" s="18" t="s">
        <v>69</v>
      </c>
      <c r="AH145" s="18"/>
      <c r="AI145" s="18" t="s">
        <v>69</v>
      </c>
      <c r="AJ145" s="15" t="n">
        <v>0</v>
      </c>
      <c r="AK145" s="15" t="n">
        <v>1</v>
      </c>
      <c r="AL145" s="15" t="n">
        <v>7</v>
      </c>
      <c r="AM145" s="18" t="s">
        <v>70</v>
      </c>
      <c r="AN145" s="18" t="s">
        <v>70</v>
      </c>
      <c r="AO145" s="18" t="s">
        <v>70</v>
      </c>
      <c r="AP145" s="18" t="s">
        <v>70</v>
      </c>
      <c r="AQ145" s="15" t="s">
        <v>70</v>
      </c>
      <c r="AR145" s="15"/>
      <c r="AS145" s="15" t="n">
        <v>1</v>
      </c>
      <c r="AT145" s="15" t="n">
        <v>1</v>
      </c>
      <c r="AU145" s="15" t="n">
        <v>1</v>
      </c>
      <c r="AV145" s="15" t="n">
        <v>6</v>
      </c>
      <c r="AW145" s="18" t="s">
        <v>70</v>
      </c>
      <c r="AX145" s="18" t="s">
        <v>70</v>
      </c>
      <c r="AY145" s="18" t="s">
        <v>70</v>
      </c>
      <c r="AZ145" s="15" t="s">
        <v>202</v>
      </c>
      <c r="BA145" s="15" t="s">
        <v>202</v>
      </c>
      <c r="BB145" s="20" t="n">
        <v>0.41</v>
      </c>
      <c r="BC145" s="30" t="n">
        <f aca="false">BB145 * (1 - ( 3 / (( 4*BK145) - 9) ))</f>
        <v>0.370322580645161</v>
      </c>
      <c r="BD145" s="30" t="n">
        <f aca="false">0.5 * LN((1+BC145)/(1-BC145))</f>
        <v>0.388796897974368</v>
      </c>
      <c r="BE145" s="30" t="n">
        <f aca="false">1/SQRT(BK145-3)</f>
        <v>0.377964473009227</v>
      </c>
      <c r="BF145" s="30" t="n">
        <f aca="false">BD145-1.96*BE145</f>
        <v>-0.352013469123717</v>
      </c>
      <c r="BG145" s="30" t="n">
        <f aca="false">BD145+1.96*BE145</f>
        <v>1.12960726507245</v>
      </c>
      <c r="BH145" s="30" t="str">
        <f aca="false">IF(BD145&lt; BF145, "PROB",  IF(BD145&gt;BG145, "PROB","OK"))</f>
        <v>OK</v>
      </c>
      <c r="BI145" s="30" t="n">
        <f aca="false">1/(BE145*BE145)</f>
        <v>7</v>
      </c>
      <c r="BJ145" s="15" t="s">
        <v>229</v>
      </c>
      <c r="BK145" s="15" t="n">
        <v>10</v>
      </c>
      <c r="BL145" s="32" t="s">
        <v>73</v>
      </c>
      <c r="BM145" s="32" t="s">
        <v>221</v>
      </c>
      <c r="BN145" s="15" t="s">
        <v>75</v>
      </c>
    </row>
    <row r="146" s="4" customFormat="true" ht="14.1" hidden="false" customHeight="false" outlineLevel="0" collapsed="false">
      <c r="A146" s="15" t="n">
        <v>259</v>
      </c>
      <c r="B146" s="15" t="n">
        <v>1</v>
      </c>
      <c r="C146" s="15" t="n">
        <v>70</v>
      </c>
      <c r="D146" s="15" t="n">
        <v>0</v>
      </c>
      <c r="E146" s="15" t="n">
        <v>4</v>
      </c>
      <c r="F146" s="15" t="n">
        <v>1</v>
      </c>
      <c r="G146" s="15" t="n">
        <v>1</v>
      </c>
      <c r="H146" s="15" t="n">
        <v>0</v>
      </c>
      <c r="I146" s="15" t="n">
        <v>7</v>
      </c>
      <c r="J146" s="15" t="n">
        <v>1</v>
      </c>
      <c r="K146" s="15" t="n">
        <v>3</v>
      </c>
      <c r="L146" s="15" t="n">
        <v>2</v>
      </c>
      <c r="M146" s="15" t="n">
        <v>3</v>
      </c>
      <c r="N146" s="15" t="n">
        <v>2</v>
      </c>
      <c r="O146" s="15" t="n">
        <v>1</v>
      </c>
      <c r="P146" s="15" t="n">
        <v>1</v>
      </c>
      <c r="Q146" s="15" t="n">
        <v>1</v>
      </c>
      <c r="R146" s="15" t="n">
        <v>1</v>
      </c>
      <c r="S146" s="15" t="s">
        <v>219</v>
      </c>
      <c r="T146" s="15" t="n">
        <v>0</v>
      </c>
      <c r="U146" s="19" t="s">
        <v>69</v>
      </c>
      <c r="V146" s="15" t="str">
        <f aca="false">IF(OR(U146=0, U146=1, U146=7, U146=8, U146=10, U146=11), 6, IF(OR(U146=2, U146=3, U146=6, U146=9, U146=12), 3, IF(U146=4,"CHECK", IF(U146=5, "CHECK", "NaN")) ))</f>
        <v>NaN</v>
      </c>
      <c r="W146" s="15" t="s">
        <v>69</v>
      </c>
      <c r="X146" s="15" t="s">
        <v>69</v>
      </c>
      <c r="Y146" s="15" t="s">
        <v>69</v>
      </c>
      <c r="Z146" s="18" t="s">
        <v>69</v>
      </c>
      <c r="AA146" s="15" t="n">
        <v>0</v>
      </c>
      <c r="AB146" s="18" t="s">
        <v>69</v>
      </c>
      <c r="AC146" s="17" t="str">
        <f aca="false">IF(OR(AB146=0, AB146=1, AB146=5, AB146=6, AB146=8, AB146=10, AB146=12), 6, IF(OR(AB146=2, AB146=3, AB146=7), 3, IF(AB146=4,1, IF(AB146=11, "CHECK", "NaN")) ))</f>
        <v>NaN</v>
      </c>
      <c r="AD146" s="15" t="s">
        <v>69</v>
      </c>
      <c r="AE146" s="15" t="s">
        <v>69</v>
      </c>
      <c r="AF146" s="15" t="s">
        <v>69</v>
      </c>
      <c r="AG146" s="18" t="s">
        <v>69</v>
      </c>
      <c r="AH146" s="18"/>
      <c r="AI146" s="18" t="s">
        <v>69</v>
      </c>
      <c r="AJ146" s="15" t="n">
        <v>0</v>
      </c>
      <c r="AK146" s="15" t="n">
        <v>1</v>
      </c>
      <c r="AL146" s="15" t="n">
        <v>7</v>
      </c>
      <c r="AM146" s="18" t="s">
        <v>70</v>
      </c>
      <c r="AN146" s="18" t="s">
        <v>70</v>
      </c>
      <c r="AO146" s="18" t="s">
        <v>70</v>
      </c>
      <c r="AP146" s="18" t="s">
        <v>70</v>
      </c>
      <c r="AQ146" s="15" t="s">
        <v>70</v>
      </c>
      <c r="AR146" s="15"/>
      <c r="AS146" s="15" t="n">
        <v>1</v>
      </c>
      <c r="AT146" s="15" t="n">
        <v>1</v>
      </c>
      <c r="AU146" s="15" t="n">
        <v>1</v>
      </c>
      <c r="AV146" s="15" t="n">
        <v>6</v>
      </c>
      <c r="AW146" s="18" t="s">
        <v>70</v>
      </c>
      <c r="AX146" s="18" t="s">
        <v>70</v>
      </c>
      <c r="AY146" s="18" t="s">
        <v>70</v>
      </c>
      <c r="AZ146" s="15" t="s">
        <v>138</v>
      </c>
      <c r="BA146" s="15" t="s">
        <v>138</v>
      </c>
      <c r="BB146" s="20" t="n">
        <v>0.47</v>
      </c>
      <c r="BC146" s="30" t="n">
        <f aca="false">BB146 * (1 - ( 3 / (( 4*BK146) - 9) ))</f>
        <v>0.424516129032258</v>
      </c>
      <c r="BD146" s="30" t="n">
        <f aca="false">0.5 * LN((1+BC146)/(1-BC146))</f>
        <v>0.453188137408488</v>
      </c>
      <c r="BE146" s="30" t="n">
        <f aca="false">1/SQRT(BK146-3)</f>
        <v>0.377964473009227</v>
      </c>
      <c r="BF146" s="30" t="n">
        <f aca="false">BD146-1.96*BE146</f>
        <v>-0.287622229689597</v>
      </c>
      <c r="BG146" s="30" t="n">
        <f aca="false">BD146+1.96*BE146</f>
        <v>1.19399850450657</v>
      </c>
      <c r="BH146" s="30" t="str">
        <f aca="false">IF(BD146&lt; BF146, "PROB",  IF(BD146&gt;BG146, "PROB","OK"))</f>
        <v>OK</v>
      </c>
      <c r="BI146" s="30" t="n">
        <f aca="false">1/(BE146*BE146)</f>
        <v>7</v>
      </c>
      <c r="BJ146" s="15" t="s">
        <v>230</v>
      </c>
      <c r="BK146" s="15" t="n">
        <v>10</v>
      </c>
      <c r="BL146" s="32" t="s">
        <v>73</v>
      </c>
      <c r="BM146" s="32" t="s">
        <v>221</v>
      </c>
      <c r="BN146" s="15" t="s">
        <v>75</v>
      </c>
    </row>
  </sheetData>
  <mergeCells count="10">
    <mergeCell ref="B1:E1"/>
    <mergeCell ref="F1:H1"/>
    <mergeCell ref="I1:O1"/>
    <mergeCell ref="P1:S1"/>
    <mergeCell ref="T1:Z1"/>
    <mergeCell ref="AA1:AH1"/>
    <mergeCell ref="AI1:AL1"/>
    <mergeCell ref="AM1:AR1"/>
    <mergeCell ref="AS1:AV1"/>
    <mergeCell ref="AW1:AY1"/>
  </mergeCells>
  <conditionalFormatting sqref="BH8:BI8 BH14:BI14 BH20:BI20">
    <cfRule type="containsText" priority="2" operator="containsText" aboveAverage="0" equalAverage="0" bottom="0" percent="0" rank="0" text="PROB" dxfId="0">
      <formula>NOT(ISERROR(SEARCH("PROB",BH8)))</formula>
    </cfRule>
  </conditionalFormatting>
  <conditionalFormatting sqref="AC135">
    <cfRule type="containsText" priority="3" operator="containsText" aboveAverage="0" equalAverage="0" bottom="0" percent="0" rank="0" text="CHECK" dxfId="1">
      <formula>NOT(ISERROR(SEARCH("CHECK",AC135)))</formula>
    </cfRule>
  </conditionalFormatting>
  <conditionalFormatting sqref="BH1">
    <cfRule type="containsText" priority="4" operator="containsText" aboveAverage="0" equalAverage="0" bottom="0" percent="0" rank="0" text="PROB" dxfId="2">
      <formula>NOT(ISERROR(SEARCH("PROB",BH1)))</formula>
    </cfRule>
  </conditionalFormatting>
  <conditionalFormatting sqref="BI1">
    <cfRule type="containsText" priority="5" operator="containsText" aboveAverage="0" equalAverage="0" bottom="0" percent="0" rank="0" text="PROB" dxfId="3">
      <formula>NOT(ISERROR(SEARCH("PROB",BI1)))</formula>
    </cfRule>
  </conditionalFormatting>
  <conditionalFormatting sqref="BH3:BI3">
    <cfRule type="containsText" priority="6" operator="containsText" aboveAverage="0" equalAverage="0" bottom="0" percent="0" rank="0" text="PROB" dxfId="4">
      <formula>NOT(ISERROR(SEARCH("PROB",BH3)))</formula>
    </cfRule>
  </conditionalFormatting>
  <conditionalFormatting sqref="BH2">
    <cfRule type="containsText" priority="7" operator="containsText" aboveAverage="0" equalAverage="0" bottom="0" percent="0" rank="0" text="PROB" dxfId="5">
      <formula>NOT(ISERROR(SEARCH("PROB",BH2)))</formula>
    </cfRule>
  </conditionalFormatting>
  <conditionalFormatting sqref="BI2">
    <cfRule type="containsText" priority="8" operator="containsText" aboveAverage="0" equalAverage="0" bottom="0" percent="0" rank="0" text="PROB" dxfId="6">
      <formula>NOT(ISERROR(SEARCH("PROB",BI2)))</formula>
    </cfRule>
  </conditionalFormatting>
  <conditionalFormatting sqref="BH6:BI6">
    <cfRule type="containsText" priority="9" operator="containsText" aboveAverage="0" equalAverage="0" bottom="0" percent="0" rank="0" text="PROB" dxfId="7">
      <formula>NOT(ISERROR(SEARCH("PROB",BH6)))</formula>
    </cfRule>
  </conditionalFormatting>
  <conditionalFormatting sqref="BH7:BI7">
    <cfRule type="containsText" priority="10" operator="containsText" aboveAverage="0" equalAverage="0" bottom="0" percent="0" rank="0" text="PROB" dxfId="8">
      <formula>NOT(ISERROR(SEARCH("PROB",BH7)))</formula>
    </cfRule>
  </conditionalFormatting>
  <conditionalFormatting sqref="BH26:BI26">
    <cfRule type="containsText" priority="11" operator="containsText" aboveAverage="0" equalAverage="0" bottom="0" percent="0" rank="0" text="PROB" dxfId="9">
      <formula>NOT(ISERROR(SEARCH("PROB",BH26)))</formula>
    </cfRule>
  </conditionalFormatting>
  <conditionalFormatting sqref="BH35:BI35">
    <cfRule type="containsText" priority="12" operator="containsText" aboveAverage="0" equalAverage="0" bottom="0" percent="0" rank="0" text="PROB" dxfId="10">
      <formula>NOT(ISERROR(SEARCH("PROB",BH35)))</formula>
    </cfRule>
  </conditionalFormatting>
  <conditionalFormatting sqref="BH44:BI44">
    <cfRule type="containsText" priority="13" operator="containsText" aboveAverage="0" equalAverage="0" bottom="0" percent="0" rank="0" text="PROB" dxfId="11">
      <formula>NOT(ISERROR(SEARCH("PROB",BH44)))</formula>
    </cfRule>
  </conditionalFormatting>
  <conditionalFormatting sqref="BH46:BI46">
    <cfRule type="containsText" priority="14" operator="containsText" aboveAverage="0" equalAverage="0" bottom="0" percent="0" rank="0" text="PROB" dxfId="12">
      <formula>NOT(ISERROR(SEARCH("PROB",BH46)))</formula>
    </cfRule>
  </conditionalFormatting>
  <conditionalFormatting sqref="BH66:BI66">
    <cfRule type="containsText" priority="15" operator="containsText" aboveAverage="0" equalAverage="0" bottom="0" percent="0" rank="0" text="PROB" dxfId="13">
      <formula>NOT(ISERROR(SEARCH("PROB",BH66)))</formula>
    </cfRule>
  </conditionalFormatting>
  <conditionalFormatting sqref="BH72:BI72">
    <cfRule type="containsText" priority="16" operator="containsText" aboveAverage="0" equalAverage="0" bottom="0" percent="0" rank="0" text="PROB" dxfId="14">
      <formula>NOT(ISERROR(SEARCH("PROB",BH72)))</formula>
    </cfRule>
  </conditionalFormatting>
  <conditionalFormatting sqref="BH77:BI77">
    <cfRule type="containsText" priority="17" operator="containsText" aboveAverage="0" equalAverage="0" bottom="0" percent="0" rank="0" text="PROB" dxfId="15">
      <formula>NOT(ISERROR(SEARCH("PROB",BH77)))</formula>
    </cfRule>
  </conditionalFormatting>
  <conditionalFormatting sqref="BH89:BI89">
    <cfRule type="containsText" priority="18" operator="containsText" aboveAverage="0" equalAverage="0" bottom="0" percent="0" rank="0" text="PROB" dxfId="16">
      <formula>NOT(ISERROR(SEARCH("PROB",BH89)))</formula>
    </cfRule>
  </conditionalFormatting>
  <conditionalFormatting sqref="BH88:BI88">
    <cfRule type="containsText" priority="19" operator="containsText" aboveAverage="0" equalAverage="0" bottom="0" percent="0" rank="0" text="PROB" dxfId="17">
      <formula>NOT(ISERROR(SEARCH("PROB",BH88)))</formula>
    </cfRule>
  </conditionalFormatting>
  <conditionalFormatting sqref="BH90:BI90">
    <cfRule type="containsText" priority="20" operator="containsText" aboveAverage="0" equalAverage="0" bottom="0" percent="0" rank="0" text="PROB" dxfId="18">
      <formula>NOT(ISERROR(SEARCH("PROB",BH90)))</formula>
    </cfRule>
  </conditionalFormatting>
  <conditionalFormatting sqref="BH110:BI110 BH95:BI95">
    <cfRule type="containsText" priority="21" operator="containsText" aboveAverage="0" equalAverage="0" bottom="0" percent="0" rank="0" text="PROB" dxfId="19">
      <formula>NOT(ISERROR(SEARCH("PROB",BH95)))</formula>
    </cfRule>
  </conditionalFormatting>
  <conditionalFormatting sqref="BH107:BI107">
    <cfRule type="containsText" priority="22" operator="containsText" aboveAverage="0" equalAverage="0" bottom="0" percent="0" rank="0" text="PROB" dxfId="20">
      <formula>NOT(ISERROR(SEARCH("PROB",BH107)))</formula>
    </cfRule>
  </conditionalFormatting>
  <conditionalFormatting sqref="BH5:BI5">
    <cfRule type="containsText" priority="23" operator="containsText" aboveAverage="0" equalAverage="0" bottom="0" percent="0" rank="0" text="PROB" dxfId="21">
      <formula>NOT(ISERROR(SEARCH("PROB",BH5)))</formula>
    </cfRule>
  </conditionalFormatting>
  <conditionalFormatting sqref="BH113:BI113">
    <cfRule type="containsText" priority="24" operator="containsText" aboveAverage="0" equalAverage="0" bottom="0" percent="0" rank="0" text="PROB" dxfId="22">
      <formula>NOT(ISERROR(SEARCH("PROB",BH113)))</formula>
    </cfRule>
  </conditionalFormatting>
  <conditionalFormatting sqref="BH124:BI124">
    <cfRule type="containsText" priority="25" operator="containsText" aboveAverage="0" equalAverage="0" bottom="0" percent="0" rank="0" text="PROB" dxfId="23">
      <formula>NOT(ISERROR(SEARCH("PROB",BH124)))</formula>
    </cfRule>
  </conditionalFormatting>
  <conditionalFormatting sqref="BH135:BI135">
    <cfRule type="containsText" priority="26" operator="containsText" aboveAverage="0" equalAverage="0" bottom="0" percent="0" rank="0" text="PROB" dxfId="24">
      <formula>NOT(ISERROR(SEARCH("PROB",BH135)))</formula>
    </cfRule>
  </conditionalFormatting>
  <conditionalFormatting sqref="BH4:BI4">
    <cfRule type="containsText" priority="27" operator="containsText" aboveAverage="0" equalAverage="0" bottom="0" percent="0" rank="0" text="PROB" dxfId="25">
      <formula>NOT(ISERROR(SEARCH("PROB",BH4)))</formula>
    </cfRule>
  </conditionalFormatting>
  <conditionalFormatting sqref="BH18:BI18">
    <cfRule type="containsText" priority="28" operator="containsText" aboveAverage="0" equalAverage="0" bottom="0" percent="0" rank="0" text="PROB" dxfId="26">
      <formula>NOT(ISERROR(SEARCH("PROB",BH18)))</formula>
    </cfRule>
  </conditionalFormatting>
  <conditionalFormatting sqref="BH17:BI17">
    <cfRule type="containsText" priority="29" operator="containsText" aboveAverage="0" equalAverage="0" bottom="0" percent="0" rank="0" text="PROB" dxfId="27">
      <formula>NOT(ISERROR(SEARCH("PROB",BH17)))</formula>
    </cfRule>
  </conditionalFormatting>
  <conditionalFormatting sqref="BH25:BI25">
    <cfRule type="containsText" priority="30" operator="containsText" aboveAverage="0" equalAverage="0" bottom="0" percent="0" rank="0" text="PROB" dxfId="28">
      <formula>NOT(ISERROR(SEARCH("PROB",BH25)))</formula>
    </cfRule>
  </conditionalFormatting>
  <conditionalFormatting sqref="BH11:BI11">
    <cfRule type="containsText" priority="31" operator="containsText" aboveAverage="0" equalAverage="0" bottom="0" percent="0" rank="0" text="PROB" dxfId="29">
      <formula>NOT(ISERROR(SEARCH("PROB",BH11)))</formula>
    </cfRule>
  </conditionalFormatting>
  <conditionalFormatting sqref="BH12:BI12">
    <cfRule type="containsText" priority="32" operator="containsText" aboveAverage="0" equalAverage="0" bottom="0" percent="0" rank="0" text="PROB" dxfId="30">
      <formula>NOT(ISERROR(SEARCH("PROB",BH12)))</formula>
    </cfRule>
  </conditionalFormatting>
  <conditionalFormatting sqref="BH13:BI13">
    <cfRule type="containsText" priority="33" operator="containsText" aboveAverage="0" equalAverage="0" bottom="0" percent="0" rank="0" text="PROB" dxfId="31">
      <formula>NOT(ISERROR(SEARCH("PROB",BH13)))</formula>
    </cfRule>
  </conditionalFormatting>
  <conditionalFormatting sqref="BH24:BI24">
    <cfRule type="containsText" priority="34" operator="containsText" aboveAverage="0" equalAverage="0" bottom="0" percent="0" rank="0" text="PROB" dxfId="32">
      <formula>NOT(ISERROR(SEARCH("PROB",BH24)))</formula>
    </cfRule>
  </conditionalFormatting>
  <conditionalFormatting sqref="BH27:BI27">
    <cfRule type="containsText" priority="35" operator="containsText" aboveAverage="0" equalAverage="0" bottom="0" percent="0" rank="0" text="PROB" dxfId="33">
      <formula>NOT(ISERROR(SEARCH("PROB",BH27)))</formula>
    </cfRule>
  </conditionalFormatting>
  <conditionalFormatting sqref="BH19:BI19">
    <cfRule type="containsText" priority="36" operator="containsText" aboveAverage="0" equalAverage="0" bottom="0" percent="0" rank="0" text="PROB" dxfId="34">
      <formula>NOT(ISERROR(SEARCH("PROB",BH19)))</formula>
    </cfRule>
  </conditionalFormatting>
  <conditionalFormatting sqref="BH23:BI23">
    <cfRule type="containsText" priority="37" operator="containsText" aboveAverage="0" equalAverage="0" bottom="0" percent="0" rank="0" text="PROB" dxfId="35">
      <formula>NOT(ISERROR(SEARCH("PROB",BH23)))</formula>
    </cfRule>
  </conditionalFormatting>
  <conditionalFormatting sqref="BH38:BI38">
    <cfRule type="containsText" priority="38" operator="containsText" aboveAverage="0" equalAverage="0" bottom="0" percent="0" rank="0" text="PROB" dxfId="36">
      <formula>NOT(ISERROR(SEARCH("PROB",BH38)))</formula>
    </cfRule>
  </conditionalFormatting>
  <conditionalFormatting sqref="BH28:BI28">
    <cfRule type="containsText" priority="39" operator="containsText" aboveAverage="0" equalAverage="0" bottom="0" percent="0" rank="0" text="PROB" dxfId="37">
      <formula>NOT(ISERROR(SEARCH("PROB",BH28)))</formula>
    </cfRule>
  </conditionalFormatting>
  <conditionalFormatting sqref="BH43:BI43">
    <cfRule type="containsText" priority="40" operator="containsText" aboveAverage="0" equalAverage="0" bottom="0" percent="0" rank="0" text="PROB" dxfId="38">
      <formula>NOT(ISERROR(SEARCH("PROB",BH43)))</formula>
    </cfRule>
  </conditionalFormatting>
  <conditionalFormatting sqref="BH34:BI34">
    <cfRule type="containsText" priority="41" operator="containsText" aboveAverage="0" equalAverage="0" bottom="0" percent="0" rank="0" text="PROB" dxfId="39">
      <formula>NOT(ISERROR(SEARCH("PROB",BH34)))</formula>
    </cfRule>
  </conditionalFormatting>
  <conditionalFormatting sqref="BH36:BI36">
    <cfRule type="containsText" priority="42" operator="containsText" aboveAverage="0" equalAverage="0" bottom="0" percent="0" rank="0" text="PROB" dxfId="40">
      <formula>NOT(ISERROR(SEARCH("PROB",BH36)))</formula>
    </cfRule>
  </conditionalFormatting>
  <conditionalFormatting sqref="BH45:BI45">
    <cfRule type="containsText" priority="43" operator="containsText" aboveAverage="0" equalAverage="0" bottom="0" percent="0" rank="0" text="PROB" dxfId="41">
      <formula>NOT(ISERROR(SEARCH("PROB",BH45)))</formula>
    </cfRule>
  </conditionalFormatting>
  <conditionalFormatting sqref="BH67:BI67">
    <cfRule type="containsText" priority="44" operator="containsText" aboveAverage="0" equalAverage="0" bottom="0" percent="0" rank="0" text="PROB" dxfId="42">
      <formula>NOT(ISERROR(SEARCH("PROB",BH67)))</formula>
    </cfRule>
  </conditionalFormatting>
  <conditionalFormatting sqref="BH104:BI104">
    <cfRule type="containsText" priority="45" operator="containsText" aboveAverage="0" equalAverage="0" bottom="0" percent="0" rank="0" text="PROB" dxfId="43">
      <formula>NOT(ISERROR(SEARCH("PROB",BH104)))</formula>
    </cfRule>
  </conditionalFormatting>
  <conditionalFormatting sqref="BH68:BI68">
    <cfRule type="containsText" priority="46" operator="containsText" aboveAverage="0" equalAverage="0" bottom="0" percent="0" rank="0" text="PROB" dxfId="44">
      <formula>NOT(ISERROR(SEARCH("PROB",BH68)))</formula>
    </cfRule>
  </conditionalFormatting>
  <conditionalFormatting sqref="BH69:BI69">
    <cfRule type="containsText" priority="47" operator="containsText" aboveAverage="0" equalAverage="0" bottom="0" percent="0" rank="0" text="PROB" dxfId="45">
      <formula>NOT(ISERROR(SEARCH("PROB",BH69)))</formula>
    </cfRule>
  </conditionalFormatting>
  <conditionalFormatting sqref="BH70:BI70">
    <cfRule type="containsText" priority="48" operator="containsText" aboveAverage="0" equalAverage="0" bottom="0" percent="0" rank="0" text="PROB" dxfId="46">
      <formula>NOT(ISERROR(SEARCH("PROB",BH70)))</formula>
    </cfRule>
  </conditionalFormatting>
  <conditionalFormatting sqref="BH71:BI71">
    <cfRule type="containsText" priority="49" operator="containsText" aboveAverage="0" equalAverage="0" bottom="0" percent="0" rank="0" text="PROB" dxfId="47">
      <formula>NOT(ISERROR(SEARCH("PROB",BH71)))</formula>
    </cfRule>
  </conditionalFormatting>
  <conditionalFormatting sqref="BH73:BI73">
    <cfRule type="containsText" priority="50" operator="containsText" aboveAverage="0" equalAverage="0" bottom="0" percent="0" rank="0" text="PROB" dxfId="48">
      <formula>NOT(ISERROR(SEARCH("PROB",BH73)))</formula>
    </cfRule>
  </conditionalFormatting>
  <conditionalFormatting sqref="BH74:BI74">
    <cfRule type="containsText" priority="51" operator="containsText" aboveAverage="0" equalAverage="0" bottom="0" percent="0" rank="0" text="PROB" dxfId="49">
      <formula>NOT(ISERROR(SEARCH("PROB",BH74)))</formula>
    </cfRule>
  </conditionalFormatting>
  <conditionalFormatting sqref="BH75:BI75">
    <cfRule type="containsText" priority="52" operator="containsText" aboveAverage="0" equalAverage="0" bottom="0" percent="0" rank="0" text="PROB" dxfId="50">
      <formula>NOT(ISERROR(SEARCH("PROB",BH75)))</formula>
    </cfRule>
  </conditionalFormatting>
  <conditionalFormatting sqref="BH76:BI76">
    <cfRule type="containsText" priority="53" operator="containsText" aboveAverage="0" equalAverage="0" bottom="0" percent="0" rank="0" text="PROB" dxfId="51">
      <formula>NOT(ISERROR(SEARCH("PROB",BH76)))</formula>
    </cfRule>
  </conditionalFormatting>
  <conditionalFormatting sqref="BH78:BI78">
    <cfRule type="containsText" priority="54" operator="containsText" aboveAverage="0" equalAverage="0" bottom="0" percent="0" rank="0" text="PROB" dxfId="52">
      <formula>NOT(ISERROR(SEARCH("PROB",BH78)))</formula>
    </cfRule>
  </conditionalFormatting>
  <conditionalFormatting sqref="BH79:BI79">
    <cfRule type="containsText" priority="55" operator="containsText" aboveAverage="0" equalAverage="0" bottom="0" percent="0" rank="0" text="PROB" dxfId="53">
      <formula>NOT(ISERROR(SEARCH("PROB",BH79)))</formula>
    </cfRule>
  </conditionalFormatting>
  <conditionalFormatting sqref="BH80:BI80">
    <cfRule type="containsText" priority="56" operator="containsText" aboveAverage="0" equalAverage="0" bottom="0" percent="0" rank="0" text="PROB" dxfId="54">
      <formula>NOT(ISERROR(SEARCH("PROB",BH80)))</formula>
    </cfRule>
  </conditionalFormatting>
  <conditionalFormatting sqref="BH81:BI81">
    <cfRule type="containsText" priority="57" operator="containsText" aboveAverage="0" equalAverage="0" bottom="0" percent="0" rank="0" text="PROB" dxfId="55">
      <formula>NOT(ISERROR(SEARCH("PROB",BH81)))</formula>
    </cfRule>
  </conditionalFormatting>
  <conditionalFormatting sqref="BH82:BI82">
    <cfRule type="containsText" priority="58" operator="containsText" aboveAverage="0" equalAverage="0" bottom="0" percent="0" rank="0" text="PROB" dxfId="56">
      <formula>NOT(ISERROR(SEARCH("PROB",BH82)))</formula>
    </cfRule>
  </conditionalFormatting>
  <conditionalFormatting sqref="BH83:BI83">
    <cfRule type="containsText" priority="59" operator="containsText" aboveAverage="0" equalAverage="0" bottom="0" percent="0" rank="0" text="PROB" dxfId="57">
      <formula>NOT(ISERROR(SEARCH("PROB",BH83)))</formula>
    </cfRule>
  </conditionalFormatting>
  <conditionalFormatting sqref="BH84:BI84">
    <cfRule type="containsText" priority="60" operator="containsText" aboveAverage="0" equalAverage="0" bottom="0" percent="0" rank="0" text="PROB" dxfId="58">
      <formula>NOT(ISERROR(SEARCH("PROB",BH84)))</formula>
    </cfRule>
  </conditionalFormatting>
  <conditionalFormatting sqref="BH85:BI85">
    <cfRule type="containsText" priority="61" operator="containsText" aboveAverage="0" equalAverage="0" bottom="0" percent="0" rank="0" text="PROB" dxfId="59">
      <formula>NOT(ISERROR(SEARCH("PROB",BH85)))</formula>
    </cfRule>
  </conditionalFormatting>
  <conditionalFormatting sqref="BH86:BI86">
    <cfRule type="containsText" priority="62" operator="containsText" aboveAverage="0" equalAverage="0" bottom="0" percent="0" rank="0" text="PROB" dxfId="60">
      <formula>NOT(ISERROR(SEARCH("PROB",BH86)))</formula>
    </cfRule>
  </conditionalFormatting>
  <conditionalFormatting sqref="BH87:BI87">
    <cfRule type="containsText" priority="63" operator="containsText" aboveAverage="0" equalAverage="0" bottom="0" percent="0" rank="0" text="PROB" dxfId="61">
      <formula>NOT(ISERROR(SEARCH("PROB",BH87)))</formula>
    </cfRule>
  </conditionalFormatting>
  <conditionalFormatting sqref="BH91:BI91">
    <cfRule type="containsText" priority="64" operator="containsText" aboveAverage="0" equalAverage="0" bottom="0" percent="0" rank="0" text="PROB" dxfId="62">
      <formula>NOT(ISERROR(SEARCH("PROB",BH91)))</formula>
    </cfRule>
  </conditionalFormatting>
  <conditionalFormatting sqref="BH92:BI92">
    <cfRule type="containsText" priority="65" operator="containsText" aboveAverage="0" equalAverage="0" bottom="0" percent="0" rank="0" text="PROB" dxfId="63">
      <formula>NOT(ISERROR(SEARCH("PROB",BH92)))</formula>
    </cfRule>
  </conditionalFormatting>
  <conditionalFormatting sqref="BH93:BI93">
    <cfRule type="containsText" priority="66" operator="containsText" aboveAverage="0" equalAverage="0" bottom="0" percent="0" rank="0" text="PROB" dxfId="64">
      <formula>NOT(ISERROR(SEARCH("PROB",BH93)))</formula>
    </cfRule>
  </conditionalFormatting>
  <conditionalFormatting sqref="BH94:BI94">
    <cfRule type="containsText" priority="67" operator="containsText" aboveAverage="0" equalAverage="0" bottom="0" percent="0" rank="0" text="PROB" dxfId="65">
      <formula>NOT(ISERROR(SEARCH("PROB",BH94)))</formula>
    </cfRule>
  </conditionalFormatting>
  <conditionalFormatting sqref="BH96:BI96">
    <cfRule type="containsText" priority="68" operator="containsText" aboveAverage="0" equalAverage="0" bottom="0" percent="0" rank="0" text="PROB" dxfId="66">
      <formula>NOT(ISERROR(SEARCH("PROB",BH96)))</formula>
    </cfRule>
  </conditionalFormatting>
  <conditionalFormatting sqref="BH97:BI97">
    <cfRule type="containsText" priority="69" operator="containsText" aboveAverage="0" equalAverage="0" bottom="0" percent="0" rank="0" text="PROB" dxfId="67">
      <formula>NOT(ISERROR(SEARCH("PROB",BH97)))</formula>
    </cfRule>
  </conditionalFormatting>
  <conditionalFormatting sqref="BH98:BI98">
    <cfRule type="containsText" priority="70" operator="containsText" aboveAverage="0" equalAverage="0" bottom="0" percent="0" rank="0" text="PROB" dxfId="68">
      <formula>NOT(ISERROR(SEARCH("PROB",BH98)))</formula>
    </cfRule>
  </conditionalFormatting>
  <conditionalFormatting sqref="BH99:BI99">
    <cfRule type="containsText" priority="71" operator="containsText" aboveAverage="0" equalAverage="0" bottom="0" percent="0" rank="0" text="PROB" dxfId="69">
      <formula>NOT(ISERROR(SEARCH("PROB",BH99)))</formula>
    </cfRule>
  </conditionalFormatting>
  <conditionalFormatting sqref="BH100:BI100">
    <cfRule type="containsText" priority="72" operator="containsText" aboveAverage="0" equalAverage="0" bottom="0" percent="0" rank="0" text="PROB" dxfId="70">
      <formula>NOT(ISERROR(SEARCH("PROB",BH100)))</formula>
    </cfRule>
  </conditionalFormatting>
  <conditionalFormatting sqref="BH101:BI101">
    <cfRule type="containsText" priority="73" operator="containsText" aboveAverage="0" equalAverage="0" bottom="0" percent="0" rank="0" text="PROB" dxfId="71">
      <formula>NOT(ISERROR(SEARCH("PROB",BH101)))</formula>
    </cfRule>
  </conditionalFormatting>
  <conditionalFormatting sqref="BH102:BI102">
    <cfRule type="containsText" priority="74" operator="containsText" aboveAverage="0" equalAverage="0" bottom="0" percent="0" rank="0" text="PROB" dxfId="72">
      <formula>NOT(ISERROR(SEARCH("PROB",BH102)))</formula>
    </cfRule>
  </conditionalFormatting>
  <conditionalFormatting sqref="BH103:BI103">
    <cfRule type="containsText" priority="75" operator="containsText" aboveAverage="0" equalAverage="0" bottom="0" percent="0" rank="0" text="PROB" dxfId="73">
      <formula>NOT(ISERROR(SEARCH("PROB",BH103)))</formula>
    </cfRule>
  </conditionalFormatting>
  <conditionalFormatting sqref="BH106:BI106">
    <cfRule type="containsText" priority="76" operator="containsText" aboveAverage="0" equalAverage="0" bottom="0" percent="0" rank="0" text="PROB" dxfId="74">
      <formula>NOT(ISERROR(SEARCH("PROB",BH106)))</formula>
    </cfRule>
  </conditionalFormatting>
  <conditionalFormatting sqref="BH105:BI105">
    <cfRule type="containsText" priority="77" operator="containsText" aboveAverage="0" equalAverage="0" bottom="0" percent="0" rank="0" text="PROB" dxfId="75">
      <formula>NOT(ISERROR(SEARCH("PROB",BH105)))</formula>
    </cfRule>
  </conditionalFormatting>
  <conditionalFormatting sqref="BH109:BI109">
    <cfRule type="containsText" priority="78" operator="containsText" aboveAverage="0" equalAverage="0" bottom="0" percent="0" rank="0" text="PROB" dxfId="76">
      <formula>NOT(ISERROR(SEARCH("PROB",BH109)))</formula>
    </cfRule>
  </conditionalFormatting>
  <conditionalFormatting sqref="BH108:BI108">
    <cfRule type="containsText" priority="79" operator="containsText" aboveAverage="0" equalAverage="0" bottom="0" percent="0" rank="0" text="PROB" dxfId="77">
      <formula>NOT(ISERROR(SEARCH("PROB",BH108)))</formula>
    </cfRule>
  </conditionalFormatting>
  <conditionalFormatting sqref="BH112:BI112">
    <cfRule type="containsText" priority="80" operator="containsText" aboveAverage="0" equalAverage="0" bottom="0" percent="0" rank="0" text="PROB" dxfId="78">
      <formula>NOT(ISERROR(SEARCH("PROB",BH112)))</formula>
    </cfRule>
  </conditionalFormatting>
  <conditionalFormatting sqref="BH111:BI111">
    <cfRule type="containsText" priority="81" operator="containsText" aboveAverage="0" equalAverage="0" bottom="0" percent="0" rank="0" text="PROB" dxfId="79">
      <formula>NOT(ISERROR(SEARCH("PROB",BH111)))</formula>
    </cfRule>
  </conditionalFormatting>
  <conditionalFormatting sqref="BH122:BI122">
    <cfRule type="containsText" priority="82" operator="containsText" aboveAverage="0" equalAverage="0" bottom="0" percent="0" rank="0" text="PROB" dxfId="80">
      <formula>NOT(ISERROR(SEARCH("PROB",BH122)))</formula>
    </cfRule>
  </conditionalFormatting>
  <conditionalFormatting sqref="BH114:BI114">
    <cfRule type="containsText" priority="83" operator="containsText" aboveAverage="0" equalAverage="0" bottom="0" percent="0" rank="0" text="PROB" dxfId="81">
      <formula>NOT(ISERROR(SEARCH("PROB",BH114)))</formula>
    </cfRule>
  </conditionalFormatting>
  <conditionalFormatting sqref="BH115:BI115">
    <cfRule type="containsText" priority="84" operator="containsText" aboveAverage="0" equalAverage="0" bottom="0" percent="0" rank="0" text="PROB" dxfId="82">
      <formula>NOT(ISERROR(SEARCH("PROB",BH115)))</formula>
    </cfRule>
  </conditionalFormatting>
  <conditionalFormatting sqref="BH121:BI121">
    <cfRule type="containsText" priority="85" operator="containsText" aboveAverage="0" equalAverage="0" bottom="0" percent="0" rank="0" text="PROB" dxfId="83">
      <formula>NOT(ISERROR(SEARCH("PROB",BH121)))</formula>
    </cfRule>
  </conditionalFormatting>
  <conditionalFormatting sqref="BH123:BI123">
    <cfRule type="containsText" priority="86" operator="containsText" aboveAverage="0" equalAverage="0" bottom="0" percent="0" rank="0" text="PROB" dxfId="84">
      <formula>NOT(ISERROR(SEARCH("PROB",BH123)))</formula>
    </cfRule>
  </conditionalFormatting>
  <conditionalFormatting sqref="BH132:BI132">
    <cfRule type="containsText" priority="87" operator="containsText" aboveAverage="0" equalAverage="0" bottom="0" percent="0" rank="0" text="PROB" dxfId="85">
      <formula>NOT(ISERROR(SEARCH("PROB",BH132)))</formula>
    </cfRule>
  </conditionalFormatting>
  <conditionalFormatting sqref="BH125:BI125">
    <cfRule type="containsText" priority="88" operator="containsText" aboveAverage="0" equalAverage="0" bottom="0" percent="0" rank="0" text="PROB" dxfId="86">
      <formula>NOT(ISERROR(SEARCH("PROB",BH125)))</formula>
    </cfRule>
  </conditionalFormatting>
  <conditionalFormatting sqref="BH126:BI126">
    <cfRule type="containsText" priority="89" operator="containsText" aboveAverage="0" equalAverage="0" bottom="0" percent="0" rank="0" text="PROB" dxfId="87">
      <formula>NOT(ISERROR(SEARCH("PROB",BH126)))</formula>
    </cfRule>
  </conditionalFormatting>
  <conditionalFormatting sqref="BH134:BI134">
    <cfRule type="containsText" priority="90" operator="containsText" aboveAverage="0" equalAverage="0" bottom="0" percent="0" rank="0" text="PROB" dxfId="88">
      <formula>NOT(ISERROR(SEARCH("PROB",BH134)))</formula>
    </cfRule>
  </conditionalFormatting>
  <conditionalFormatting sqref="BH133:BI133">
    <cfRule type="containsText" priority="91" operator="containsText" aboveAverage="0" equalAverage="0" bottom="0" percent="0" rank="0" text="PROB" dxfId="89">
      <formula>NOT(ISERROR(SEARCH("PROB",BH133)))</formula>
    </cfRule>
  </conditionalFormatting>
  <conditionalFormatting sqref="BH146:BI146">
    <cfRule type="containsText" priority="92" operator="containsText" aboveAverage="0" equalAverage="0" bottom="0" percent="0" rank="0" text="PROB" dxfId="90">
      <formula>NOT(ISERROR(SEARCH("PROB",BH146)))</formula>
    </cfRule>
  </conditionalFormatting>
  <conditionalFormatting sqref="AC136">
    <cfRule type="containsText" priority="93" operator="containsText" aboveAverage="0" equalAverage="0" bottom="0" percent="0" rank="0" text="CHECK" dxfId="91">
      <formula>NOT(ISERROR(SEARCH("CHECK",AC136)))</formula>
    </cfRule>
  </conditionalFormatting>
  <conditionalFormatting sqref="AC144">
    <cfRule type="containsText" priority="94" operator="containsText" aboveAverage="0" equalAverage="0" bottom="0" percent="0" rank="0" text="CHECK" dxfId="92">
      <formula>NOT(ISERROR(SEARCH("CHECK",AC144)))</formula>
    </cfRule>
  </conditionalFormatting>
  <conditionalFormatting sqref="BH136:BI136">
    <cfRule type="containsText" priority="95" operator="containsText" aboveAverage="0" equalAverage="0" bottom="0" percent="0" rank="0" text="PROB" dxfId="93">
      <formula>NOT(ISERROR(SEARCH("PROB",BH136)))</formula>
    </cfRule>
  </conditionalFormatting>
  <conditionalFormatting sqref="AC137">
    <cfRule type="containsText" priority="96" operator="containsText" aboveAverage="0" equalAverage="0" bottom="0" percent="0" rank="0" text="CHECK" dxfId="94">
      <formula>NOT(ISERROR(SEARCH("CHECK",AC137)))</formula>
    </cfRule>
  </conditionalFormatting>
  <conditionalFormatting sqref="AC145">
    <cfRule type="containsText" priority="97" operator="containsText" aboveAverage="0" equalAverage="0" bottom="0" percent="0" rank="0" text="CHECK" dxfId="95">
      <formula>NOT(ISERROR(SEARCH("CHECK",AC145)))</formula>
    </cfRule>
  </conditionalFormatting>
  <conditionalFormatting sqref="BH137:BI137">
    <cfRule type="containsText" priority="98" operator="containsText" aboveAverage="0" equalAverage="0" bottom="0" percent="0" rank="0" text="PROB" dxfId="96">
      <formula>NOT(ISERROR(SEARCH("PROB",BH137)))</formula>
    </cfRule>
  </conditionalFormatting>
  <conditionalFormatting sqref="AC138">
    <cfRule type="containsText" priority="99" operator="containsText" aboveAverage="0" equalAverage="0" bottom="0" percent="0" rank="0" text="CHECK" dxfId="97">
      <formula>NOT(ISERROR(SEARCH("CHECK",AC138)))</formula>
    </cfRule>
  </conditionalFormatting>
  <conditionalFormatting sqref="AC146">
    <cfRule type="containsText" priority="100" operator="containsText" aboveAverage="0" equalAverage="0" bottom="0" percent="0" rank="0" text="CHECK" dxfId="98">
      <formula>NOT(ISERROR(SEARCH("CHECK",AC146)))</formula>
    </cfRule>
  </conditionalFormatting>
  <conditionalFormatting sqref="BH138:BI138">
    <cfRule type="containsText" priority="101" operator="containsText" aboveAverage="0" equalAverage="0" bottom="0" percent="0" rank="0" text="PROB" dxfId="99">
      <formula>NOT(ISERROR(SEARCH("PROB",BH138)))</formula>
    </cfRule>
  </conditionalFormatting>
  <conditionalFormatting sqref="AC139">
    <cfRule type="containsText" priority="102" operator="containsText" aboveAverage="0" equalAverage="0" bottom="0" percent="0" rank="0" text="CHECK" dxfId="100">
      <formula>NOT(ISERROR(SEARCH("CHECK",AC139)))</formula>
    </cfRule>
  </conditionalFormatting>
  <conditionalFormatting sqref="BH139:BI139">
    <cfRule type="containsText" priority="103" operator="containsText" aboveAverage="0" equalAverage="0" bottom="0" percent="0" rank="0" text="PROB" dxfId="101">
      <formula>NOT(ISERROR(SEARCH("PROB",BH139)))</formula>
    </cfRule>
  </conditionalFormatting>
  <conditionalFormatting sqref="AC140">
    <cfRule type="containsText" priority="104" operator="containsText" aboveAverage="0" equalAverage="0" bottom="0" percent="0" rank="0" text="CHECK" dxfId="102">
      <formula>NOT(ISERROR(SEARCH("CHECK",AC140)))</formula>
    </cfRule>
  </conditionalFormatting>
  <conditionalFormatting sqref="BH140:BI140">
    <cfRule type="containsText" priority="105" operator="containsText" aboveAverage="0" equalAverage="0" bottom="0" percent="0" rank="0" text="PROB" dxfId="103">
      <formula>NOT(ISERROR(SEARCH("PROB",BH140)))</formula>
    </cfRule>
  </conditionalFormatting>
  <conditionalFormatting sqref="BH144:BI144">
    <cfRule type="containsText" priority="106" operator="containsText" aboveAverage="0" equalAverage="0" bottom="0" percent="0" rank="0" text="PROB" dxfId="104">
      <formula>NOT(ISERROR(SEARCH("PROB",BH144)))</formula>
    </cfRule>
  </conditionalFormatting>
  <conditionalFormatting sqref="BH145:BI145">
    <cfRule type="containsText" priority="107" operator="containsText" aboveAverage="0" equalAverage="0" bottom="0" percent="0" rank="0" text="PROB" dxfId="105">
      <formula>NOT(ISERROR(SEARCH("PROB",BH145)))</formula>
    </cfRule>
  </conditionalFormatting>
  <conditionalFormatting sqref="BH47:BI47">
    <cfRule type="containsText" priority="108" operator="containsText" aboveAverage="0" equalAverage="0" bottom="0" percent="0" rank="0" text="PROB" dxfId="106">
      <formula>NOT(ISERROR(SEARCH("PROB",BH47)))</formula>
    </cfRule>
  </conditionalFormatting>
  <conditionalFormatting sqref="BH48:BI48">
    <cfRule type="containsText" priority="109" operator="containsText" aboveAverage="0" equalAverage="0" bottom="0" percent="0" rank="0" text="PROB" dxfId="107">
      <formula>NOT(ISERROR(SEARCH("PROB",BH48)))</formula>
    </cfRule>
  </conditionalFormatting>
  <conditionalFormatting sqref="BH49:BI49">
    <cfRule type="containsText" priority="110" operator="containsText" aboveAverage="0" equalAverage="0" bottom="0" percent="0" rank="0" text="PROB" dxfId="108">
      <formula>NOT(ISERROR(SEARCH("PROB",BH49)))</formula>
    </cfRule>
  </conditionalFormatting>
  <conditionalFormatting sqref="BH50:BI50">
    <cfRule type="containsText" priority="111" operator="containsText" aboveAverage="0" equalAverage="0" bottom="0" percent="0" rank="0" text="PROB" dxfId="109">
      <formula>NOT(ISERROR(SEARCH("PROB",BH50)))</formula>
    </cfRule>
  </conditionalFormatting>
  <conditionalFormatting sqref="BH51:BI51">
    <cfRule type="containsText" priority="112" operator="containsText" aboveAverage="0" equalAverage="0" bottom="0" percent="0" rank="0" text="PROB" dxfId="110">
      <formula>NOT(ISERROR(SEARCH("PROB",BH51)))</formula>
    </cfRule>
  </conditionalFormatting>
  <conditionalFormatting sqref="BH52:BI52">
    <cfRule type="containsText" priority="113" operator="containsText" aboveAverage="0" equalAverage="0" bottom="0" percent="0" rank="0" text="PROB" dxfId="111">
      <formula>NOT(ISERROR(SEARCH("PROB",BH52)))</formula>
    </cfRule>
  </conditionalFormatting>
  <conditionalFormatting sqref="BH53:BI53">
    <cfRule type="containsText" priority="114" operator="containsText" aboveAverage="0" equalAverage="0" bottom="0" percent="0" rank="0" text="PROB" dxfId="112">
      <formula>NOT(ISERROR(SEARCH("PROB",BH53)))</formula>
    </cfRule>
  </conditionalFormatting>
  <conditionalFormatting sqref="BH54:BI54">
    <cfRule type="containsText" priority="115" operator="containsText" aboveAverage="0" equalAverage="0" bottom="0" percent="0" rank="0" text="PROB" dxfId="113">
      <formula>NOT(ISERROR(SEARCH("PROB",BH54)))</formula>
    </cfRule>
  </conditionalFormatting>
  <conditionalFormatting sqref="BH55:BI55">
    <cfRule type="containsText" priority="116" operator="containsText" aboveAverage="0" equalAverage="0" bottom="0" percent="0" rank="0" text="PROB" dxfId="114">
      <formula>NOT(ISERROR(SEARCH("PROB",BH55)))</formula>
    </cfRule>
  </conditionalFormatting>
  <conditionalFormatting sqref="BH56:BI56">
    <cfRule type="containsText" priority="117" operator="containsText" aboveAverage="0" equalAverage="0" bottom="0" percent="0" rank="0" text="PROB" dxfId="115">
      <formula>NOT(ISERROR(SEARCH("PROB",BH56)))</formula>
    </cfRule>
  </conditionalFormatting>
  <conditionalFormatting sqref="BH57:BI57">
    <cfRule type="containsText" priority="118" operator="containsText" aboveAverage="0" equalAverage="0" bottom="0" percent="0" rank="0" text="PROB" dxfId="116">
      <formula>NOT(ISERROR(SEARCH("PROB",BH57)))</formula>
    </cfRule>
  </conditionalFormatting>
  <conditionalFormatting sqref="BH58:BI58">
    <cfRule type="containsText" priority="119" operator="containsText" aboveAverage="0" equalAverage="0" bottom="0" percent="0" rank="0" text="PROB" dxfId="117">
      <formula>NOT(ISERROR(SEARCH("PROB",BH58)))</formula>
    </cfRule>
  </conditionalFormatting>
  <conditionalFormatting sqref="BH59:BI59">
    <cfRule type="containsText" priority="120" operator="containsText" aboveAverage="0" equalAverage="0" bottom="0" percent="0" rank="0" text="PROB" dxfId="118">
      <formula>NOT(ISERROR(SEARCH("PROB",BH59)))</formula>
    </cfRule>
  </conditionalFormatting>
  <conditionalFormatting sqref="BH60:BI60">
    <cfRule type="containsText" priority="121" operator="containsText" aboveAverage="0" equalAverage="0" bottom="0" percent="0" rank="0" text="PROB" dxfId="119">
      <formula>NOT(ISERROR(SEARCH("PROB",BH60)))</formula>
    </cfRule>
  </conditionalFormatting>
  <conditionalFormatting sqref="BH61:BI61">
    <cfRule type="containsText" priority="122" operator="containsText" aboveAverage="0" equalAverage="0" bottom="0" percent="0" rank="0" text="PROB" dxfId="120">
      <formula>NOT(ISERROR(SEARCH("PROB",BH61)))</formula>
    </cfRule>
  </conditionalFormatting>
  <conditionalFormatting sqref="BH62:BI62">
    <cfRule type="containsText" priority="123" operator="containsText" aboveAverage="0" equalAverage="0" bottom="0" percent="0" rank="0" text="PROB" dxfId="121">
      <formula>NOT(ISERROR(SEARCH("PROB",BH62)))</formula>
    </cfRule>
  </conditionalFormatting>
  <conditionalFormatting sqref="BH63:BI63">
    <cfRule type="containsText" priority="124" operator="containsText" aboveAverage="0" equalAverage="0" bottom="0" percent="0" rank="0" text="PROB" dxfId="122">
      <formula>NOT(ISERROR(SEARCH("PROB",BH63)))</formula>
    </cfRule>
  </conditionalFormatting>
  <conditionalFormatting sqref="BH64:BI64">
    <cfRule type="containsText" priority="125" operator="containsText" aboveAverage="0" equalAverage="0" bottom="0" percent="0" rank="0" text="PROB" dxfId="123">
      <formula>NOT(ISERROR(SEARCH("PROB",BH64)))</formula>
    </cfRule>
  </conditionalFormatting>
  <conditionalFormatting sqref="BH65:BI65">
    <cfRule type="containsText" priority="126" operator="containsText" aboveAverage="0" equalAverage="0" bottom="0" percent="0" rank="0" text="PROB" dxfId="124">
      <formula>NOT(ISERROR(SEARCH("PROB",BH65)))</formula>
    </cfRule>
  </conditionalFormatting>
  <conditionalFormatting sqref="BH9:BI9">
    <cfRule type="containsText" priority="127" operator="containsText" aboveAverage="0" equalAverage="0" bottom="0" percent="0" rank="0" text="PROB" dxfId="125">
      <formula>NOT(ISERROR(SEARCH("PROB",BH9)))</formula>
    </cfRule>
  </conditionalFormatting>
  <conditionalFormatting sqref="BH10:BI10">
    <cfRule type="containsText" priority="128" operator="containsText" aboveAverage="0" equalAverage="0" bottom="0" percent="0" rank="0" text="PROB" dxfId="126">
      <formula>NOT(ISERROR(SEARCH("PROB",BH10)))</formula>
    </cfRule>
  </conditionalFormatting>
  <conditionalFormatting sqref="BH15:BI15">
    <cfRule type="containsText" priority="129" operator="containsText" aboveAverage="0" equalAverage="0" bottom="0" percent="0" rank="0" text="PROB" dxfId="127">
      <formula>NOT(ISERROR(SEARCH("PROB",BH15)))</formula>
    </cfRule>
  </conditionalFormatting>
  <conditionalFormatting sqref="BH16:BI16">
    <cfRule type="containsText" priority="130" operator="containsText" aboveAverage="0" equalAverage="0" bottom="0" percent="0" rank="0" text="PROB" dxfId="128">
      <formula>NOT(ISERROR(SEARCH("PROB",BH16)))</formula>
    </cfRule>
  </conditionalFormatting>
  <conditionalFormatting sqref="BH21:BI21">
    <cfRule type="containsText" priority="131" operator="containsText" aboveAverage="0" equalAverage="0" bottom="0" percent="0" rank="0" text="PROB" dxfId="129">
      <formula>NOT(ISERROR(SEARCH("PROB",BH21)))</formula>
    </cfRule>
  </conditionalFormatting>
  <conditionalFormatting sqref="BH22:BI22">
    <cfRule type="containsText" priority="132" operator="containsText" aboveAverage="0" equalAverage="0" bottom="0" percent="0" rank="0" text="PROB" dxfId="130">
      <formula>NOT(ISERROR(SEARCH("PROB",BH22)))</formula>
    </cfRule>
  </conditionalFormatting>
  <conditionalFormatting sqref="BH29:BI29">
    <cfRule type="containsText" priority="133" operator="containsText" aboveAverage="0" equalAverage="0" bottom="0" percent="0" rank="0" text="PROB" dxfId="131">
      <formula>NOT(ISERROR(SEARCH("PROB",BH29)))</formula>
    </cfRule>
  </conditionalFormatting>
  <conditionalFormatting sqref="BH30:BI30">
    <cfRule type="containsText" priority="134" operator="containsText" aboveAverage="0" equalAverage="0" bottom="0" percent="0" rank="0" text="PROB" dxfId="132">
      <formula>NOT(ISERROR(SEARCH("PROB",BH30)))</formula>
    </cfRule>
  </conditionalFormatting>
  <conditionalFormatting sqref="BH31:BI31">
    <cfRule type="containsText" priority="135" operator="containsText" aboveAverage="0" equalAverage="0" bottom="0" percent="0" rank="0" text="PROB" dxfId="133">
      <formula>NOT(ISERROR(SEARCH("PROB",BH31)))</formula>
    </cfRule>
  </conditionalFormatting>
  <conditionalFormatting sqref="BH32:BI32">
    <cfRule type="containsText" priority="136" operator="containsText" aboveAverage="0" equalAverage="0" bottom="0" percent="0" rank="0" text="PROB" dxfId="134">
      <formula>NOT(ISERROR(SEARCH("PROB",BH32)))</formula>
    </cfRule>
  </conditionalFormatting>
  <conditionalFormatting sqref="BH33:BI33">
    <cfRule type="containsText" priority="137" operator="containsText" aboveAverage="0" equalAverage="0" bottom="0" percent="0" rank="0" text="PROB" dxfId="135">
      <formula>NOT(ISERROR(SEARCH("PROB",BH33)))</formula>
    </cfRule>
  </conditionalFormatting>
  <conditionalFormatting sqref="BH37:BI37">
    <cfRule type="containsText" priority="138" operator="containsText" aboveAverage="0" equalAverage="0" bottom="0" percent="0" rank="0" text="PROB" dxfId="136">
      <formula>NOT(ISERROR(SEARCH("PROB",BH37)))</formula>
    </cfRule>
  </conditionalFormatting>
  <conditionalFormatting sqref="BH39:BI39">
    <cfRule type="containsText" priority="139" operator="containsText" aboveAverage="0" equalAverage="0" bottom="0" percent="0" rank="0" text="PROB" dxfId="137">
      <formula>NOT(ISERROR(SEARCH("PROB",BH39)))</formula>
    </cfRule>
  </conditionalFormatting>
  <conditionalFormatting sqref="BH40:BI40">
    <cfRule type="containsText" priority="140" operator="containsText" aboveAverage="0" equalAverage="0" bottom="0" percent="0" rank="0" text="PROB" dxfId="138">
      <formula>NOT(ISERROR(SEARCH("PROB",BH40)))</formula>
    </cfRule>
  </conditionalFormatting>
  <conditionalFormatting sqref="BH41:BI41">
    <cfRule type="containsText" priority="141" operator="containsText" aboveAverage="0" equalAverage="0" bottom="0" percent="0" rank="0" text="PROB" dxfId="139">
      <formula>NOT(ISERROR(SEARCH("PROB",BH41)))</formula>
    </cfRule>
  </conditionalFormatting>
  <conditionalFormatting sqref="BH42:BI42">
    <cfRule type="containsText" priority="142" operator="containsText" aboveAverage="0" equalAverage="0" bottom="0" percent="0" rank="0" text="PROB" dxfId="140">
      <formula>NOT(ISERROR(SEARCH("PROB",BH42)))</formula>
    </cfRule>
  </conditionalFormatting>
  <conditionalFormatting sqref="BH116:BI116">
    <cfRule type="containsText" priority="143" operator="containsText" aboveAverage="0" equalAverage="0" bottom="0" percent="0" rank="0" text="PROB" dxfId="141">
      <formula>NOT(ISERROR(SEARCH("PROB",BH116)))</formula>
    </cfRule>
  </conditionalFormatting>
  <conditionalFormatting sqref="BH117:BI117">
    <cfRule type="containsText" priority="144" operator="containsText" aboveAverage="0" equalAverage="0" bottom="0" percent="0" rank="0" text="PROB" dxfId="142">
      <formula>NOT(ISERROR(SEARCH("PROB",BH117)))</formula>
    </cfRule>
  </conditionalFormatting>
  <conditionalFormatting sqref="BH118:BI118">
    <cfRule type="containsText" priority="145" operator="containsText" aboveAverage="0" equalAverage="0" bottom="0" percent="0" rank="0" text="PROB" dxfId="143">
      <formula>NOT(ISERROR(SEARCH("PROB",BH118)))</formula>
    </cfRule>
  </conditionalFormatting>
  <conditionalFormatting sqref="BH119:BI119">
    <cfRule type="containsText" priority="146" operator="containsText" aboveAverage="0" equalAverage="0" bottom="0" percent="0" rank="0" text="PROB" dxfId="144">
      <formula>NOT(ISERROR(SEARCH("PROB",BH119)))</formula>
    </cfRule>
  </conditionalFormatting>
  <conditionalFormatting sqref="BH120:BI120">
    <cfRule type="containsText" priority="147" operator="containsText" aboveAverage="0" equalAverage="0" bottom="0" percent="0" rank="0" text="PROB" dxfId="145">
      <formula>NOT(ISERROR(SEARCH("PROB",BH120)))</formula>
    </cfRule>
  </conditionalFormatting>
  <conditionalFormatting sqref="BH127:BI127">
    <cfRule type="containsText" priority="148" operator="containsText" aboveAverage="0" equalAverage="0" bottom="0" percent="0" rank="0" text="PROB" dxfId="146">
      <formula>NOT(ISERROR(SEARCH("PROB",BH127)))</formula>
    </cfRule>
  </conditionalFormatting>
  <conditionalFormatting sqref="BH128:BI128">
    <cfRule type="containsText" priority="149" operator="containsText" aboveAverage="0" equalAverage="0" bottom="0" percent="0" rank="0" text="PROB" dxfId="147">
      <formula>NOT(ISERROR(SEARCH("PROB",BH128)))</formula>
    </cfRule>
  </conditionalFormatting>
  <conditionalFormatting sqref="BH129:BI129">
    <cfRule type="containsText" priority="150" operator="containsText" aboveAverage="0" equalAverage="0" bottom="0" percent="0" rank="0" text="PROB" dxfId="148">
      <formula>NOT(ISERROR(SEARCH("PROB",BH129)))</formula>
    </cfRule>
  </conditionalFormatting>
  <conditionalFormatting sqref="BH130:BI130">
    <cfRule type="containsText" priority="151" operator="containsText" aboveAverage="0" equalAverage="0" bottom="0" percent="0" rank="0" text="PROB" dxfId="149">
      <formula>NOT(ISERROR(SEARCH("PROB",BH130)))</formula>
    </cfRule>
  </conditionalFormatting>
  <conditionalFormatting sqref="BH131:BI131">
    <cfRule type="containsText" priority="152" operator="containsText" aboveAverage="0" equalAverage="0" bottom="0" percent="0" rank="0" text="PROB" dxfId="150">
      <formula>NOT(ISERROR(SEARCH("PROB",BH131)))</formula>
    </cfRule>
  </conditionalFormatting>
  <conditionalFormatting sqref="AC142">
    <cfRule type="containsText" priority="153" operator="containsText" aboveAverage="0" equalAverage="0" bottom="0" percent="0" rank="0" text="CHECK" dxfId="151">
      <formula>NOT(ISERROR(SEARCH("CHECK",AC142)))</formula>
    </cfRule>
  </conditionalFormatting>
  <conditionalFormatting sqref="BH142:BI142">
    <cfRule type="containsText" priority="154" operator="containsText" aboveAverage="0" equalAverage="0" bottom="0" percent="0" rank="0" text="PROB" dxfId="152">
      <formula>NOT(ISERROR(SEARCH("PROB",BH142)))</formula>
    </cfRule>
  </conditionalFormatting>
  <conditionalFormatting sqref="AC143">
    <cfRule type="containsText" priority="155" operator="containsText" aboveAverage="0" equalAverage="0" bottom="0" percent="0" rank="0" text="CHECK" dxfId="153">
      <formula>NOT(ISERROR(SEARCH("CHECK",AC143)))</formula>
    </cfRule>
  </conditionalFormatting>
  <conditionalFormatting sqref="BH143:BI143">
    <cfRule type="containsText" priority="156" operator="containsText" aboveAverage="0" equalAverage="0" bottom="0" percent="0" rank="0" text="PROB" dxfId="154">
      <formula>NOT(ISERROR(SEARCH("PROB",BH143)))</formula>
    </cfRule>
  </conditionalFormatting>
  <conditionalFormatting sqref="AC141">
    <cfRule type="containsText" priority="157" operator="containsText" aboveAverage="0" equalAverage="0" bottom="0" percent="0" rank="0" text="CHECK" dxfId="155">
      <formula>NOT(ISERROR(SEARCH("CHECK",AC141)))</formula>
    </cfRule>
  </conditionalFormatting>
  <conditionalFormatting sqref="BH141:BI141">
    <cfRule type="containsText" priority="158" operator="containsText" aboveAverage="0" equalAverage="0" bottom="0" percent="0" rank="0" text="PROB" dxfId="156">
      <formula>NOT(ISERROR(SEARCH("PROB",BH141)))</formula>
    </cfRule>
  </conditionalFormatting>
  <dataValidations count="5">
    <dataValidation allowBlank="true" operator="between" showDropDown="false" showErrorMessage="true" showInputMessage="true" sqref="E3:E7" type="list">
      <formula1>Housing</formula1>
      <formula2>0</formula2>
    </dataValidation>
    <dataValidation allowBlank="true" operator="between" showDropDown="false" showErrorMessage="true" showInputMessage="true" sqref="D3:D7 F3:G7 T3:T7 AA3:AA7 AK3:AK7 AS3:AU7" type="list">
      <formula1>Logical_Array</formula1>
      <formula2>0</formula2>
    </dataValidation>
    <dataValidation allowBlank="true" operator="between" showDropDown="false" showErrorMessage="true" showInputMessage="true" sqref="B3:B7 J3:J7 AB3:AB7" type="list">
      <formula1>Species</formula1>
      <formula2>0</formula2>
    </dataValidation>
    <dataValidation allowBlank="true" operator="between" showDropDown="false" showErrorMessage="true" showInputMessage="true" sqref="K3:N7" type="list">
      <formula1>'Data Validation'!$G$2:$G$12</formula1>
      <formula2>0</formula2>
    </dataValidation>
    <dataValidation allowBlank="true" operator="between" showDropDown="false" showErrorMessage="true" showInputMessage="true" sqref="P3:Q7 AL3:AL7" type="list">
      <formula1>'Data Validation'!$G$2:$G$22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M146"/>
  <sheetViews>
    <sheetView showFormulas="false" showGridLines="true" showRowColHeaders="true" showZeros="true" rightToLeft="false" tabSelected="false" showOutlineSymbols="true" defaultGridColor="true" view="normal" topLeftCell="AW28" colorId="64" zoomScale="95" zoomScaleNormal="95" zoomScalePageLayoutView="100" workbookViewId="0">
      <selection pane="topLeft" activeCell="AY46" activeCellId="0" sqref="AY46"/>
    </sheetView>
  </sheetViews>
  <sheetFormatPr defaultRowHeight="14.4" zeroHeight="false" outlineLevelRow="0" outlineLevelCol="0"/>
  <cols>
    <col collapsed="false" customWidth="true" hidden="false" outlineLevel="0" max="53" min="1" style="1" width="29.78"/>
    <col collapsed="false" customWidth="true" hidden="false" outlineLevel="0" max="54" min="54" style="1" width="30.78"/>
    <col collapsed="false" customWidth="true" hidden="false" outlineLevel="0" max="55" min="55" style="1" width="12.78"/>
    <col collapsed="false" customWidth="true" hidden="false" outlineLevel="0" max="56" min="56" style="1" width="14.89"/>
    <col collapsed="false" customWidth="true" hidden="false" outlineLevel="0" max="57" min="57" style="1" width="11.78"/>
    <col collapsed="false" customWidth="true" hidden="false" outlineLevel="0" max="58" min="58" style="1" width="12.11"/>
    <col collapsed="false" customWidth="true" hidden="false" outlineLevel="0" max="59" min="59" style="1" width="11.11"/>
    <col collapsed="false" customWidth="true" hidden="false" outlineLevel="0" max="60" min="60" style="1" width="14.22"/>
    <col collapsed="false" customWidth="true" hidden="false" outlineLevel="0" max="61" min="61" style="1" width="52.77"/>
    <col collapsed="false" customWidth="true" hidden="false" outlineLevel="0" max="62" min="62" style="1" width="6"/>
    <col collapsed="false" customWidth="true" hidden="false" outlineLevel="0" max="63" min="63" style="1" width="29.78"/>
    <col collapsed="false" customWidth="true" hidden="false" outlineLevel="0" max="64" min="64" style="1" width="31.66"/>
    <col collapsed="false" customWidth="true" hidden="false" outlineLevel="0" max="65" min="65" style="1" width="26.66"/>
    <col collapsed="false" customWidth="true" hidden="false" outlineLevel="0" max="1025" min="66" style="1" width="29.78"/>
  </cols>
  <sheetData>
    <row r="1" customFormat="false" ht="21" hidden="false" customHeight="false" outlineLevel="0" collapsed="false">
      <c r="A1" s="2"/>
      <c r="B1" s="3" t="s">
        <v>0</v>
      </c>
      <c r="C1" s="3"/>
      <c r="D1" s="3"/>
      <c r="E1" s="3"/>
      <c r="F1" s="3" t="s">
        <v>1</v>
      </c>
      <c r="G1" s="3"/>
      <c r="H1" s="3"/>
      <c r="I1" s="3" t="s">
        <v>2</v>
      </c>
      <c r="J1" s="3"/>
      <c r="K1" s="3"/>
      <c r="L1" s="3"/>
      <c r="M1" s="3"/>
      <c r="N1" s="3"/>
      <c r="O1" s="3"/>
      <c r="P1" s="3" t="s">
        <v>3</v>
      </c>
      <c r="Q1" s="3"/>
      <c r="R1" s="3"/>
      <c r="S1" s="3"/>
      <c r="T1" s="3" t="s">
        <v>4</v>
      </c>
      <c r="U1" s="3"/>
      <c r="V1" s="3"/>
      <c r="W1" s="3"/>
      <c r="X1" s="3"/>
      <c r="Y1" s="3"/>
      <c r="Z1" s="3"/>
      <c r="AA1" s="3" t="s">
        <v>5</v>
      </c>
      <c r="AB1" s="3"/>
      <c r="AC1" s="3"/>
      <c r="AD1" s="3"/>
      <c r="AE1" s="3"/>
      <c r="AF1" s="3"/>
      <c r="AG1" s="3"/>
      <c r="AH1" s="3"/>
      <c r="AI1" s="3" t="s">
        <v>6</v>
      </c>
      <c r="AJ1" s="3"/>
      <c r="AK1" s="3"/>
      <c r="AL1" s="3"/>
      <c r="AM1" s="3" t="s">
        <v>7</v>
      </c>
      <c r="AN1" s="3"/>
      <c r="AO1" s="3"/>
      <c r="AP1" s="3"/>
      <c r="AQ1" s="3"/>
      <c r="AR1" s="3"/>
      <c r="AS1" s="3" t="s">
        <v>8</v>
      </c>
      <c r="AT1" s="3"/>
      <c r="AU1" s="3"/>
      <c r="AV1" s="3"/>
      <c r="AW1" s="3" t="s">
        <v>9</v>
      </c>
      <c r="AX1" s="3"/>
      <c r="AY1" s="3"/>
      <c r="AZ1" s="4"/>
      <c r="BA1" s="5" t="s">
        <v>10</v>
      </c>
      <c r="BB1" s="5" t="s">
        <v>11</v>
      </c>
      <c r="BC1" s="5" t="s">
        <v>12</v>
      </c>
      <c r="BD1" s="5" t="s">
        <v>13</v>
      </c>
      <c r="BE1" s="5" t="s">
        <v>14</v>
      </c>
      <c r="BF1" s="5" t="s">
        <v>15</v>
      </c>
      <c r="BG1" s="5" t="s">
        <v>16</v>
      </c>
      <c r="BH1" s="5" t="s">
        <v>17</v>
      </c>
      <c r="BI1" s="6" t="s">
        <v>18</v>
      </c>
      <c r="BJ1" s="6" t="s">
        <v>19</v>
      </c>
      <c r="BK1" s="6" t="s">
        <v>20</v>
      </c>
      <c r="BL1" s="6" t="s">
        <v>21</v>
      </c>
      <c r="BM1" s="6" t="s">
        <v>231</v>
      </c>
    </row>
    <row r="2" customFormat="false" ht="18" hidden="false" customHeight="true" outlineLevel="0" collapsed="false">
      <c r="A2" s="7" t="s">
        <v>23</v>
      </c>
      <c r="B2" s="8" t="s">
        <v>24</v>
      </c>
      <c r="C2" s="8" t="s">
        <v>25</v>
      </c>
      <c r="D2" s="8" t="s">
        <v>26</v>
      </c>
      <c r="E2" s="8" t="s">
        <v>27</v>
      </c>
      <c r="F2" s="9" t="s">
        <v>28</v>
      </c>
      <c r="G2" s="9" t="s">
        <v>29</v>
      </c>
      <c r="H2" s="9" t="s">
        <v>30</v>
      </c>
      <c r="I2" s="10" t="s">
        <v>31</v>
      </c>
      <c r="J2" s="10" t="s">
        <v>32</v>
      </c>
      <c r="K2" s="10" t="s">
        <v>33</v>
      </c>
      <c r="L2" s="10"/>
      <c r="M2" s="10" t="s">
        <v>34</v>
      </c>
      <c r="N2" s="10"/>
      <c r="O2" s="10" t="s">
        <v>35</v>
      </c>
      <c r="P2" s="11" t="s">
        <v>36</v>
      </c>
      <c r="Q2" s="11" t="s">
        <v>37</v>
      </c>
      <c r="R2" s="11" t="s">
        <v>38</v>
      </c>
      <c r="S2" s="11" t="s">
        <v>39</v>
      </c>
      <c r="T2" s="12" t="s">
        <v>40</v>
      </c>
      <c r="U2" s="12" t="s">
        <v>41</v>
      </c>
      <c r="V2" s="12" t="s">
        <v>42</v>
      </c>
      <c r="W2" s="12" t="s">
        <v>43</v>
      </c>
      <c r="X2" s="12" t="s">
        <v>44</v>
      </c>
      <c r="Y2" s="12" t="s">
        <v>45</v>
      </c>
      <c r="Z2" s="12" t="s">
        <v>46</v>
      </c>
      <c r="AA2" s="13" t="s">
        <v>40</v>
      </c>
      <c r="AB2" s="13" t="s">
        <v>41</v>
      </c>
      <c r="AC2" s="13" t="s">
        <v>47</v>
      </c>
      <c r="AD2" s="13" t="s">
        <v>42</v>
      </c>
      <c r="AE2" s="13" t="s">
        <v>43</v>
      </c>
      <c r="AF2" s="13" t="s">
        <v>44</v>
      </c>
      <c r="AG2" s="13" t="s">
        <v>45</v>
      </c>
      <c r="AH2" s="13" t="s">
        <v>46</v>
      </c>
      <c r="AI2" s="9" t="s">
        <v>48</v>
      </c>
      <c r="AJ2" s="9" t="s">
        <v>49</v>
      </c>
      <c r="AK2" s="9" t="s">
        <v>50</v>
      </c>
      <c r="AL2" s="9" t="s">
        <v>41</v>
      </c>
      <c r="AM2" s="14" t="s">
        <v>51</v>
      </c>
      <c r="AN2" s="14" t="s">
        <v>41</v>
      </c>
      <c r="AO2" s="14" t="s">
        <v>46</v>
      </c>
      <c r="AP2" s="14" t="s">
        <v>44</v>
      </c>
      <c r="AQ2" s="14" t="s">
        <v>45</v>
      </c>
      <c r="AR2" s="14" t="s">
        <v>46</v>
      </c>
      <c r="AS2" s="15" t="s">
        <v>52</v>
      </c>
      <c r="AT2" s="15" t="s">
        <v>53</v>
      </c>
      <c r="AU2" s="15" t="s">
        <v>54</v>
      </c>
      <c r="AV2" s="15" t="s">
        <v>55</v>
      </c>
      <c r="AW2" s="7" t="s">
        <v>56</v>
      </c>
      <c r="AX2" s="7" t="s">
        <v>57</v>
      </c>
      <c r="AY2" s="7" t="s">
        <v>58</v>
      </c>
      <c r="AZ2" s="7" t="s">
        <v>59</v>
      </c>
      <c r="BA2" s="16" t="s">
        <v>61</v>
      </c>
      <c r="BB2" s="16" t="s">
        <v>62</v>
      </c>
      <c r="BC2" s="16" t="s">
        <v>63</v>
      </c>
      <c r="BD2" s="16" t="s">
        <v>64</v>
      </c>
      <c r="BE2" s="16" t="s">
        <v>14</v>
      </c>
      <c r="BF2" s="16" t="s">
        <v>15</v>
      </c>
      <c r="BG2" s="16" t="s">
        <v>65</v>
      </c>
      <c r="BH2" s="16" t="s">
        <v>66</v>
      </c>
      <c r="BI2" s="7" t="s">
        <v>67</v>
      </c>
      <c r="BJ2" s="7" t="s">
        <v>19</v>
      </c>
      <c r="BK2" s="7" t="s">
        <v>20</v>
      </c>
      <c r="BL2" s="7" t="s">
        <v>21</v>
      </c>
      <c r="BM2" s="7" t="s">
        <v>232</v>
      </c>
    </row>
    <row r="3" s="22" customFormat="true" ht="14.4" hidden="false" customHeight="false" outlineLevel="0" collapsed="false">
      <c r="A3" s="15" t="n">
        <v>2</v>
      </c>
      <c r="B3" s="17" t="n">
        <v>0</v>
      </c>
      <c r="C3" s="15" t="n">
        <v>119.5</v>
      </c>
      <c r="D3" s="17" t="n">
        <v>0</v>
      </c>
      <c r="E3" s="17" t="n">
        <v>3</v>
      </c>
      <c r="F3" s="17" t="n">
        <v>1</v>
      </c>
      <c r="G3" s="17" t="n">
        <v>1</v>
      </c>
      <c r="H3" s="15" t="n">
        <v>0</v>
      </c>
      <c r="I3" s="15" t="n">
        <v>116</v>
      </c>
      <c r="J3" s="17" t="n">
        <v>1</v>
      </c>
      <c r="K3" s="17" t="n">
        <v>0</v>
      </c>
      <c r="L3" s="17" t="n">
        <v>1</v>
      </c>
      <c r="M3" s="17" t="n">
        <v>0</v>
      </c>
      <c r="N3" s="17" t="n">
        <v>1</v>
      </c>
      <c r="O3" s="15" t="n">
        <f aca="false">IF(K3=M3, 1,0)</f>
        <v>1</v>
      </c>
      <c r="P3" s="17" t="n">
        <v>2</v>
      </c>
      <c r="Q3" s="17" t="n">
        <v>13</v>
      </c>
      <c r="R3" s="15" t="n">
        <v>1</v>
      </c>
      <c r="S3" s="15" t="n">
        <v>9</v>
      </c>
      <c r="T3" s="17" t="n">
        <v>0</v>
      </c>
      <c r="U3" s="15" t="s">
        <v>69</v>
      </c>
      <c r="V3" s="15" t="s">
        <v>69</v>
      </c>
      <c r="W3" s="15" t="s">
        <v>69</v>
      </c>
      <c r="X3" s="15" t="s">
        <v>69</v>
      </c>
      <c r="Y3" s="15" t="s">
        <v>69</v>
      </c>
      <c r="Z3" s="15"/>
      <c r="AA3" s="17" t="n">
        <v>1</v>
      </c>
      <c r="AB3" s="17" t="n">
        <v>0</v>
      </c>
      <c r="AC3" s="15" t="n">
        <v>24</v>
      </c>
      <c r="AD3" s="15" t="n">
        <v>180</v>
      </c>
      <c r="AE3" s="15" t="n">
        <v>1.5</v>
      </c>
      <c r="AF3" s="15" t="n">
        <v>0.7</v>
      </c>
      <c r="AG3" s="15" t="n">
        <v>3</v>
      </c>
      <c r="AH3" s="15"/>
      <c r="AI3" s="15" t="s">
        <v>70</v>
      </c>
      <c r="AJ3" s="15" t="n">
        <v>24</v>
      </c>
      <c r="AK3" s="17" t="n">
        <v>1</v>
      </c>
      <c r="AL3" s="17" t="n">
        <v>5</v>
      </c>
      <c r="AM3" s="18" t="s">
        <v>69</v>
      </c>
      <c r="AN3" s="18" t="s">
        <v>69</v>
      </c>
      <c r="AO3" s="18" t="s">
        <v>69</v>
      </c>
      <c r="AP3" s="18" t="s">
        <v>69</v>
      </c>
      <c r="AQ3" s="18" t="s">
        <v>69</v>
      </c>
      <c r="AR3" s="15"/>
      <c r="AS3" s="17" t="n">
        <v>1</v>
      </c>
      <c r="AT3" s="17" t="n">
        <v>1</v>
      </c>
      <c r="AU3" s="17" t="n">
        <v>1</v>
      </c>
      <c r="AV3" s="19" t="n">
        <v>6</v>
      </c>
      <c r="AW3" s="15" t="s">
        <v>70</v>
      </c>
      <c r="AX3" s="15" t="s">
        <v>70</v>
      </c>
      <c r="AY3" s="15" t="s">
        <v>70</v>
      </c>
      <c r="AZ3" s="15" t="s">
        <v>71</v>
      </c>
      <c r="BA3" s="20" t="n">
        <v>0.76</v>
      </c>
      <c r="BB3" s="21" t="n">
        <f aca="false">BA3 * (1 - ( 3 / (( 4*BJ3) - 9) ))</f>
        <v>0.7296</v>
      </c>
      <c r="BC3" s="21" t="n">
        <f aca="false">0.5 * LN((1+BB3)/(1-BB3))</f>
        <v>0.927871551358067</v>
      </c>
      <c r="BD3" s="21" t="n">
        <f aca="false">1/SQRT(BJ3-3)</f>
        <v>0.235702260395516</v>
      </c>
      <c r="BE3" s="21" t="n">
        <f aca="false">BC3-1.96*BD3</f>
        <v>0.465895120982856</v>
      </c>
      <c r="BF3" s="21" t="n">
        <f aca="false">BC3+1.96*BD3</f>
        <v>1.38984798173328</v>
      </c>
      <c r="BG3" s="21" t="str">
        <f aca="false">IF(BC3&lt; BE3, "PROB",  IF(BC3&gt;BF3, "PROB","OK"))</f>
        <v>OK</v>
      </c>
      <c r="BH3" s="21" t="n">
        <f aca="false">1/(BD3*BD3)</f>
        <v>18</v>
      </c>
      <c r="BI3" s="15" t="s">
        <v>72</v>
      </c>
      <c r="BJ3" s="15" t="n">
        <v>21</v>
      </c>
      <c r="BK3" s="15" t="s">
        <v>73</v>
      </c>
      <c r="BL3" s="15" t="s">
        <v>74</v>
      </c>
      <c r="BM3" s="15" t="s">
        <v>233</v>
      </c>
    </row>
    <row r="4" s="22" customFormat="true" ht="14.4" hidden="false" customHeight="false" outlineLevel="0" collapsed="false">
      <c r="A4" s="15" t="n">
        <v>2</v>
      </c>
      <c r="B4" s="17" t="n">
        <v>0</v>
      </c>
      <c r="C4" s="15" t="n">
        <v>119.5</v>
      </c>
      <c r="D4" s="17" t="n">
        <v>0</v>
      </c>
      <c r="E4" s="17" t="n">
        <v>3</v>
      </c>
      <c r="F4" s="17" t="n">
        <v>1</v>
      </c>
      <c r="G4" s="17" t="n">
        <v>1</v>
      </c>
      <c r="H4" s="15" t="n">
        <v>0</v>
      </c>
      <c r="I4" s="15" t="n">
        <v>116</v>
      </c>
      <c r="J4" s="17" t="n">
        <v>1</v>
      </c>
      <c r="K4" s="17" t="n">
        <v>0</v>
      </c>
      <c r="L4" s="17" t="n">
        <v>1</v>
      </c>
      <c r="M4" s="17" t="n">
        <v>0</v>
      </c>
      <c r="N4" s="17" t="n">
        <v>1</v>
      </c>
      <c r="O4" s="15" t="n">
        <f aca="false">IF(K4=M4, 1,0)</f>
        <v>1</v>
      </c>
      <c r="P4" s="17" t="n">
        <v>2</v>
      </c>
      <c r="Q4" s="17" t="n">
        <v>13</v>
      </c>
      <c r="R4" s="15" t="n">
        <v>1</v>
      </c>
      <c r="S4" s="15" t="n">
        <v>9</v>
      </c>
      <c r="T4" s="17" t="n">
        <v>0</v>
      </c>
      <c r="U4" s="15" t="s">
        <v>69</v>
      </c>
      <c r="V4" s="15" t="s">
        <v>69</v>
      </c>
      <c r="W4" s="15" t="s">
        <v>69</v>
      </c>
      <c r="X4" s="15" t="s">
        <v>69</v>
      </c>
      <c r="Y4" s="15" t="s">
        <v>69</v>
      </c>
      <c r="Z4" s="15"/>
      <c r="AA4" s="17" t="n">
        <v>1</v>
      </c>
      <c r="AB4" s="17" t="n">
        <v>0</v>
      </c>
      <c r="AC4" s="15" t="n">
        <v>24</v>
      </c>
      <c r="AD4" s="15" t="n">
        <v>180</v>
      </c>
      <c r="AE4" s="15" t="n">
        <v>1.5</v>
      </c>
      <c r="AF4" s="15" t="n">
        <v>0.7</v>
      </c>
      <c r="AG4" s="15" t="n">
        <v>3</v>
      </c>
      <c r="AH4" s="15"/>
      <c r="AI4" s="15" t="s">
        <v>70</v>
      </c>
      <c r="AJ4" s="15" t="n">
        <v>24</v>
      </c>
      <c r="AK4" s="17" t="n">
        <v>1</v>
      </c>
      <c r="AL4" s="17" t="n">
        <v>5</v>
      </c>
      <c r="AM4" s="18" t="s">
        <v>69</v>
      </c>
      <c r="AN4" s="18" t="s">
        <v>69</v>
      </c>
      <c r="AO4" s="18" t="s">
        <v>69</v>
      </c>
      <c r="AP4" s="18" t="s">
        <v>69</v>
      </c>
      <c r="AQ4" s="18" t="s">
        <v>69</v>
      </c>
      <c r="AR4" s="15"/>
      <c r="AS4" s="17" t="n">
        <v>1</v>
      </c>
      <c r="AT4" s="17" t="n">
        <v>1</v>
      </c>
      <c r="AU4" s="17" t="n">
        <v>1</v>
      </c>
      <c r="AV4" s="19" t="n">
        <v>6</v>
      </c>
      <c r="AW4" s="15" t="s">
        <v>70</v>
      </c>
      <c r="AX4" s="15" t="s">
        <v>70</v>
      </c>
      <c r="AY4" s="15" t="s">
        <v>70</v>
      </c>
      <c r="AZ4" s="15" t="s">
        <v>76</v>
      </c>
      <c r="BA4" s="20" t="n">
        <v>0.76</v>
      </c>
      <c r="BB4" s="21" t="n">
        <f aca="false">BA4 * (1 - ( 3 / (( 4*BJ4) - 9) ))</f>
        <v>0.7296</v>
      </c>
      <c r="BC4" s="21" t="n">
        <f aca="false">0.5 * LN((1+BB4)/(1-BB4))</f>
        <v>0.927871551358067</v>
      </c>
      <c r="BD4" s="21" t="n">
        <f aca="false">1/SQRT(BJ4-3)</f>
        <v>0.235702260395516</v>
      </c>
      <c r="BE4" s="21" t="n">
        <f aca="false">BC4-1.96*BD4</f>
        <v>0.465895120982856</v>
      </c>
      <c r="BF4" s="21" t="n">
        <f aca="false">BC4+1.96*BD4</f>
        <v>1.38984798173328</v>
      </c>
      <c r="BG4" s="21" t="str">
        <f aca="false">IF(BC4&lt; BE4, "PROB",  IF(BC4&gt;BF4, "PROB","OK"))</f>
        <v>OK</v>
      </c>
      <c r="BH4" s="21" t="n">
        <f aca="false">1/(BD4*BD4)</f>
        <v>18</v>
      </c>
      <c r="BI4" s="15" t="s">
        <v>72</v>
      </c>
      <c r="BJ4" s="15" t="n">
        <v>21</v>
      </c>
      <c r="BK4" s="15" t="s">
        <v>73</v>
      </c>
      <c r="BL4" s="15" t="s">
        <v>74</v>
      </c>
      <c r="BM4" s="15" t="s">
        <v>233</v>
      </c>
    </row>
    <row r="5" s="22" customFormat="true" ht="14.4" hidden="false" customHeight="false" outlineLevel="0" collapsed="false">
      <c r="A5" s="15" t="n">
        <v>2</v>
      </c>
      <c r="B5" s="17" t="n">
        <v>0</v>
      </c>
      <c r="C5" s="15" t="n">
        <v>119.5</v>
      </c>
      <c r="D5" s="17" t="n">
        <v>0</v>
      </c>
      <c r="E5" s="17" t="n">
        <v>3</v>
      </c>
      <c r="F5" s="17" t="n">
        <v>1</v>
      </c>
      <c r="G5" s="17" t="n">
        <v>1</v>
      </c>
      <c r="H5" s="15" t="n">
        <v>0</v>
      </c>
      <c r="I5" s="15" t="n">
        <v>116</v>
      </c>
      <c r="J5" s="17" t="n">
        <v>1</v>
      </c>
      <c r="K5" s="17" t="n">
        <v>0</v>
      </c>
      <c r="L5" s="17" t="n">
        <v>1</v>
      </c>
      <c r="M5" s="17" t="n">
        <v>0</v>
      </c>
      <c r="N5" s="17" t="n">
        <v>1</v>
      </c>
      <c r="O5" s="15" t="n">
        <f aca="false">IF(K5=M5, 1,0)</f>
        <v>1</v>
      </c>
      <c r="P5" s="17" t="n">
        <v>2</v>
      </c>
      <c r="Q5" s="17" t="n">
        <v>13</v>
      </c>
      <c r="R5" s="15" t="n">
        <v>1</v>
      </c>
      <c r="S5" s="15" t="n">
        <v>9</v>
      </c>
      <c r="T5" s="17" t="n">
        <v>0</v>
      </c>
      <c r="U5" s="15" t="s">
        <v>69</v>
      </c>
      <c r="V5" s="15" t="s">
        <v>69</v>
      </c>
      <c r="W5" s="15" t="s">
        <v>69</v>
      </c>
      <c r="X5" s="15" t="s">
        <v>69</v>
      </c>
      <c r="Y5" s="15" t="s">
        <v>69</v>
      </c>
      <c r="Z5" s="15"/>
      <c r="AA5" s="17" t="n">
        <v>1</v>
      </c>
      <c r="AB5" s="17" t="n">
        <v>0</v>
      </c>
      <c r="AC5" s="15" t="n">
        <v>24</v>
      </c>
      <c r="AD5" s="15" t="n">
        <v>180</v>
      </c>
      <c r="AE5" s="15" t="n">
        <v>1.5</v>
      </c>
      <c r="AF5" s="15" t="n">
        <v>0.7</v>
      </c>
      <c r="AG5" s="15" t="n">
        <v>3</v>
      </c>
      <c r="AH5" s="15"/>
      <c r="AI5" s="15" t="s">
        <v>70</v>
      </c>
      <c r="AJ5" s="15" t="n">
        <v>24</v>
      </c>
      <c r="AK5" s="17" t="n">
        <v>1</v>
      </c>
      <c r="AL5" s="17" t="n">
        <v>5</v>
      </c>
      <c r="AM5" s="18" t="s">
        <v>69</v>
      </c>
      <c r="AN5" s="18" t="s">
        <v>69</v>
      </c>
      <c r="AO5" s="18" t="s">
        <v>69</v>
      </c>
      <c r="AP5" s="18" t="s">
        <v>69</v>
      </c>
      <c r="AQ5" s="18" t="s">
        <v>69</v>
      </c>
      <c r="AR5" s="15"/>
      <c r="AS5" s="17" t="n">
        <v>1</v>
      </c>
      <c r="AT5" s="17" t="n">
        <v>1</v>
      </c>
      <c r="AU5" s="17" t="n">
        <v>1</v>
      </c>
      <c r="AV5" s="19" t="n">
        <v>6</v>
      </c>
      <c r="AW5" s="15" t="s">
        <v>70</v>
      </c>
      <c r="AX5" s="15" t="s">
        <v>70</v>
      </c>
      <c r="AY5" s="15" t="s">
        <v>70</v>
      </c>
      <c r="AZ5" s="15" t="s">
        <v>78</v>
      </c>
      <c r="BA5" s="20" t="n">
        <v>0.3</v>
      </c>
      <c r="BB5" s="21" t="n">
        <f aca="false">BA5 * (1 - ( 3 / (( 4*BJ5) - 9) ))</f>
        <v>0.288</v>
      </c>
      <c r="BC5" s="15" t="n">
        <v>0.3</v>
      </c>
      <c r="BD5" s="21" t="n">
        <f aca="false">1/SQRT(BJ5-3)</f>
        <v>0.235702260395516</v>
      </c>
      <c r="BE5" s="21" t="n">
        <f aca="false">BC5-1.96*BD5</f>
        <v>-0.161976430375211</v>
      </c>
      <c r="BF5" s="21" t="n">
        <f aca="false">BC5+1.96*BD5</f>
        <v>0.761976430375211</v>
      </c>
      <c r="BG5" s="21" t="str">
        <f aca="false">IF(BC5&lt; BE5, "PROB",  IF(BC5&gt;BF5, "PROB","OK"))</f>
        <v>OK</v>
      </c>
      <c r="BH5" s="21" t="n">
        <f aca="false">1/(BD5*BD5)</f>
        <v>18</v>
      </c>
      <c r="BI5" s="15" t="s">
        <v>72</v>
      </c>
      <c r="BJ5" s="15" t="n">
        <v>21</v>
      </c>
      <c r="BK5" s="15" t="s">
        <v>73</v>
      </c>
      <c r="BL5" s="15" t="s">
        <v>74</v>
      </c>
      <c r="BM5" s="15" t="s">
        <v>233</v>
      </c>
    </row>
    <row r="6" s="22" customFormat="true" ht="14.4" hidden="false" customHeight="false" outlineLevel="0" collapsed="false">
      <c r="A6" s="15" t="n">
        <v>2</v>
      </c>
      <c r="B6" s="17" t="n">
        <v>0</v>
      </c>
      <c r="C6" s="15" t="n">
        <v>119.5</v>
      </c>
      <c r="D6" s="17" t="n">
        <v>0</v>
      </c>
      <c r="E6" s="17" t="n">
        <v>3</v>
      </c>
      <c r="F6" s="17" t="n">
        <v>1</v>
      </c>
      <c r="G6" s="17" t="n">
        <v>1</v>
      </c>
      <c r="H6" s="15" t="n">
        <v>0</v>
      </c>
      <c r="I6" s="15" t="n">
        <v>116</v>
      </c>
      <c r="J6" s="17" t="n">
        <v>1</v>
      </c>
      <c r="K6" s="17" t="n">
        <v>0</v>
      </c>
      <c r="L6" s="17" t="n">
        <v>1</v>
      </c>
      <c r="M6" s="17" t="n">
        <v>0</v>
      </c>
      <c r="N6" s="17" t="n">
        <v>1</v>
      </c>
      <c r="O6" s="15" t="n">
        <f aca="false">IF(K6=M6, 1,0)</f>
        <v>1</v>
      </c>
      <c r="P6" s="17" t="n">
        <v>2</v>
      </c>
      <c r="Q6" s="17" t="n">
        <v>13</v>
      </c>
      <c r="R6" s="15" t="n">
        <v>1</v>
      </c>
      <c r="S6" s="15" t="n">
        <v>9</v>
      </c>
      <c r="T6" s="17" t="n">
        <v>0</v>
      </c>
      <c r="U6" s="15" t="s">
        <v>69</v>
      </c>
      <c r="V6" s="15" t="s">
        <v>69</v>
      </c>
      <c r="W6" s="15" t="s">
        <v>69</v>
      </c>
      <c r="X6" s="15" t="s">
        <v>69</v>
      </c>
      <c r="Y6" s="15" t="s">
        <v>69</v>
      </c>
      <c r="Z6" s="15"/>
      <c r="AA6" s="17" t="n">
        <v>1</v>
      </c>
      <c r="AB6" s="17" t="n">
        <v>0</v>
      </c>
      <c r="AC6" s="15" t="n">
        <v>24</v>
      </c>
      <c r="AD6" s="15" t="n">
        <v>180</v>
      </c>
      <c r="AE6" s="15" t="n">
        <v>1.5</v>
      </c>
      <c r="AF6" s="15" t="n">
        <v>0.7</v>
      </c>
      <c r="AG6" s="15" t="n">
        <v>3</v>
      </c>
      <c r="AH6" s="15"/>
      <c r="AI6" s="15" t="s">
        <v>70</v>
      </c>
      <c r="AJ6" s="15" t="n">
        <v>24</v>
      </c>
      <c r="AK6" s="17" t="n">
        <v>1</v>
      </c>
      <c r="AL6" s="17" t="n">
        <v>5</v>
      </c>
      <c r="AM6" s="18" t="s">
        <v>69</v>
      </c>
      <c r="AN6" s="18" t="s">
        <v>69</v>
      </c>
      <c r="AO6" s="18" t="s">
        <v>69</v>
      </c>
      <c r="AP6" s="18" t="s">
        <v>69</v>
      </c>
      <c r="AQ6" s="18" t="s">
        <v>69</v>
      </c>
      <c r="AR6" s="15"/>
      <c r="AS6" s="17" t="n">
        <v>1</v>
      </c>
      <c r="AT6" s="17" t="n">
        <v>1</v>
      </c>
      <c r="AU6" s="17" t="n">
        <v>1</v>
      </c>
      <c r="AV6" s="19" t="n">
        <v>6</v>
      </c>
      <c r="AW6" s="15" t="s">
        <v>70</v>
      </c>
      <c r="AX6" s="15" t="s">
        <v>70</v>
      </c>
      <c r="AY6" s="15" t="s">
        <v>70</v>
      </c>
      <c r="AZ6" s="15" t="s">
        <v>71</v>
      </c>
      <c r="BA6" s="23" t="n">
        <v>0.62</v>
      </c>
      <c r="BB6" s="21" t="n">
        <f aca="false">BA6 * (1 - ( 3 / (( 4*BJ6) - 9) ))</f>
        <v>0.59047619047619</v>
      </c>
      <c r="BC6" s="21" t="n">
        <f aca="false">0.5 * LN((1+BB6)/(1-BB6))</f>
        <v>0.678396848361596</v>
      </c>
      <c r="BD6" s="21" t="n">
        <f aca="false">1/SQRT(BJ6-3)</f>
        <v>0.258198889747161</v>
      </c>
      <c r="BE6" s="21" t="n">
        <f aca="false">BC6-1.96*BD6</f>
        <v>0.172327024457161</v>
      </c>
      <c r="BF6" s="21" t="n">
        <f aca="false">BC6+1.96*BD6</f>
        <v>1.18446667226603</v>
      </c>
      <c r="BG6" s="21" t="str">
        <f aca="false">IF(BC6&lt; BE6, "PROB",  IF(BC6&gt;BF6, "PROB","OK"))</f>
        <v>OK</v>
      </c>
      <c r="BH6" s="21" t="n">
        <f aca="false">1/(BD6*BD6)</f>
        <v>15</v>
      </c>
      <c r="BI6" s="15" t="s">
        <v>79</v>
      </c>
      <c r="BJ6" s="15" t="n">
        <v>18</v>
      </c>
      <c r="BK6" s="15" t="s">
        <v>73</v>
      </c>
      <c r="BL6" s="15" t="s">
        <v>80</v>
      </c>
      <c r="BM6" s="15" t="s">
        <v>233</v>
      </c>
    </row>
    <row r="7" s="22" customFormat="true" ht="14.4" hidden="false" customHeight="false" outlineLevel="0" collapsed="false">
      <c r="A7" s="15" t="n">
        <v>2</v>
      </c>
      <c r="B7" s="17" t="n">
        <v>0</v>
      </c>
      <c r="C7" s="15" t="n">
        <v>119.5</v>
      </c>
      <c r="D7" s="17" t="n">
        <v>0</v>
      </c>
      <c r="E7" s="17" t="n">
        <v>3</v>
      </c>
      <c r="F7" s="17" t="n">
        <v>1</v>
      </c>
      <c r="G7" s="17" t="n">
        <v>1</v>
      </c>
      <c r="H7" s="15" t="n">
        <v>0</v>
      </c>
      <c r="I7" s="15" t="n">
        <v>116</v>
      </c>
      <c r="J7" s="17" t="n">
        <v>1</v>
      </c>
      <c r="K7" s="17" t="n">
        <v>0</v>
      </c>
      <c r="L7" s="17" t="n">
        <v>1</v>
      </c>
      <c r="M7" s="17" t="n">
        <v>0</v>
      </c>
      <c r="N7" s="17" t="n">
        <v>1</v>
      </c>
      <c r="O7" s="15" t="n">
        <f aca="false">IF(K7=M7, 1,0)</f>
        <v>1</v>
      </c>
      <c r="P7" s="17" t="n">
        <v>2</v>
      </c>
      <c r="Q7" s="17" t="n">
        <v>13</v>
      </c>
      <c r="R7" s="15" t="n">
        <v>1</v>
      </c>
      <c r="S7" s="15" t="n">
        <v>9</v>
      </c>
      <c r="T7" s="17" t="n">
        <v>0</v>
      </c>
      <c r="U7" s="15" t="s">
        <v>69</v>
      </c>
      <c r="V7" s="15" t="s">
        <v>69</v>
      </c>
      <c r="W7" s="15" t="s">
        <v>69</v>
      </c>
      <c r="X7" s="15" t="s">
        <v>69</v>
      </c>
      <c r="Y7" s="15" t="s">
        <v>69</v>
      </c>
      <c r="Z7" s="15"/>
      <c r="AA7" s="17" t="n">
        <v>1</v>
      </c>
      <c r="AB7" s="17" t="n">
        <v>0</v>
      </c>
      <c r="AC7" s="15" t="n">
        <v>24</v>
      </c>
      <c r="AD7" s="15" t="n">
        <v>180</v>
      </c>
      <c r="AE7" s="15" t="n">
        <v>1.5</v>
      </c>
      <c r="AF7" s="15" t="n">
        <v>0.7</v>
      </c>
      <c r="AG7" s="15" t="n">
        <v>3</v>
      </c>
      <c r="AH7" s="15"/>
      <c r="AI7" s="15" t="s">
        <v>70</v>
      </c>
      <c r="AJ7" s="15" t="n">
        <v>24</v>
      </c>
      <c r="AK7" s="17" t="n">
        <v>1</v>
      </c>
      <c r="AL7" s="17" t="n">
        <v>5</v>
      </c>
      <c r="AM7" s="18" t="s">
        <v>69</v>
      </c>
      <c r="AN7" s="18" t="s">
        <v>69</v>
      </c>
      <c r="AO7" s="18" t="s">
        <v>69</v>
      </c>
      <c r="AP7" s="18" t="s">
        <v>69</v>
      </c>
      <c r="AQ7" s="18" t="s">
        <v>69</v>
      </c>
      <c r="AR7" s="15"/>
      <c r="AS7" s="17" t="n">
        <v>1</v>
      </c>
      <c r="AT7" s="17" t="n">
        <v>1</v>
      </c>
      <c r="AU7" s="17" t="n">
        <v>1</v>
      </c>
      <c r="AV7" s="19" t="n">
        <v>6</v>
      </c>
      <c r="AW7" s="15" t="s">
        <v>70</v>
      </c>
      <c r="AX7" s="15" t="s">
        <v>70</v>
      </c>
      <c r="AY7" s="15" t="s">
        <v>70</v>
      </c>
      <c r="AZ7" s="15" t="s">
        <v>78</v>
      </c>
      <c r="BA7" s="24" t="n">
        <v>0.1</v>
      </c>
      <c r="BB7" s="21" t="n">
        <f aca="false">BA7 * (1 - ( 3 / (( 4*BJ7) - 9) ))</f>
        <v>0.0888888888888889</v>
      </c>
      <c r="BC7" s="21" t="n">
        <f aca="false">0.5 * LN((1+BB7)/(1-BB7))</f>
        <v>0.0891241157031594</v>
      </c>
      <c r="BD7" s="21" t="n">
        <f aca="false">1/SQRT(BJ7-3)</f>
        <v>0.408248290463863</v>
      </c>
      <c r="BE7" s="21" t="n">
        <f aca="false">BC7-1.96*BD7</f>
        <v>-0.711042533606012</v>
      </c>
      <c r="BF7" s="21" t="n">
        <f aca="false">BC7+1.96*BD7</f>
        <v>0.889290765012331</v>
      </c>
      <c r="BG7" s="21" t="str">
        <f aca="false">IF(BC7&lt; BE7, "PROB",  IF(BC7&gt;BF7, "PROB","OK"))</f>
        <v>OK</v>
      </c>
      <c r="BH7" s="21" t="n">
        <f aca="false">1/(BD7*BD7)</f>
        <v>6</v>
      </c>
      <c r="BI7" s="15" t="s">
        <v>79</v>
      </c>
      <c r="BJ7" s="15" t="n">
        <v>9</v>
      </c>
      <c r="BK7" s="15" t="s">
        <v>73</v>
      </c>
      <c r="BL7" s="15" t="s">
        <v>80</v>
      </c>
      <c r="BM7" s="15" t="s">
        <v>233</v>
      </c>
    </row>
    <row r="8" s="4" customFormat="true" ht="14.4" hidden="false" customHeight="false" outlineLevel="0" collapsed="false">
      <c r="A8" s="15" t="n">
        <v>77</v>
      </c>
      <c r="B8" s="15" t="n">
        <v>0</v>
      </c>
      <c r="C8" s="15" t="s">
        <v>70</v>
      </c>
      <c r="D8" s="15" t="n">
        <v>0</v>
      </c>
      <c r="E8" s="15" t="n">
        <v>2</v>
      </c>
      <c r="F8" s="15" t="n">
        <v>1</v>
      </c>
      <c r="G8" s="15" t="n">
        <v>1</v>
      </c>
      <c r="H8" s="15" t="n">
        <v>0</v>
      </c>
      <c r="I8" s="15" t="n">
        <v>14</v>
      </c>
      <c r="J8" s="15" t="n">
        <v>1</v>
      </c>
      <c r="K8" s="15" t="n">
        <v>1</v>
      </c>
      <c r="L8" s="15" t="n">
        <v>1</v>
      </c>
      <c r="M8" s="15" t="n">
        <v>1</v>
      </c>
      <c r="N8" s="15" t="n">
        <v>1</v>
      </c>
      <c r="O8" s="15" t="n">
        <v>1</v>
      </c>
      <c r="P8" s="15" t="n">
        <v>2</v>
      </c>
      <c r="Q8" s="15" t="n">
        <v>1</v>
      </c>
      <c r="R8" s="15" t="n">
        <v>1</v>
      </c>
      <c r="S8" s="15" t="s">
        <v>70</v>
      </c>
      <c r="T8" s="15" t="n">
        <v>0</v>
      </c>
      <c r="U8" s="18" t="s">
        <v>69</v>
      </c>
      <c r="V8" s="18" t="s">
        <v>69</v>
      </c>
      <c r="W8" s="18" t="s">
        <v>69</v>
      </c>
      <c r="X8" s="18" t="s">
        <v>69</v>
      </c>
      <c r="Y8" s="18" t="s">
        <v>69</v>
      </c>
      <c r="Z8" s="18"/>
      <c r="AA8" s="15" t="n">
        <v>1</v>
      </c>
      <c r="AB8" s="15" t="n">
        <v>6</v>
      </c>
      <c r="AC8" s="15" t="n">
        <v>24</v>
      </c>
      <c r="AD8" s="15" t="n">
        <v>59</v>
      </c>
      <c r="AE8" s="15" t="n">
        <v>10</v>
      </c>
      <c r="AF8" s="15" t="n">
        <v>1</v>
      </c>
      <c r="AG8" s="15" t="n">
        <v>10</v>
      </c>
      <c r="AH8" s="18"/>
      <c r="AI8" s="18" t="s">
        <v>70</v>
      </c>
      <c r="AJ8" s="15" t="n">
        <v>0</v>
      </c>
      <c r="AK8" s="15" t="n">
        <v>0</v>
      </c>
      <c r="AL8" s="15" t="n">
        <v>9</v>
      </c>
      <c r="AM8" s="15" t="n">
        <v>24</v>
      </c>
      <c r="AN8" s="15" t="s">
        <v>70</v>
      </c>
      <c r="AO8" s="15" t="s">
        <v>70</v>
      </c>
      <c r="AP8" s="15" t="s">
        <v>70</v>
      </c>
      <c r="AQ8" s="15" t="s">
        <v>70</v>
      </c>
      <c r="AR8" s="15"/>
      <c r="AS8" s="15" t="n">
        <v>1</v>
      </c>
      <c r="AT8" s="15" t="n">
        <v>1</v>
      </c>
      <c r="AU8" s="15" t="n">
        <v>1</v>
      </c>
      <c r="AV8" s="15" t="n">
        <v>6</v>
      </c>
      <c r="AW8" s="15" t="s">
        <v>70</v>
      </c>
      <c r="AX8" s="15" t="s">
        <v>70</v>
      </c>
      <c r="AY8" s="18" t="s">
        <v>70</v>
      </c>
      <c r="AZ8" s="15" t="s">
        <v>76</v>
      </c>
      <c r="BA8" s="25" t="n">
        <v>0.742711085276896</v>
      </c>
      <c r="BB8" s="21" t="n">
        <f aca="false">BA8 * (1 - ( 3 / (( 4*BJ8) - 9) ))</f>
        <v>0.645835726327736</v>
      </c>
      <c r="BC8" s="21" t="n">
        <f aca="false">0.5 * LN((1+BB8)/(1-BB8))</f>
        <v>0.768121359546968</v>
      </c>
      <c r="BD8" s="21" t="n">
        <f aca="false">1/SQRT(BJ8-3)</f>
        <v>0.447213595499958</v>
      </c>
      <c r="BE8" s="21" t="n">
        <f aca="false">BC8-1.96*BD8</f>
        <v>-0.10841728763295</v>
      </c>
      <c r="BF8" s="21" t="n">
        <f aca="false">BC8+1.96*BD8</f>
        <v>1.64466000672689</v>
      </c>
      <c r="BG8" s="21" t="str">
        <f aca="false">IF(BC8&lt; BE8, "PROB",  IF(BC8&gt;BF8, "PROB","OK"))</f>
        <v>OK</v>
      </c>
      <c r="BH8" s="21" t="n">
        <f aca="false">1/(BD8*BD8)</f>
        <v>5</v>
      </c>
      <c r="BI8" s="15" t="s">
        <v>81</v>
      </c>
      <c r="BJ8" s="15" t="n">
        <v>8</v>
      </c>
      <c r="BK8" s="15" t="s">
        <v>73</v>
      </c>
      <c r="BL8" s="15" t="s">
        <v>82</v>
      </c>
      <c r="BM8" s="15" t="s">
        <v>233</v>
      </c>
    </row>
    <row r="9" s="4" customFormat="true" ht="14.4" hidden="false" customHeight="false" outlineLevel="0" collapsed="false">
      <c r="A9" s="15" t="n">
        <v>77</v>
      </c>
      <c r="B9" s="15" t="n">
        <v>0</v>
      </c>
      <c r="C9" s="15" t="s">
        <v>70</v>
      </c>
      <c r="D9" s="15" t="n">
        <v>0</v>
      </c>
      <c r="E9" s="15" t="n">
        <v>2</v>
      </c>
      <c r="F9" s="15" t="n">
        <v>1</v>
      </c>
      <c r="G9" s="15" t="n">
        <v>1</v>
      </c>
      <c r="H9" s="15" t="n">
        <v>0</v>
      </c>
      <c r="I9" s="15" t="n">
        <v>14</v>
      </c>
      <c r="J9" s="15" t="n">
        <v>1</v>
      </c>
      <c r="K9" s="15" t="n">
        <v>1</v>
      </c>
      <c r="L9" s="15" t="n">
        <v>1</v>
      </c>
      <c r="M9" s="15" t="n">
        <v>1</v>
      </c>
      <c r="N9" s="15" t="n">
        <v>1</v>
      </c>
      <c r="O9" s="15" t="n">
        <v>1</v>
      </c>
      <c r="P9" s="15" t="n">
        <v>2</v>
      </c>
      <c r="Q9" s="15" t="n">
        <v>1</v>
      </c>
      <c r="R9" s="15" t="n">
        <v>1</v>
      </c>
      <c r="S9" s="15" t="s">
        <v>70</v>
      </c>
      <c r="T9" s="15" t="n">
        <v>0</v>
      </c>
      <c r="U9" s="18" t="s">
        <v>69</v>
      </c>
      <c r="V9" s="18" t="s">
        <v>69</v>
      </c>
      <c r="W9" s="18" t="s">
        <v>69</v>
      </c>
      <c r="X9" s="18" t="s">
        <v>69</v>
      </c>
      <c r="Y9" s="18" t="s">
        <v>69</v>
      </c>
      <c r="Z9" s="18"/>
      <c r="AA9" s="15" t="n">
        <v>1</v>
      </c>
      <c r="AB9" s="15" t="n">
        <v>6</v>
      </c>
      <c r="AC9" s="15" t="n">
        <v>24</v>
      </c>
      <c r="AD9" s="15" t="n">
        <v>59</v>
      </c>
      <c r="AE9" s="15" t="n">
        <v>10</v>
      </c>
      <c r="AF9" s="15" t="n">
        <v>1</v>
      </c>
      <c r="AG9" s="15" t="n">
        <v>10</v>
      </c>
      <c r="AH9" s="18"/>
      <c r="AI9" s="18" t="s">
        <v>70</v>
      </c>
      <c r="AJ9" s="15" t="n">
        <v>0</v>
      </c>
      <c r="AK9" s="15" t="n">
        <v>0</v>
      </c>
      <c r="AL9" s="15" t="n">
        <v>9</v>
      </c>
      <c r="AM9" s="15" t="n">
        <v>24</v>
      </c>
      <c r="AN9" s="15" t="s">
        <v>70</v>
      </c>
      <c r="AO9" s="15" t="s">
        <v>70</v>
      </c>
      <c r="AP9" s="15" t="s">
        <v>70</v>
      </c>
      <c r="AQ9" s="15" t="s">
        <v>70</v>
      </c>
      <c r="AR9" s="15"/>
      <c r="AS9" s="15" t="n">
        <v>1</v>
      </c>
      <c r="AT9" s="15" t="n">
        <v>1</v>
      </c>
      <c r="AU9" s="15" t="n">
        <v>1</v>
      </c>
      <c r="AV9" s="15" t="n">
        <v>6</v>
      </c>
      <c r="AW9" s="15" t="s">
        <v>70</v>
      </c>
      <c r="AX9" s="15" t="s">
        <v>70</v>
      </c>
      <c r="AY9" s="18" t="s">
        <v>70</v>
      </c>
      <c r="AZ9" s="15" t="s">
        <v>83</v>
      </c>
      <c r="BA9" s="25" t="n">
        <v>0.3441430826733</v>
      </c>
      <c r="BB9" s="21" t="n">
        <f aca="false">BA9 * (1 - ( 3 / (( 4*BJ9) - 9) ))</f>
        <v>0.299254854498522</v>
      </c>
      <c r="BC9" s="21" t="n">
        <f aca="false">0.5 * LN((1+BB9)/(1-BB9))</f>
        <v>0.308700963910697</v>
      </c>
      <c r="BD9" s="21" t="n">
        <f aca="false">1/SQRT(BJ9-3)</f>
        <v>0.447213595499958</v>
      </c>
      <c r="BE9" s="21" t="n">
        <f aca="false">BC9-1.96*BD9</f>
        <v>-0.567837683269221</v>
      </c>
      <c r="BF9" s="21" t="n">
        <f aca="false">BC9+1.96*BD9</f>
        <v>1.18523961109061</v>
      </c>
      <c r="BG9" s="21" t="str">
        <f aca="false">IF(BC9&lt; BE9, "PROB",  IF(BC9&gt;BF9, "PROB","OK"))</f>
        <v>OK</v>
      </c>
      <c r="BH9" s="21" t="n">
        <f aca="false">1/(BD9*BD9)</f>
        <v>5</v>
      </c>
      <c r="BI9" s="15" t="s">
        <v>85</v>
      </c>
      <c r="BJ9" s="15" t="n">
        <v>8</v>
      </c>
      <c r="BK9" s="15" t="s">
        <v>73</v>
      </c>
      <c r="BL9" s="15" t="s">
        <v>82</v>
      </c>
      <c r="BM9" s="15" t="s">
        <v>233</v>
      </c>
    </row>
    <row r="10" s="4" customFormat="true" ht="14.4" hidden="false" customHeight="false" outlineLevel="0" collapsed="false">
      <c r="A10" s="15" t="n">
        <v>77</v>
      </c>
      <c r="B10" s="15" t="n">
        <v>0</v>
      </c>
      <c r="C10" s="15" t="s">
        <v>70</v>
      </c>
      <c r="D10" s="15" t="n">
        <v>0</v>
      </c>
      <c r="E10" s="15" t="n">
        <v>2</v>
      </c>
      <c r="F10" s="15" t="n">
        <v>1</v>
      </c>
      <c r="G10" s="15" t="n">
        <v>1</v>
      </c>
      <c r="H10" s="15" t="n">
        <v>0</v>
      </c>
      <c r="I10" s="15" t="n">
        <v>14</v>
      </c>
      <c r="J10" s="15" t="n">
        <v>1</v>
      </c>
      <c r="K10" s="15" t="n">
        <v>1</v>
      </c>
      <c r="L10" s="15" t="n">
        <v>1</v>
      </c>
      <c r="M10" s="15" t="n">
        <v>1</v>
      </c>
      <c r="N10" s="15" t="n">
        <v>1</v>
      </c>
      <c r="O10" s="15" t="n">
        <v>1</v>
      </c>
      <c r="P10" s="15" t="n">
        <v>2</v>
      </c>
      <c r="Q10" s="15" t="n">
        <v>1</v>
      </c>
      <c r="R10" s="15" t="n">
        <v>1</v>
      </c>
      <c r="S10" s="15" t="s">
        <v>70</v>
      </c>
      <c r="T10" s="15" t="n">
        <v>0</v>
      </c>
      <c r="U10" s="18" t="s">
        <v>69</v>
      </c>
      <c r="V10" s="18" t="s">
        <v>69</v>
      </c>
      <c r="W10" s="18" t="s">
        <v>69</v>
      </c>
      <c r="X10" s="18" t="s">
        <v>69</v>
      </c>
      <c r="Y10" s="18" t="s">
        <v>69</v>
      </c>
      <c r="Z10" s="18"/>
      <c r="AA10" s="15" t="n">
        <v>1</v>
      </c>
      <c r="AB10" s="15" t="n">
        <v>6</v>
      </c>
      <c r="AC10" s="15" t="n">
        <v>24</v>
      </c>
      <c r="AD10" s="15" t="n">
        <v>59</v>
      </c>
      <c r="AE10" s="15" t="n">
        <v>10</v>
      </c>
      <c r="AF10" s="15" t="n">
        <v>1</v>
      </c>
      <c r="AG10" s="15" t="n">
        <v>10</v>
      </c>
      <c r="AH10" s="18"/>
      <c r="AI10" s="18" t="s">
        <v>70</v>
      </c>
      <c r="AJ10" s="15" t="n">
        <v>0</v>
      </c>
      <c r="AK10" s="15" t="n">
        <v>0</v>
      </c>
      <c r="AL10" s="15" t="n">
        <v>9</v>
      </c>
      <c r="AM10" s="15" t="n">
        <v>24</v>
      </c>
      <c r="AN10" s="15" t="s">
        <v>70</v>
      </c>
      <c r="AO10" s="15" t="s">
        <v>70</v>
      </c>
      <c r="AP10" s="15" t="s">
        <v>70</v>
      </c>
      <c r="AQ10" s="15" t="s">
        <v>70</v>
      </c>
      <c r="AR10" s="15"/>
      <c r="AS10" s="15" t="n">
        <v>1</v>
      </c>
      <c r="AT10" s="15" t="n">
        <v>1</v>
      </c>
      <c r="AU10" s="15" t="n">
        <v>1</v>
      </c>
      <c r="AV10" s="15" t="n">
        <v>6</v>
      </c>
      <c r="AW10" s="15" t="s">
        <v>70</v>
      </c>
      <c r="AX10" s="15" t="s">
        <v>70</v>
      </c>
      <c r="AY10" s="18" t="s">
        <v>70</v>
      </c>
      <c r="AZ10" s="15" t="s">
        <v>86</v>
      </c>
      <c r="BA10" s="25" t="n">
        <v>0.381074620953713</v>
      </c>
      <c r="BB10" s="21" t="n">
        <f aca="false">BA10 * (1 - ( 3 / (( 4*BJ10) - 9) ))</f>
        <v>0.331369235611924</v>
      </c>
      <c r="BC10" s="21" t="n">
        <f aca="false">0.5 * LN((1+BB10)/(1-BB10))</f>
        <v>0.344365603016152</v>
      </c>
      <c r="BD10" s="21" t="n">
        <f aca="false">1/SQRT(BJ10-3)</f>
        <v>0.447213595499958</v>
      </c>
      <c r="BE10" s="21" t="n">
        <f aca="false">BC10-1.96*BD10</f>
        <v>-0.532173044163766</v>
      </c>
      <c r="BF10" s="21" t="n">
        <f aca="false">BC10+1.96*BD10</f>
        <v>1.22090425019607</v>
      </c>
      <c r="BG10" s="21" t="str">
        <f aca="false">IF(BC10&lt; BE10, "PROB",  IF(BC10&gt;BF10, "PROB","OK"))</f>
        <v>OK</v>
      </c>
      <c r="BH10" s="21" t="n">
        <f aca="false">1/(BD10*BD10)</f>
        <v>5</v>
      </c>
      <c r="BI10" s="15" t="s">
        <v>88</v>
      </c>
      <c r="BJ10" s="15" t="n">
        <v>8</v>
      </c>
      <c r="BK10" s="15" t="s">
        <v>73</v>
      </c>
      <c r="BL10" s="15" t="s">
        <v>82</v>
      </c>
      <c r="BM10" s="15" t="s">
        <v>233</v>
      </c>
    </row>
    <row r="11" s="4" customFormat="true" ht="14.4" hidden="false" customHeight="false" outlineLevel="0" collapsed="false">
      <c r="A11" s="15" t="n">
        <v>77</v>
      </c>
      <c r="B11" s="15" t="n">
        <v>0</v>
      </c>
      <c r="C11" s="15" t="s">
        <v>70</v>
      </c>
      <c r="D11" s="15" t="n">
        <v>0</v>
      </c>
      <c r="E11" s="15" t="n">
        <v>2</v>
      </c>
      <c r="F11" s="15" t="n">
        <v>1</v>
      </c>
      <c r="G11" s="15" t="n">
        <v>1</v>
      </c>
      <c r="H11" s="15" t="n">
        <v>0</v>
      </c>
      <c r="I11" s="15" t="n">
        <v>14</v>
      </c>
      <c r="J11" s="15" t="n">
        <v>1</v>
      </c>
      <c r="K11" s="15" t="n">
        <v>1</v>
      </c>
      <c r="L11" s="15" t="n">
        <v>1</v>
      </c>
      <c r="M11" s="15" t="n">
        <v>1</v>
      </c>
      <c r="N11" s="15" t="n">
        <v>1</v>
      </c>
      <c r="O11" s="15" t="n">
        <v>1</v>
      </c>
      <c r="P11" s="15" t="n">
        <v>2</v>
      </c>
      <c r="Q11" s="15" t="n">
        <v>1</v>
      </c>
      <c r="R11" s="15" t="n">
        <v>1</v>
      </c>
      <c r="S11" s="15" t="s">
        <v>70</v>
      </c>
      <c r="T11" s="15" t="n">
        <v>0</v>
      </c>
      <c r="U11" s="18" t="s">
        <v>69</v>
      </c>
      <c r="V11" s="18" t="s">
        <v>69</v>
      </c>
      <c r="W11" s="18" t="s">
        <v>69</v>
      </c>
      <c r="X11" s="18" t="s">
        <v>69</v>
      </c>
      <c r="Y11" s="18" t="s">
        <v>69</v>
      </c>
      <c r="Z11" s="18"/>
      <c r="AA11" s="15" t="n">
        <v>1</v>
      </c>
      <c r="AB11" s="15" t="n">
        <v>6</v>
      </c>
      <c r="AC11" s="15" t="n">
        <v>24</v>
      </c>
      <c r="AD11" s="15" t="n">
        <v>59</v>
      </c>
      <c r="AE11" s="15" t="n">
        <v>10</v>
      </c>
      <c r="AF11" s="15" t="n">
        <v>1</v>
      </c>
      <c r="AG11" s="15" t="n">
        <v>10</v>
      </c>
      <c r="AH11" s="18"/>
      <c r="AI11" s="18" t="s">
        <v>70</v>
      </c>
      <c r="AJ11" s="15" t="n">
        <v>0</v>
      </c>
      <c r="AK11" s="15" t="n">
        <v>0</v>
      </c>
      <c r="AL11" s="15" t="n">
        <v>9</v>
      </c>
      <c r="AM11" s="15" t="n">
        <v>24</v>
      </c>
      <c r="AN11" s="15" t="s">
        <v>70</v>
      </c>
      <c r="AO11" s="15" t="s">
        <v>70</v>
      </c>
      <c r="AP11" s="15" t="s">
        <v>70</v>
      </c>
      <c r="AQ11" s="15" t="s">
        <v>70</v>
      </c>
      <c r="AR11" s="15"/>
      <c r="AS11" s="15" t="n">
        <v>1</v>
      </c>
      <c r="AT11" s="15" t="n">
        <v>1</v>
      </c>
      <c r="AU11" s="15" t="n">
        <v>1</v>
      </c>
      <c r="AV11" s="15" t="n">
        <v>6</v>
      </c>
      <c r="AW11" s="15" t="s">
        <v>70</v>
      </c>
      <c r="AX11" s="15" t="s">
        <v>70</v>
      </c>
      <c r="AY11" s="18" t="s">
        <v>70</v>
      </c>
      <c r="AZ11" s="15" t="s">
        <v>234</v>
      </c>
      <c r="BA11" s="20" t="n">
        <v>0.49</v>
      </c>
      <c r="BB11" s="21" t="n">
        <f aca="false">BA11 * (1 - ( 3 / (( 4*BJ11) - 9) ))</f>
        <v>0.426086956521739</v>
      </c>
      <c r="BC11" s="21" t="n">
        <f aca="false">0.5 * LN((1+BB11)/(1-BB11))</f>
        <v>0.455105842898886</v>
      </c>
      <c r="BD11" s="21" t="n">
        <f aca="false">1/SQRT(BJ11-3)</f>
        <v>0.447213595499958</v>
      </c>
      <c r="BE11" s="21" t="n">
        <f aca="false">BC11-1.96*BD11</f>
        <v>-0.421432804281031</v>
      </c>
      <c r="BF11" s="21" t="n">
        <f aca="false">BC11+1.96*BD11</f>
        <v>1.3316444900788</v>
      </c>
      <c r="BG11" s="21" t="str">
        <f aca="false">IF(BC11&lt; BE11, "PROB",  IF(BC11&gt;BF11, "PROB","OK"))</f>
        <v>OK</v>
      </c>
      <c r="BH11" s="21" t="n">
        <f aca="false">1/(BD11*BD11)</f>
        <v>5</v>
      </c>
      <c r="BI11" s="15" t="s">
        <v>235</v>
      </c>
      <c r="BJ11" s="15" t="n">
        <v>8</v>
      </c>
      <c r="BK11" s="15" t="s">
        <v>73</v>
      </c>
      <c r="BL11" s="15" t="s">
        <v>82</v>
      </c>
      <c r="BM11" s="15" t="s">
        <v>233</v>
      </c>
    </row>
    <row r="12" s="4" customFormat="true" ht="14.4" hidden="false" customHeight="false" outlineLevel="0" collapsed="false">
      <c r="A12" s="15" t="n">
        <v>77</v>
      </c>
      <c r="B12" s="15" t="n">
        <v>0</v>
      </c>
      <c r="C12" s="15" t="s">
        <v>70</v>
      </c>
      <c r="D12" s="15" t="n">
        <v>0</v>
      </c>
      <c r="E12" s="15" t="n">
        <v>2</v>
      </c>
      <c r="F12" s="15" t="n">
        <v>1</v>
      </c>
      <c r="G12" s="15" t="n">
        <v>1</v>
      </c>
      <c r="H12" s="15" t="n">
        <v>0</v>
      </c>
      <c r="I12" s="15" t="n">
        <v>14</v>
      </c>
      <c r="J12" s="15" t="n">
        <v>1</v>
      </c>
      <c r="K12" s="15" t="n">
        <v>1</v>
      </c>
      <c r="L12" s="15" t="n">
        <v>1</v>
      </c>
      <c r="M12" s="15" t="n">
        <v>1</v>
      </c>
      <c r="N12" s="15" t="n">
        <v>1</v>
      </c>
      <c r="O12" s="15" t="n">
        <v>1</v>
      </c>
      <c r="P12" s="15" t="n">
        <v>2</v>
      </c>
      <c r="Q12" s="15" t="n">
        <v>1</v>
      </c>
      <c r="R12" s="15" t="n">
        <v>1</v>
      </c>
      <c r="S12" s="15" t="s">
        <v>70</v>
      </c>
      <c r="T12" s="15" t="n">
        <v>0</v>
      </c>
      <c r="U12" s="18" t="s">
        <v>69</v>
      </c>
      <c r="V12" s="18" t="s">
        <v>69</v>
      </c>
      <c r="W12" s="18" t="s">
        <v>69</v>
      </c>
      <c r="X12" s="18" t="s">
        <v>69</v>
      </c>
      <c r="Y12" s="18" t="s">
        <v>69</v>
      </c>
      <c r="Z12" s="18"/>
      <c r="AA12" s="15" t="n">
        <v>1</v>
      </c>
      <c r="AB12" s="15" t="n">
        <v>6</v>
      </c>
      <c r="AC12" s="15" t="n">
        <v>24</v>
      </c>
      <c r="AD12" s="15" t="n">
        <v>59</v>
      </c>
      <c r="AE12" s="15" t="n">
        <v>10</v>
      </c>
      <c r="AF12" s="15" t="n">
        <v>1</v>
      </c>
      <c r="AG12" s="15" t="n">
        <v>10</v>
      </c>
      <c r="AH12" s="18"/>
      <c r="AI12" s="18" t="s">
        <v>70</v>
      </c>
      <c r="AJ12" s="15" t="n">
        <v>0</v>
      </c>
      <c r="AK12" s="15" t="n">
        <v>0</v>
      </c>
      <c r="AL12" s="15" t="n">
        <v>9</v>
      </c>
      <c r="AM12" s="15" t="n">
        <v>24</v>
      </c>
      <c r="AN12" s="15" t="s">
        <v>70</v>
      </c>
      <c r="AO12" s="15" t="s">
        <v>70</v>
      </c>
      <c r="AP12" s="15" t="s">
        <v>70</v>
      </c>
      <c r="AQ12" s="15" t="s">
        <v>70</v>
      </c>
      <c r="AR12" s="15"/>
      <c r="AS12" s="15" t="n">
        <v>1</v>
      </c>
      <c r="AT12" s="15" t="n">
        <v>1</v>
      </c>
      <c r="AU12" s="15" t="n">
        <v>1</v>
      </c>
      <c r="AV12" s="15" t="n">
        <v>6</v>
      </c>
      <c r="AW12" s="15" t="s">
        <v>70</v>
      </c>
      <c r="AX12" s="15" t="s">
        <v>70</v>
      </c>
      <c r="AY12" s="18" t="s">
        <v>70</v>
      </c>
      <c r="AZ12" s="15" t="s">
        <v>236</v>
      </c>
      <c r="BA12" s="20" t="n">
        <v>-0.41</v>
      </c>
      <c r="BB12" s="21" t="n">
        <f aca="false">BA12 * (1 - ( 3 / (( 4*BJ12) - 9) ))</f>
        <v>-0.356521739130435</v>
      </c>
      <c r="BC12" s="21" t="n">
        <f aca="false">0.5 * LN((1+BB12)/(1-BB12))</f>
        <v>-0.372895457022684</v>
      </c>
      <c r="BD12" s="21" t="n">
        <f aca="false">1/SQRT(BJ12-3)</f>
        <v>0.447213595499958</v>
      </c>
      <c r="BE12" s="21" t="n">
        <f aca="false">BC12-1.96*BD12</f>
        <v>-1.2494341042026</v>
      </c>
      <c r="BF12" s="21" t="n">
        <f aca="false">BC12+1.96*BD12</f>
        <v>0.503643190157234</v>
      </c>
      <c r="BG12" s="21" t="str">
        <f aca="false">IF(BC12&lt; BE12, "PROB",  IF(BC12&gt;BF12, "PROB","OK"))</f>
        <v>OK</v>
      </c>
      <c r="BH12" s="21" t="n">
        <f aca="false">1/(BD12*BD12)</f>
        <v>5</v>
      </c>
      <c r="BI12" s="15" t="s">
        <v>92</v>
      </c>
      <c r="BJ12" s="15" t="n">
        <v>8</v>
      </c>
      <c r="BK12" s="15" t="s">
        <v>73</v>
      </c>
      <c r="BL12" s="15" t="s">
        <v>82</v>
      </c>
      <c r="BM12" s="15" t="s">
        <v>233</v>
      </c>
    </row>
    <row r="13" s="4" customFormat="true" ht="14.4" hidden="false" customHeight="false" outlineLevel="0" collapsed="false">
      <c r="A13" s="15" t="n">
        <v>77</v>
      </c>
      <c r="B13" s="15" t="n">
        <v>0</v>
      </c>
      <c r="C13" s="15" t="s">
        <v>70</v>
      </c>
      <c r="D13" s="15" t="n">
        <v>0</v>
      </c>
      <c r="E13" s="15" t="n">
        <v>2</v>
      </c>
      <c r="F13" s="15" t="n">
        <v>1</v>
      </c>
      <c r="G13" s="15" t="n">
        <v>1</v>
      </c>
      <c r="H13" s="15" t="n">
        <v>0</v>
      </c>
      <c r="I13" s="15" t="n">
        <v>14</v>
      </c>
      <c r="J13" s="15" t="n">
        <v>1</v>
      </c>
      <c r="K13" s="15" t="n">
        <v>1</v>
      </c>
      <c r="L13" s="15" t="n">
        <v>1</v>
      </c>
      <c r="M13" s="15" t="n">
        <v>1</v>
      </c>
      <c r="N13" s="15" t="n">
        <v>1</v>
      </c>
      <c r="O13" s="15" t="n">
        <v>1</v>
      </c>
      <c r="P13" s="15" t="n">
        <v>2</v>
      </c>
      <c r="Q13" s="15" t="n">
        <v>1</v>
      </c>
      <c r="R13" s="15" t="n">
        <v>1</v>
      </c>
      <c r="S13" s="15" t="s">
        <v>70</v>
      </c>
      <c r="T13" s="15" t="n">
        <v>0</v>
      </c>
      <c r="U13" s="18" t="s">
        <v>69</v>
      </c>
      <c r="V13" s="18" t="s">
        <v>69</v>
      </c>
      <c r="W13" s="18" t="s">
        <v>69</v>
      </c>
      <c r="X13" s="18" t="s">
        <v>69</v>
      </c>
      <c r="Y13" s="18" t="s">
        <v>69</v>
      </c>
      <c r="Z13" s="18"/>
      <c r="AA13" s="15" t="n">
        <v>1</v>
      </c>
      <c r="AB13" s="15" t="n">
        <v>6</v>
      </c>
      <c r="AC13" s="15" t="n">
        <v>24</v>
      </c>
      <c r="AD13" s="15" t="n">
        <v>59</v>
      </c>
      <c r="AE13" s="15" t="n">
        <v>10</v>
      </c>
      <c r="AF13" s="15" t="n">
        <v>1</v>
      </c>
      <c r="AG13" s="15" t="n">
        <v>10</v>
      </c>
      <c r="AH13" s="18"/>
      <c r="AI13" s="18" t="s">
        <v>70</v>
      </c>
      <c r="AJ13" s="15" t="n">
        <v>0</v>
      </c>
      <c r="AK13" s="15" t="n">
        <v>0</v>
      </c>
      <c r="AL13" s="15" t="n">
        <v>9</v>
      </c>
      <c r="AM13" s="15" t="n">
        <v>24</v>
      </c>
      <c r="AN13" s="15" t="s">
        <v>70</v>
      </c>
      <c r="AO13" s="15" t="s">
        <v>70</v>
      </c>
      <c r="AP13" s="15" t="s">
        <v>70</v>
      </c>
      <c r="AQ13" s="15" t="s">
        <v>70</v>
      </c>
      <c r="AR13" s="15"/>
      <c r="AS13" s="15" t="n">
        <v>1</v>
      </c>
      <c r="AT13" s="15" t="n">
        <v>1</v>
      </c>
      <c r="AU13" s="15" t="n">
        <v>1</v>
      </c>
      <c r="AV13" s="15" t="n">
        <v>6</v>
      </c>
      <c r="AW13" s="15" t="s">
        <v>70</v>
      </c>
      <c r="AX13" s="15" t="s">
        <v>70</v>
      </c>
      <c r="AY13" s="18" t="s">
        <v>70</v>
      </c>
      <c r="AZ13" s="15" t="s">
        <v>93</v>
      </c>
      <c r="BA13" s="20" t="n">
        <v>0.43</v>
      </c>
      <c r="BB13" s="21" t="n">
        <f aca="false">BA13 * (1 - ( 3 / (( 4*BJ13) - 9) ))</f>
        <v>0.373913043478261</v>
      </c>
      <c r="BC13" s="21" t="n">
        <f aca="false">0.5 * LN((1+BB13)/(1-BB13))</f>
        <v>0.392964457005456</v>
      </c>
      <c r="BD13" s="21" t="n">
        <f aca="false">1/SQRT(BJ13-3)</f>
        <v>0.447213595499958</v>
      </c>
      <c r="BE13" s="21" t="n">
        <f aca="false">BC13-1.96*BD13</f>
        <v>-0.483574190174462</v>
      </c>
      <c r="BF13" s="21" t="n">
        <f aca="false">BC13+1.96*BD13</f>
        <v>1.26950310418537</v>
      </c>
      <c r="BG13" s="21" t="str">
        <f aca="false">IF(BC13&lt; BE13, "PROB",  IF(BC13&gt;BF13, "PROB","OK"))</f>
        <v>OK</v>
      </c>
      <c r="BH13" s="21" t="n">
        <f aca="false">1/(BD13*BD13)</f>
        <v>5</v>
      </c>
      <c r="BI13" s="15" t="s">
        <v>94</v>
      </c>
      <c r="BJ13" s="15" t="n">
        <v>8</v>
      </c>
      <c r="BK13" s="15" t="s">
        <v>73</v>
      </c>
      <c r="BL13" s="15" t="s">
        <v>82</v>
      </c>
      <c r="BM13" s="15" t="s">
        <v>233</v>
      </c>
    </row>
    <row r="14" s="4" customFormat="true" ht="14.4" hidden="false" customHeight="false" outlineLevel="0" collapsed="false">
      <c r="A14" s="15" t="n">
        <v>77</v>
      </c>
      <c r="B14" s="15" t="n">
        <v>0</v>
      </c>
      <c r="C14" s="15" t="s">
        <v>70</v>
      </c>
      <c r="D14" s="15" t="n">
        <v>0</v>
      </c>
      <c r="E14" s="15" t="n">
        <v>2</v>
      </c>
      <c r="F14" s="15" t="n">
        <v>0</v>
      </c>
      <c r="G14" s="15" t="n">
        <v>0</v>
      </c>
      <c r="H14" s="15" t="n">
        <v>0</v>
      </c>
      <c r="I14" s="15" t="n">
        <v>14</v>
      </c>
      <c r="J14" s="15" t="n">
        <v>1</v>
      </c>
      <c r="K14" s="15" t="n">
        <v>1</v>
      </c>
      <c r="L14" s="15" t="n">
        <v>1</v>
      </c>
      <c r="M14" s="15" t="n">
        <v>1</v>
      </c>
      <c r="N14" s="15" t="n">
        <v>1</v>
      </c>
      <c r="O14" s="15" t="n">
        <v>1</v>
      </c>
      <c r="P14" s="15" t="n">
        <v>2</v>
      </c>
      <c r="Q14" s="15" t="n">
        <v>1</v>
      </c>
      <c r="R14" s="15" t="n">
        <v>1</v>
      </c>
      <c r="S14" s="15" t="s">
        <v>70</v>
      </c>
      <c r="T14" s="15" t="n">
        <v>0</v>
      </c>
      <c r="U14" s="18" t="s">
        <v>69</v>
      </c>
      <c r="V14" s="18" t="s">
        <v>69</v>
      </c>
      <c r="W14" s="18" t="s">
        <v>69</v>
      </c>
      <c r="X14" s="18" t="s">
        <v>69</v>
      </c>
      <c r="Y14" s="18" t="s">
        <v>69</v>
      </c>
      <c r="Z14" s="18"/>
      <c r="AA14" s="15" t="n">
        <v>1</v>
      </c>
      <c r="AB14" s="15" t="n">
        <v>6</v>
      </c>
      <c r="AC14" s="15" t="n">
        <v>24</v>
      </c>
      <c r="AD14" s="15" t="n">
        <v>59</v>
      </c>
      <c r="AE14" s="15" t="n">
        <v>10</v>
      </c>
      <c r="AF14" s="15" t="n">
        <v>1</v>
      </c>
      <c r="AG14" s="15" t="n">
        <v>10</v>
      </c>
      <c r="AH14" s="18"/>
      <c r="AI14" s="18" t="s">
        <v>70</v>
      </c>
      <c r="AJ14" s="15" t="n">
        <v>0</v>
      </c>
      <c r="AK14" s="15" t="n">
        <v>0</v>
      </c>
      <c r="AL14" s="15" t="n">
        <v>9</v>
      </c>
      <c r="AM14" s="15" t="n">
        <v>24</v>
      </c>
      <c r="AN14" s="15" t="s">
        <v>70</v>
      </c>
      <c r="AO14" s="15" t="s">
        <v>70</v>
      </c>
      <c r="AP14" s="15" t="s">
        <v>70</v>
      </c>
      <c r="AQ14" s="15" t="s">
        <v>70</v>
      </c>
      <c r="AR14" s="15"/>
      <c r="AS14" s="15" t="n">
        <v>1</v>
      </c>
      <c r="AT14" s="15" t="n">
        <v>1</v>
      </c>
      <c r="AU14" s="15" t="n">
        <v>1</v>
      </c>
      <c r="AV14" s="15" t="n">
        <v>6</v>
      </c>
      <c r="AW14" s="15" t="s">
        <v>70</v>
      </c>
      <c r="AX14" s="15" t="s">
        <v>70</v>
      </c>
      <c r="AY14" s="18" t="s">
        <v>70</v>
      </c>
      <c r="AZ14" s="15" t="s">
        <v>76</v>
      </c>
      <c r="BA14" s="26" t="n">
        <v>0.141084250335662</v>
      </c>
      <c r="BB14" s="21" t="n">
        <f aca="false">BA14 * (1 - ( 3 / (( 4*BJ14) - 9) ))</f>
        <v>0.122681956813619</v>
      </c>
      <c r="BC14" s="21" t="n">
        <f aca="false">0.5 * LN((1+BB14)/(1-BB14))</f>
        <v>0.123303065222374</v>
      </c>
      <c r="BD14" s="21" t="n">
        <f aca="false">1/SQRT(BJ14-3)</f>
        <v>0.447213595499958</v>
      </c>
      <c r="BE14" s="21" t="n">
        <f aca="false">BC14-1.96*BD14</f>
        <v>-0.753235581957543</v>
      </c>
      <c r="BF14" s="21" t="n">
        <f aca="false">BC14+1.96*BD14</f>
        <v>0.999841712402292</v>
      </c>
      <c r="BG14" s="21" t="str">
        <f aca="false">IF(BC14&lt; BE14, "PROB",  IF(BC14&gt;BF14, "PROB","OK"))</f>
        <v>OK</v>
      </c>
      <c r="BH14" s="21" t="n">
        <f aca="false">1/(BD14*BD14)</f>
        <v>5</v>
      </c>
      <c r="BI14" s="15" t="s">
        <v>95</v>
      </c>
      <c r="BJ14" s="15" t="n">
        <v>8</v>
      </c>
      <c r="BK14" s="15" t="s">
        <v>73</v>
      </c>
      <c r="BL14" s="15" t="s">
        <v>96</v>
      </c>
      <c r="BM14" s="15" t="s">
        <v>233</v>
      </c>
    </row>
    <row r="15" s="4" customFormat="true" ht="14.4" hidden="false" customHeight="false" outlineLevel="0" collapsed="false">
      <c r="A15" s="15" t="n">
        <v>77</v>
      </c>
      <c r="B15" s="15" t="n">
        <v>0</v>
      </c>
      <c r="C15" s="15" t="s">
        <v>70</v>
      </c>
      <c r="D15" s="15" t="n">
        <v>0</v>
      </c>
      <c r="E15" s="15" t="n">
        <v>2</v>
      </c>
      <c r="F15" s="15" t="n">
        <v>0</v>
      </c>
      <c r="G15" s="15" t="n">
        <v>0</v>
      </c>
      <c r="H15" s="15" t="n">
        <v>0</v>
      </c>
      <c r="I15" s="15" t="n">
        <v>14</v>
      </c>
      <c r="J15" s="15" t="n">
        <v>1</v>
      </c>
      <c r="K15" s="15" t="n">
        <v>1</v>
      </c>
      <c r="L15" s="15" t="n">
        <v>1</v>
      </c>
      <c r="M15" s="15" t="n">
        <v>1</v>
      </c>
      <c r="N15" s="15" t="n">
        <v>1</v>
      </c>
      <c r="O15" s="15" t="n">
        <v>1</v>
      </c>
      <c r="P15" s="15" t="n">
        <v>2</v>
      </c>
      <c r="Q15" s="15" t="n">
        <v>1</v>
      </c>
      <c r="R15" s="15" t="n">
        <v>1</v>
      </c>
      <c r="S15" s="15" t="s">
        <v>70</v>
      </c>
      <c r="T15" s="15" t="n">
        <v>0</v>
      </c>
      <c r="U15" s="18" t="s">
        <v>69</v>
      </c>
      <c r="V15" s="18" t="s">
        <v>69</v>
      </c>
      <c r="W15" s="18" t="s">
        <v>69</v>
      </c>
      <c r="X15" s="18" t="s">
        <v>69</v>
      </c>
      <c r="Y15" s="18" t="s">
        <v>69</v>
      </c>
      <c r="Z15" s="18"/>
      <c r="AA15" s="15" t="n">
        <v>1</v>
      </c>
      <c r="AB15" s="15" t="n">
        <v>6</v>
      </c>
      <c r="AC15" s="15" t="n">
        <v>24</v>
      </c>
      <c r="AD15" s="15" t="n">
        <v>59</v>
      </c>
      <c r="AE15" s="15" t="n">
        <v>10</v>
      </c>
      <c r="AF15" s="15" t="n">
        <v>1</v>
      </c>
      <c r="AG15" s="15" t="n">
        <v>10</v>
      </c>
      <c r="AH15" s="18"/>
      <c r="AI15" s="18" t="s">
        <v>70</v>
      </c>
      <c r="AJ15" s="15" t="n">
        <v>0</v>
      </c>
      <c r="AK15" s="15" t="n">
        <v>0</v>
      </c>
      <c r="AL15" s="15" t="n">
        <v>9</v>
      </c>
      <c r="AM15" s="15" t="n">
        <v>24</v>
      </c>
      <c r="AN15" s="15" t="s">
        <v>70</v>
      </c>
      <c r="AO15" s="15" t="s">
        <v>70</v>
      </c>
      <c r="AP15" s="15" t="s">
        <v>70</v>
      </c>
      <c r="AQ15" s="15" t="s">
        <v>70</v>
      </c>
      <c r="AR15" s="15"/>
      <c r="AS15" s="15" t="n">
        <v>1</v>
      </c>
      <c r="AT15" s="15" t="n">
        <v>1</v>
      </c>
      <c r="AU15" s="15" t="n">
        <v>1</v>
      </c>
      <c r="AV15" s="15" t="n">
        <v>6</v>
      </c>
      <c r="AW15" s="15" t="s">
        <v>70</v>
      </c>
      <c r="AX15" s="15" t="s">
        <v>70</v>
      </c>
      <c r="AY15" s="18" t="s">
        <v>70</v>
      </c>
      <c r="AZ15" s="15" t="s">
        <v>83</v>
      </c>
      <c r="BA15" s="26" t="n">
        <v>-0.212846298141035</v>
      </c>
      <c r="BB15" s="21" t="n">
        <f aca="false">BA15 * (1 - ( 3 / (( 4*BJ15) - 9) ))</f>
        <v>-0.185083737513943</v>
      </c>
      <c r="BC15" s="21" t="n">
        <f aca="false">0.5 * LN((1+BB15)/(1-BB15))</f>
        <v>-0.187241676547514</v>
      </c>
      <c r="BD15" s="21" t="n">
        <f aca="false">1/SQRT(BJ15-3)</f>
        <v>0.447213595499958</v>
      </c>
      <c r="BE15" s="21" t="n">
        <f aca="false">BC15-1.96*BD15</f>
        <v>-1.06378032372743</v>
      </c>
      <c r="BF15" s="21" t="n">
        <f aca="false">BC15+1.96*BD15</f>
        <v>0.689296970632404</v>
      </c>
      <c r="BG15" s="21" t="str">
        <f aca="false">IF(BC15&lt; BE15, "PROB",  IF(BC15&gt;BF15, "PROB","OK"))</f>
        <v>OK</v>
      </c>
      <c r="BH15" s="21" t="n">
        <f aca="false">1/(BD15*BD15)</f>
        <v>5</v>
      </c>
      <c r="BI15" s="15" t="s">
        <v>97</v>
      </c>
      <c r="BJ15" s="15" t="n">
        <v>8</v>
      </c>
      <c r="BK15" s="15" t="s">
        <v>73</v>
      </c>
      <c r="BL15" s="15" t="s">
        <v>96</v>
      </c>
      <c r="BM15" s="15" t="s">
        <v>233</v>
      </c>
    </row>
    <row r="16" s="4" customFormat="true" ht="14.4" hidden="false" customHeight="false" outlineLevel="0" collapsed="false">
      <c r="A16" s="15" t="n">
        <v>77</v>
      </c>
      <c r="B16" s="15" t="n">
        <v>0</v>
      </c>
      <c r="C16" s="15" t="s">
        <v>70</v>
      </c>
      <c r="D16" s="15" t="n">
        <v>0</v>
      </c>
      <c r="E16" s="15" t="n">
        <v>2</v>
      </c>
      <c r="F16" s="15" t="n">
        <v>0</v>
      </c>
      <c r="G16" s="15" t="n">
        <v>0</v>
      </c>
      <c r="H16" s="15" t="n">
        <v>0</v>
      </c>
      <c r="I16" s="15" t="n">
        <v>14</v>
      </c>
      <c r="J16" s="15" t="n">
        <v>1</v>
      </c>
      <c r="K16" s="15" t="n">
        <v>1</v>
      </c>
      <c r="L16" s="15" t="n">
        <v>1</v>
      </c>
      <c r="M16" s="15" t="n">
        <v>1</v>
      </c>
      <c r="N16" s="15" t="n">
        <v>1</v>
      </c>
      <c r="O16" s="15" t="n">
        <v>1</v>
      </c>
      <c r="P16" s="15" t="n">
        <v>2</v>
      </c>
      <c r="Q16" s="15" t="n">
        <v>1</v>
      </c>
      <c r="R16" s="15" t="n">
        <v>1</v>
      </c>
      <c r="S16" s="15" t="s">
        <v>70</v>
      </c>
      <c r="T16" s="15" t="n">
        <v>0</v>
      </c>
      <c r="U16" s="18" t="s">
        <v>69</v>
      </c>
      <c r="V16" s="18" t="s">
        <v>69</v>
      </c>
      <c r="W16" s="18" t="s">
        <v>69</v>
      </c>
      <c r="X16" s="18" t="s">
        <v>69</v>
      </c>
      <c r="Y16" s="18" t="s">
        <v>69</v>
      </c>
      <c r="Z16" s="18"/>
      <c r="AA16" s="15" t="n">
        <v>1</v>
      </c>
      <c r="AB16" s="15" t="n">
        <v>6</v>
      </c>
      <c r="AC16" s="15" t="n">
        <v>24</v>
      </c>
      <c r="AD16" s="15" t="n">
        <v>59</v>
      </c>
      <c r="AE16" s="15" t="n">
        <v>10</v>
      </c>
      <c r="AF16" s="15" t="n">
        <v>1</v>
      </c>
      <c r="AG16" s="15" t="n">
        <v>10</v>
      </c>
      <c r="AH16" s="18"/>
      <c r="AI16" s="18" t="s">
        <v>70</v>
      </c>
      <c r="AJ16" s="15" t="n">
        <v>0</v>
      </c>
      <c r="AK16" s="15" t="n">
        <v>0</v>
      </c>
      <c r="AL16" s="15" t="n">
        <v>9</v>
      </c>
      <c r="AM16" s="15" t="n">
        <v>24</v>
      </c>
      <c r="AN16" s="15" t="s">
        <v>70</v>
      </c>
      <c r="AO16" s="15" t="s">
        <v>70</v>
      </c>
      <c r="AP16" s="15" t="s">
        <v>70</v>
      </c>
      <c r="AQ16" s="15" t="s">
        <v>70</v>
      </c>
      <c r="AR16" s="15"/>
      <c r="AS16" s="15" t="n">
        <v>1</v>
      </c>
      <c r="AT16" s="15" t="n">
        <v>1</v>
      </c>
      <c r="AU16" s="15" t="n">
        <v>1</v>
      </c>
      <c r="AV16" s="15" t="n">
        <v>6</v>
      </c>
      <c r="AW16" s="15" t="s">
        <v>70</v>
      </c>
      <c r="AX16" s="15" t="s">
        <v>70</v>
      </c>
      <c r="AY16" s="18" t="s">
        <v>70</v>
      </c>
      <c r="AZ16" s="15" t="s">
        <v>86</v>
      </c>
      <c r="BA16" s="26" t="n">
        <v>-0.133133024740059</v>
      </c>
      <c r="BB16" s="21" t="n">
        <f aca="false">BA16 * (1 - ( 3 / (( 4*BJ16) - 9) ))</f>
        <v>-0.115767847600051</v>
      </c>
      <c r="BC16" s="21" t="n">
        <f aca="false">0.5 * LN((1+BB16)/(1-BB16))</f>
        <v>-0.116289227720384</v>
      </c>
      <c r="BD16" s="21" t="n">
        <f aca="false">1/SQRT(BJ16-3)</f>
        <v>0.447213595499958</v>
      </c>
      <c r="BE16" s="21" t="n">
        <f aca="false">BC16-1.96*BD16</f>
        <v>-0.992827874900301</v>
      </c>
      <c r="BF16" s="21" t="n">
        <f aca="false">BC16+1.96*BD16</f>
        <v>0.760249419459534</v>
      </c>
      <c r="BG16" s="21" t="str">
        <f aca="false">IF(BC16&lt; BE16, "PROB",  IF(BC16&gt;BF16, "PROB","OK"))</f>
        <v>OK</v>
      </c>
      <c r="BH16" s="21" t="n">
        <f aca="false">1/(BD16*BD16)</f>
        <v>5</v>
      </c>
      <c r="BI16" s="15" t="s">
        <v>98</v>
      </c>
      <c r="BJ16" s="15" t="n">
        <v>8</v>
      </c>
      <c r="BK16" s="15" t="s">
        <v>73</v>
      </c>
      <c r="BL16" s="15" t="s">
        <v>96</v>
      </c>
      <c r="BM16" s="15" t="s">
        <v>233</v>
      </c>
    </row>
    <row r="17" s="4" customFormat="true" ht="14.4" hidden="false" customHeight="false" outlineLevel="0" collapsed="false">
      <c r="A17" s="15" t="n">
        <v>77</v>
      </c>
      <c r="B17" s="15" t="n">
        <v>0</v>
      </c>
      <c r="C17" s="15" t="s">
        <v>70</v>
      </c>
      <c r="D17" s="15" t="n">
        <v>0</v>
      </c>
      <c r="E17" s="15" t="n">
        <v>2</v>
      </c>
      <c r="F17" s="15" t="n">
        <v>0</v>
      </c>
      <c r="G17" s="15" t="n">
        <v>0</v>
      </c>
      <c r="H17" s="15" t="n">
        <v>0</v>
      </c>
      <c r="I17" s="15" t="n">
        <v>14</v>
      </c>
      <c r="J17" s="15" t="n">
        <v>1</v>
      </c>
      <c r="K17" s="15" t="n">
        <v>1</v>
      </c>
      <c r="L17" s="15" t="n">
        <v>1</v>
      </c>
      <c r="M17" s="15" t="n">
        <v>1</v>
      </c>
      <c r="N17" s="15" t="n">
        <v>1</v>
      </c>
      <c r="O17" s="15" t="n">
        <v>1</v>
      </c>
      <c r="P17" s="15" t="n">
        <v>2</v>
      </c>
      <c r="Q17" s="15" t="n">
        <v>1</v>
      </c>
      <c r="R17" s="15" t="n">
        <v>1</v>
      </c>
      <c r="S17" s="15" t="s">
        <v>70</v>
      </c>
      <c r="T17" s="15" t="n">
        <v>0</v>
      </c>
      <c r="U17" s="18" t="s">
        <v>69</v>
      </c>
      <c r="V17" s="18" t="s">
        <v>69</v>
      </c>
      <c r="W17" s="18" t="s">
        <v>69</v>
      </c>
      <c r="X17" s="18" t="s">
        <v>69</v>
      </c>
      <c r="Y17" s="18" t="s">
        <v>69</v>
      </c>
      <c r="Z17" s="18"/>
      <c r="AA17" s="15" t="n">
        <v>1</v>
      </c>
      <c r="AB17" s="15" t="n">
        <v>6</v>
      </c>
      <c r="AC17" s="15" t="n">
        <v>24</v>
      </c>
      <c r="AD17" s="15" t="n">
        <v>59</v>
      </c>
      <c r="AE17" s="15" t="n">
        <v>10</v>
      </c>
      <c r="AF17" s="15" t="n">
        <v>1</v>
      </c>
      <c r="AG17" s="15" t="n">
        <v>10</v>
      </c>
      <c r="AH17" s="18"/>
      <c r="AI17" s="18" t="s">
        <v>70</v>
      </c>
      <c r="AJ17" s="15" t="n">
        <v>0</v>
      </c>
      <c r="AK17" s="15" t="n">
        <v>0</v>
      </c>
      <c r="AL17" s="15" t="n">
        <v>9</v>
      </c>
      <c r="AM17" s="15" t="n">
        <v>24</v>
      </c>
      <c r="AN17" s="15" t="s">
        <v>70</v>
      </c>
      <c r="AO17" s="15" t="s">
        <v>70</v>
      </c>
      <c r="AP17" s="15" t="s">
        <v>70</v>
      </c>
      <c r="AQ17" s="15" t="s">
        <v>70</v>
      </c>
      <c r="AR17" s="15"/>
      <c r="AS17" s="15" t="n">
        <v>1</v>
      </c>
      <c r="AT17" s="15" t="n">
        <v>1</v>
      </c>
      <c r="AU17" s="15" t="n">
        <v>1</v>
      </c>
      <c r="AV17" s="15" t="n">
        <v>6</v>
      </c>
      <c r="AW17" s="15" t="s">
        <v>70</v>
      </c>
      <c r="AX17" s="15" t="s">
        <v>70</v>
      </c>
      <c r="AY17" s="18" t="s">
        <v>70</v>
      </c>
      <c r="AZ17" s="15" t="s">
        <v>234</v>
      </c>
      <c r="BA17" s="20" t="n">
        <v>0.02</v>
      </c>
      <c r="BB17" s="21" t="n">
        <f aca="false">BA17 * (1 - ( 3 / (( 4*BJ17) - 9) ))</f>
        <v>0.0173913043478261</v>
      </c>
      <c r="BC17" s="21" t="n">
        <f aca="false">0.5 * LN((1+BB17)/(1-BB17))</f>
        <v>0.0173930580427077</v>
      </c>
      <c r="BD17" s="21" t="n">
        <f aca="false">1/SQRT(BJ17-3)</f>
        <v>0.447213595499958</v>
      </c>
      <c r="BE17" s="21" t="n">
        <f aca="false">BC17-1.96*BD17</f>
        <v>-0.85914558913721</v>
      </c>
      <c r="BF17" s="21" t="n">
        <f aca="false">BC17+1.96*BD17</f>
        <v>0.893931705222625</v>
      </c>
      <c r="BG17" s="21" t="str">
        <f aca="false">IF(BC17&lt; BE17, "PROB",  IF(BC17&gt;BF17, "PROB","OK"))</f>
        <v>OK</v>
      </c>
      <c r="BH17" s="21" t="n">
        <f aca="false">1/(BD17*BD17)</f>
        <v>5</v>
      </c>
      <c r="BI17" s="15" t="s">
        <v>99</v>
      </c>
      <c r="BJ17" s="15" t="n">
        <v>8</v>
      </c>
      <c r="BK17" s="15" t="s">
        <v>73</v>
      </c>
      <c r="BL17" s="15" t="s">
        <v>96</v>
      </c>
      <c r="BM17" s="15" t="s">
        <v>233</v>
      </c>
    </row>
    <row r="18" s="4" customFormat="true" ht="14.4" hidden="false" customHeight="false" outlineLevel="0" collapsed="false">
      <c r="A18" s="15" t="n">
        <v>77</v>
      </c>
      <c r="B18" s="15" t="n">
        <v>0</v>
      </c>
      <c r="C18" s="15" t="s">
        <v>70</v>
      </c>
      <c r="D18" s="15" t="n">
        <v>0</v>
      </c>
      <c r="E18" s="15" t="n">
        <v>2</v>
      </c>
      <c r="F18" s="15" t="n">
        <v>0</v>
      </c>
      <c r="G18" s="15" t="n">
        <v>0</v>
      </c>
      <c r="H18" s="15" t="n">
        <v>0</v>
      </c>
      <c r="I18" s="15" t="n">
        <v>14</v>
      </c>
      <c r="J18" s="15" t="n">
        <v>1</v>
      </c>
      <c r="K18" s="15" t="n">
        <v>1</v>
      </c>
      <c r="L18" s="15" t="n">
        <v>1</v>
      </c>
      <c r="M18" s="15" t="n">
        <v>1</v>
      </c>
      <c r="N18" s="15" t="n">
        <v>1</v>
      </c>
      <c r="O18" s="15" t="n">
        <v>1</v>
      </c>
      <c r="P18" s="15" t="n">
        <v>2</v>
      </c>
      <c r="Q18" s="15" t="n">
        <v>1</v>
      </c>
      <c r="R18" s="15" t="n">
        <v>1</v>
      </c>
      <c r="S18" s="15" t="s">
        <v>70</v>
      </c>
      <c r="T18" s="15" t="n">
        <v>0</v>
      </c>
      <c r="U18" s="18" t="s">
        <v>69</v>
      </c>
      <c r="V18" s="18" t="s">
        <v>69</v>
      </c>
      <c r="W18" s="18" t="s">
        <v>69</v>
      </c>
      <c r="X18" s="18" t="s">
        <v>69</v>
      </c>
      <c r="Y18" s="18" t="s">
        <v>69</v>
      </c>
      <c r="Z18" s="18"/>
      <c r="AA18" s="15" t="n">
        <v>1</v>
      </c>
      <c r="AB18" s="15" t="n">
        <v>6</v>
      </c>
      <c r="AC18" s="15" t="n">
        <v>24</v>
      </c>
      <c r="AD18" s="15" t="n">
        <v>59</v>
      </c>
      <c r="AE18" s="15" t="n">
        <v>10</v>
      </c>
      <c r="AF18" s="15" t="n">
        <v>1</v>
      </c>
      <c r="AG18" s="15" t="n">
        <v>10</v>
      </c>
      <c r="AH18" s="18"/>
      <c r="AI18" s="18" t="s">
        <v>70</v>
      </c>
      <c r="AJ18" s="15" t="n">
        <v>0</v>
      </c>
      <c r="AK18" s="15" t="n">
        <v>0</v>
      </c>
      <c r="AL18" s="15" t="n">
        <v>9</v>
      </c>
      <c r="AM18" s="15" t="n">
        <v>24</v>
      </c>
      <c r="AN18" s="15" t="s">
        <v>70</v>
      </c>
      <c r="AO18" s="15" t="s">
        <v>70</v>
      </c>
      <c r="AP18" s="15" t="s">
        <v>70</v>
      </c>
      <c r="AQ18" s="15" t="s">
        <v>70</v>
      </c>
      <c r="AR18" s="15"/>
      <c r="AS18" s="15" t="n">
        <v>1</v>
      </c>
      <c r="AT18" s="15" t="n">
        <v>1</v>
      </c>
      <c r="AU18" s="15" t="n">
        <v>1</v>
      </c>
      <c r="AV18" s="15" t="n">
        <v>6</v>
      </c>
      <c r="AW18" s="15" t="s">
        <v>70</v>
      </c>
      <c r="AX18" s="15" t="s">
        <v>70</v>
      </c>
      <c r="AY18" s="18" t="s">
        <v>70</v>
      </c>
      <c r="AZ18" s="15" t="s">
        <v>236</v>
      </c>
      <c r="BA18" s="20" t="n">
        <v>0.05</v>
      </c>
      <c r="BB18" s="21" t="n">
        <f aca="false">BA18 * (1 - ( 3 / (( 4*BJ18) - 9) ))</f>
        <v>0.0434782608695652</v>
      </c>
      <c r="BC18" s="21" t="n">
        <f aca="false">0.5 * LN((1+BB18)/(1-BB18))</f>
        <v>0.0435056884948149</v>
      </c>
      <c r="BD18" s="21" t="n">
        <f aca="false">1/SQRT(BJ18-3)</f>
        <v>0.447213595499958</v>
      </c>
      <c r="BE18" s="21" t="n">
        <f aca="false">BC18-1.96*BD18</f>
        <v>-0.833032958685103</v>
      </c>
      <c r="BF18" s="21" t="n">
        <f aca="false">BC18+1.96*BD18</f>
        <v>0.920044335674732</v>
      </c>
      <c r="BG18" s="21" t="str">
        <f aca="false">IF(BC18&lt; BE18, "PROB",  IF(BC18&gt;BF18, "PROB","OK"))</f>
        <v>OK</v>
      </c>
      <c r="BH18" s="21" t="n">
        <f aca="false">1/(BD18*BD18)</f>
        <v>5</v>
      </c>
      <c r="BI18" s="15" t="s">
        <v>100</v>
      </c>
      <c r="BJ18" s="15" t="n">
        <v>8</v>
      </c>
      <c r="BK18" s="15" t="s">
        <v>73</v>
      </c>
      <c r="BL18" s="15" t="s">
        <v>96</v>
      </c>
      <c r="BM18" s="15" t="s">
        <v>233</v>
      </c>
    </row>
    <row r="19" s="4" customFormat="true" ht="14.4" hidden="false" customHeight="false" outlineLevel="0" collapsed="false">
      <c r="A19" s="15" t="n">
        <v>77</v>
      </c>
      <c r="B19" s="15" t="n">
        <v>0</v>
      </c>
      <c r="C19" s="15" t="s">
        <v>70</v>
      </c>
      <c r="D19" s="15" t="n">
        <v>0</v>
      </c>
      <c r="E19" s="15" t="n">
        <v>2</v>
      </c>
      <c r="F19" s="15" t="n">
        <v>0</v>
      </c>
      <c r="G19" s="15" t="n">
        <v>0</v>
      </c>
      <c r="H19" s="15" t="n">
        <v>0</v>
      </c>
      <c r="I19" s="15" t="n">
        <v>14</v>
      </c>
      <c r="J19" s="15" t="n">
        <v>1</v>
      </c>
      <c r="K19" s="15" t="n">
        <v>1</v>
      </c>
      <c r="L19" s="15" t="n">
        <v>1</v>
      </c>
      <c r="M19" s="15" t="n">
        <v>1</v>
      </c>
      <c r="N19" s="15" t="n">
        <v>1</v>
      </c>
      <c r="O19" s="15" t="n">
        <v>1</v>
      </c>
      <c r="P19" s="15" t="n">
        <v>2</v>
      </c>
      <c r="Q19" s="15" t="n">
        <v>1</v>
      </c>
      <c r="R19" s="15" t="n">
        <v>1</v>
      </c>
      <c r="S19" s="15" t="s">
        <v>70</v>
      </c>
      <c r="T19" s="15" t="n">
        <v>0</v>
      </c>
      <c r="U19" s="18" t="s">
        <v>69</v>
      </c>
      <c r="V19" s="18" t="s">
        <v>69</v>
      </c>
      <c r="W19" s="18" t="s">
        <v>69</v>
      </c>
      <c r="X19" s="18" t="s">
        <v>69</v>
      </c>
      <c r="Y19" s="18" t="s">
        <v>69</v>
      </c>
      <c r="Z19" s="18"/>
      <c r="AA19" s="15" t="n">
        <v>1</v>
      </c>
      <c r="AB19" s="15" t="n">
        <v>6</v>
      </c>
      <c r="AC19" s="15" t="n">
        <v>24</v>
      </c>
      <c r="AD19" s="15" t="n">
        <v>59</v>
      </c>
      <c r="AE19" s="15" t="n">
        <v>10</v>
      </c>
      <c r="AF19" s="15" t="n">
        <v>1</v>
      </c>
      <c r="AG19" s="15" t="n">
        <v>10</v>
      </c>
      <c r="AH19" s="18"/>
      <c r="AI19" s="18" t="s">
        <v>70</v>
      </c>
      <c r="AJ19" s="15" t="n">
        <v>0</v>
      </c>
      <c r="AK19" s="15" t="n">
        <v>0</v>
      </c>
      <c r="AL19" s="15" t="n">
        <v>9</v>
      </c>
      <c r="AM19" s="15" t="n">
        <v>24</v>
      </c>
      <c r="AN19" s="15" t="s">
        <v>70</v>
      </c>
      <c r="AO19" s="15" t="s">
        <v>70</v>
      </c>
      <c r="AP19" s="15" t="s">
        <v>70</v>
      </c>
      <c r="AQ19" s="15" t="s">
        <v>70</v>
      </c>
      <c r="AR19" s="15"/>
      <c r="AS19" s="15" t="n">
        <v>1</v>
      </c>
      <c r="AT19" s="15" t="n">
        <v>1</v>
      </c>
      <c r="AU19" s="15" t="n">
        <v>1</v>
      </c>
      <c r="AV19" s="15" t="n">
        <v>6</v>
      </c>
      <c r="AW19" s="15" t="s">
        <v>70</v>
      </c>
      <c r="AX19" s="15" t="s">
        <v>70</v>
      </c>
      <c r="AY19" s="18" t="s">
        <v>70</v>
      </c>
      <c r="AZ19" s="15" t="s">
        <v>93</v>
      </c>
      <c r="BA19" s="20" t="n">
        <v>-0.1</v>
      </c>
      <c r="BB19" s="21" t="n">
        <f aca="false">BA19 * (1 - ( 3 / (( 4*BJ19) - 9) ))</f>
        <v>-0.0869565217391304</v>
      </c>
      <c r="BC19" s="21" t="n">
        <f aca="false">0.5 * LN((1+BB19)/(1-BB19))</f>
        <v>-0.0871766935723888</v>
      </c>
      <c r="BD19" s="21" t="n">
        <f aca="false">1/SQRT(BJ19-3)</f>
        <v>0.447213595499958</v>
      </c>
      <c r="BE19" s="21" t="n">
        <f aca="false">BC19-1.96*BD19</f>
        <v>-0.963715340752306</v>
      </c>
      <c r="BF19" s="21" t="n">
        <f aca="false">BC19+1.96*BD19</f>
        <v>0.789361953607529</v>
      </c>
      <c r="BG19" s="21" t="str">
        <f aca="false">IF(BC19&lt; BE19, "PROB",  IF(BC19&gt;BF19, "PROB","OK"))</f>
        <v>OK</v>
      </c>
      <c r="BH19" s="21" t="n">
        <f aca="false">1/(BD19*BD19)</f>
        <v>5</v>
      </c>
      <c r="BI19" s="15" t="s">
        <v>101</v>
      </c>
      <c r="BJ19" s="15" t="n">
        <v>8</v>
      </c>
      <c r="BK19" s="15" t="s">
        <v>73</v>
      </c>
      <c r="BL19" s="15" t="s">
        <v>96</v>
      </c>
      <c r="BM19" s="15" t="s">
        <v>233</v>
      </c>
    </row>
    <row r="20" s="4" customFormat="true" ht="14.4" hidden="false" customHeight="false" outlineLevel="0" collapsed="false">
      <c r="A20" s="15" t="n">
        <v>77</v>
      </c>
      <c r="B20" s="15" t="n">
        <v>0</v>
      </c>
      <c r="C20" s="15" t="s">
        <v>70</v>
      </c>
      <c r="D20" s="15" t="n">
        <v>0</v>
      </c>
      <c r="E20" s="15" t="n">
        <v>2</v>
      </c>
      <c r="F20" s="15" t="n">
        <v>0</v>
      </c>
      <c r="G20" s="15" t="n">
        <v>0</v>
      </c>
      <c r="H20" s="15" t="n">
        <v>0</v>
      </c>
      <c r="I20" s="15" t="n">
        <v>14</v>
      </c>
      <c r="J20" s="15" t="n">
        <v>1</v>
      </c>
      <c r="K20" s="15" t="n">
        <v>1</v>
      </c>
      <c r="L20" s="15" t="n">
        <v>1</v>
      </c>
      <c r="M20" s="15" t="n">
        <v>1</v>
      </c>
      <c r="N20" s="15" t="n">
        <v>1</v>
      </c>
      <c r="O20" s="15" t="n">
        <v>1</v>
      </c>
      <c r="P20" s="15" t="n">
        <v>2</v>
      </c>
      <c r="Q20" s="15" t="n">
        <v>1</v>
      </c>
      <c r="R20" s="15" t="n">
        <v>1</v>
      </c>
      <c r="S20" s="15" t="s">
        <v>70</v>
      </c>
      <c r="T20" s="15" t="n">
        <v>0</v>
      </c>
      <c r="U20" s="18" t="s">
        <v>69</v>
      </c>
      <c r="V20" s="18" t="s">
        <v>69</v>
      </c>
      <c r="W20" s="18" t="s">
        <v>69</v>
      </c>
      <c r="X20" s="18" t="s">
        <v>69</v>
      </c>
      <c r="Y20" s="18" t="s">
        <v>69</v>
      </c>
      <c r="Z20" s="18"/>
      <c r="AA20" s="15" t="n">
        <v>1</v>
      </c>
      <c r="AB20" s="15" t="n">
        <v>6</v>
      </c>
      <c r="AC20" s="15" t="n">
        <v>24</v>
      </c>
      <c r="AD20" s="15" t="n">
        <v>59</v>
      </c>
      <c r="AE20" s="15" t="n">
        <v>10</v>
      </c>
      <c r="AF20" s="15" t="n">
        <v>1</v>
      </c>
      <c r="AG20" s="15" t="n">
        <v>10</v>
      </c>
      <c r="AH20" s="18"/>
      <c r="AI20" s="18" t="s">
        <v>70</v>
      </c>
      <c r="AJ20" s="15" t="n">
        <v>0</v>
      </c>
      <c r="AK20" s="15" t="n">
        <v>0</v>
      </c>
      <c r="AL20" s="15" t="n">
        <v>9</v>
      </c>
      <c r="AM20" s="15" t="n">
        <v>24</v>
      </c>
      <c r="AN20" s="15" t="s">
        <v>70</v>
      </c>
      <c r="AO20" s="15" t="s">
        <v>70</v>
      </c>
      <c r="AP20" s="15" t="s">
        <v>70</v>
      </c>
      <c r="AQ20" s="15" t="s">
        <v>70</v>
      </c>
      <c r="AR20" s="15"/>
      <c r="AS20" s="15" t="n">
        <v>1</v>
      </c>
      <c r="AT20" s="15" t="n">
        <v>1</v>
      </c>
      <c r="AU20" s="15" t="n">
        <v>1</v>
      </c>
      <c r="AV20" s="15" t="n">
        <v>6</v>
      </c>
      <c r="AW20" s="15" t="s">
        <v>70</v>
      </c>
      <c r="AX20" s="15" t="s">
        <v>70</v>
      </c>
      <c r="AY20" s="18" t="s">
        <v>70</v>
      </c>
      <c r="AZ20" s="15" t="s">
        <v>76</v>
      </c>
      <c r="BA20" s="20" t="n">
        <v>0.07</v>
      </c>
      <c r="BB20" s="21" t="n">
        <f aca="false">BA20 * (1 - ( 3 / (( 4*BJ20) - 9) ))</f>
        <v>0.0608695652173913</v>
      </c>
      <c r="BC20" s="21" t="n">
        <f aca="false">0.5 * LN((1+BB20)/(1-BB20))</f>
        <v>0.0609449088045185</v>
      </c>
      <c r="BD20" s="21" t="n">
        <f aca="false">1/SQRT(BJ20-3)</f>
        <v>0.447213595499958</v>
      </c>
      <c r="BE20" s="21" t="n">
        <f aca="false">BC20-1.96*BD20</f>
        <v>-0.815593738375399</v>
      </c>
      <c r="BF20" s="21" t="n">
        <f aca="false">BC20+1.96*BD20</f>
        <v>0.937483555984436</v>
      </c>
      <c r="BG20" s="21" t="str">
        <f aca="false">IF(BC20&lt; BE20, "PROB",  IF(BC20&gt;BF20, "PROB","OK"))</f>
        <v>OK</v>
      </c>
      <c r="BH20" s="21" t="n">
        <f aca="false">1/(BD20*BD20)</f>
        <v>5</v>
      </c>
      <c r="BI20" s="15" t="s">
        <v>102</v>
      </c>
      <c r="BJ20" s="15" t="n">
        <v>8</v>
      </c>
      <c r="BK20" s="15" t="s">
        <v>73</v>
      </c>
      <c r="BL20" s="15" t="s">
        <v>103</v>
      </c>
      <c r="BM20" s="15" t="s">
        <v>233</v>
      </c>
    </row>
    <row r="21" s="4" customFormat="true" ht="14.4" hidden="false" customHeight="false" outlineLevel="0" collapsed="false">
      <c r="A21" s="15" t="n">
        <v>77</v>
      </c>
      <c r="B21" s="15" t="n">
        <v>0</v>
      </c>
      <c r="C21" s="15" t="s">
        <v>70</v>
      </c>
      <c r="D21" s="15" t="n">
        <v>0</v>
      </c>
      <c r="E21" s="15" t="n">
        <v>2</v>
      </c>
      <c r="F21" s="15" t="n">
        <v>0</v>
      </c>
      <c r="G21" s="15" t="n">
        <v>0</v>
      </c>
      <c r="H21" s="15" t="n">
        <v>0</v>
      </c>
      <c r="I21" s="15" t="n">
        <v>14</v>
      </c>
      <c r="J21" s="15" t="n">
        <v>1</v>
      </c>
      <c r="K21" s="15" t="n">
        <v>1</v>
      </c>
      <c r="L21" s="15" t="n">
        <v>1</v>
      </c>
      <c r="M21" s="15" t="n">
        <v>1</v>
      </c>
      <c r="N21" s="15" t="n">
        <v>1</v>
      </c>
      <c r="O21" s="15" t="n">
        <v>1</v>
      </c>
      <c r="P21" s="15" t="n">
        <v>2</v>
      </c>
      <c r="Q21" s="15" t="n">
        <v>1</v>
      </c>
      <c r="R21" s="15" t="n">
        <v>1</v>
      </c>
      <c r="S21" s="15" t="s">
        <v>70</v>
      </c>
      <c r="T21" s="15" t="n">
        <v>0</v>
      </c>
      <c r="U21" s="18" t="s">
        <v>69</v>
      </c>
      <c r="V21" s="18" t="s">
        <v>69</v>
      </c>
      <c r="W21" s="18" t="s">
        <v>69</v>
      </c>
      <c r="X21" s="18" t="s">
        <v>69</v>
      </c>
      <c r="Y21" s="18" t="s">
        <v>69</v>
      </c>
      <c r="Z21" s="18"/>
      <c r="AA21" s="15" t="n">
        <v>1</v>
      </c>
      <c r="AB21" s="15" t="n">
        <v>6</v>
      </c>
      <c r="AC21" s="15" t="n">
        <v>24</v>
      </c>
      <c r="AD21" s="15" t="n">
        <v>59</v>
      </c>
      <c r="AE21" s="15" t="n">
        <v>10</v>
      </c>
      <c r="AF21" s="15" t="n">
        <v>1</v>
      </c>
      <c r="AG21" s="15" t="n">
        <v>10</v>
      </c>
      <c r="AH21" s="18"/>
      <c r="AI21" s="18" t="s">
        <v>70</v>
      </c>
      <c r="AJ21" s="15" t="n">
        <v>0</v>
      </c>
      <c r="AK21" s="15" t="n">
        <v>0</v>
      </c>
      <c r="AL21" s="15" t="n">
        <v>9</v>
      </c>
      <c r="AM21" s="15" t="n">
        <v>24</v>
      </c>
      <c r="AN21" s="15" t="s">
        <v>70</v>
      </c>
      <c r="AO21" s="15" t="s">
        <v>70</v>
      </c>
      <c r="AP21" s="15" t="s">
        <v>70</v>
      </c>
      <c r="AQ21" s="15" t="s">
        <v>70</v>
      </c>
      <c r="AR21" s="15"/>
      <c r="AS21" s="15" t="n">
        <v>1</v>
      </c>
      <c r="AT21" s="15" t="n">
        <v>1</v>
      </c>
      <c r="AU21" s="15" t="n">
        <v>1</v>
      </c>
      <c r="AV21" s="15" t="n">
        <v>6</v>
      </c>
      <c r="AW21" s="15" t="s">
        <v>70</v>
      </c>
      <c r="AX21" s="15" t="s">
        <v>70</v>
      </c>
      <c r="AY21" s="18" t="s">
        <v>70</v>
      </c>
      <c r="AZ21" s="15" t="s">
        <v>83</v>
      </c>
      <c r="BA21" s="20" t="n">
        <v>-0.13</v>
      </c>
      <c r="BB21" s="21" t="n">
        <f aca="false">BA21 * (1 - ( 3 / (( 4*BJ21) - 9) ))</f>
        <v>-0.11304347826087</v>
      </c>
      <c r="BC21" s="21" t="n">
        <f aca="false">0.5 * LN((1+BB21)/(1-BB21))</f>
        <v>-0.113528725317673</v>
      </c>
      <c r="BD21" s="21" t="n">
        <f aca="false">1/SQRT(BJ21-3)</f>
        <v>0.447213595499958</v>
      </c>
      <c r="BE21" s="21" t="n">
        <f aca="false">BC21-1.96*BD21</f>
        <v>-0.99006737249759</v>
      </c>
      <c r="BF21" s="21" t="n">
        <f aca="false">BC21+1.96*BD21</f>
        <v>0.763009921862244</v>
      </c>
      <c r="BG21" s="21" t="str">
        <f aca="false">IF(BC21&lt; BE21, "PROB",  IF(BC21&gt;BF21, "PROB","OK"))</f>
        <v>OK</v>
      </c>
      <c r="BH21" s="21" t="n">
        <f aca="false">1/(BD21*BD21)</f>
        <v>5</v>
      </c>
      <c r="BI21" s="15" t="s">
        <v>102</v>
      </c>
      <c r="BJ21" s="15" t="n">
        <v>8</v>
      </c>
      <c r="BK21" s="15" t="s">
        <v>73</v>
      </c>
      <c r="BL21" s="15" t="s">
        <v>103</v>
      </c>
      <c r="BM21" s="15" t="s">
        <v>233</v>
      </c>
    </row>
    <row r="22" s="4" customFormat="true" ht="14.4" hidden="false" customHeight="false" outlineLevel="0" collapsed="false">
      <c r="A22" s="15" t="n">
        <v>77</v>
      </c>
      <c r="B22" s="15" t="n">
        <v>0</v>
      </c>
      <c r="C22" s="15" t="s">
        <v>70</v>
      </c>
      <c r="D22" s="15" t="n">
        <v>0</v>
      </c>
      <c r="E22" s="15" t="n">
        <v>2</v>
      </c>
      <c r="F22" s="15" t="n">
        <v>0</v>
      </c>
      <c r="G22" s="15" t="n">
        <v>0</v>
      </c>
      <c r="H22" s="15" t="n">
        <v>0</v>
      </c>
      <c r="I22" s="15" t="n">
        <v>14</v>
      </c>
      <c r="J22" s="15" t="n">
        <v>1</v>
      </c>
      <c r="K22" s="15" t="n">
        <v>1</v>
      </c>
      <c r="L22" s="15" t="n">
        <v>1</v>
      </c>
      <c r="M22" s="15" t="n">
        <v>1</v>
      </c>
      <c r="N22" s="15" t="n">
        <v>1</v>
      </c>
      <c r="O22" s="15" t="n">
        <v>1</v>
      </c>
      <c r="P22" s="15" t="n">
        <v>2</v>
      </c>
      <c r="Q22" s="15" t="n">
        <v>1</v>
      </c>
      <c r="R22" s="15" t="n">
        <v>1</v>
      </c>
      <c r="S22" s="15" t="s">
        <v>70</v>
      </c>
      <c r="T22" s="15" t="n">
        <v>0</v>
      </c>
      <c r="U22" s="18" t="s">
        <v>69</v>
      </c>
      <c r="V22" s="18" t="s">
        <v>69</v>
      </c>
      <c r="W22" s="18" t="s">
        <v>69</v>
      </c>
      <c r="X22" s="18" t="s">
        <v>69</v>
      </c>
      <c r="Y22" s="18" t="s">
        <v>69</v>
      </c>
      <c r="Z22" s="18"/>
      <c r="AA22" s="15" t="n">
        <v>1</v>
      </c>
      <c r="AB22" s="15" t="n">
        <v>6</v>
      </c>
      <c r="AC22" s="15" t="n">
        <v>24</v>
      </c>
      <c r="AD22" s="15" t="n">
        <v>59</v>
      </c>
      <c r="AE22" s="15" t="n">
        <v>10</v>
      </c>
      <c r="AF22" s="15" t="n">
        <v>1</v>
      </c>
      <c r="AG22" s="15" t="n">
        <v>10</v>
      </c>
      <c r="AH22" s="18"/>
      <c r="AI22" s="18" t="s">
        <v>70</v>
      </c>
      <c r="AJ22" s="15" t="n">
        <v>0</v>
      </c>
      <c r="AK22" s="15" t="n">
        <v>0</v>
      </c>
      <c r="AL22" s="15" t="n">
        <v>9</v>
      </c>
      <c r="AM22" s="15" t="n">
        <v>24</v>
      </c>
      <c r="AN22" s="15" t="s">
        <v>70</v>
      </c>
      <c r="AO22" s="15" t="s">
        <v>70</v>
      </c>
      <c r="AP22" s="15" t="s">
        <v>70</v>
      </c>
      <c r="AQ22" s="15" t="s">
        <v>70</v>
      </c>
      <c r="AR22" s="15"/>
      <c r="AS22" s="15" t="n">
        <v>1</v>
      </c>
      <c r="AT22" s="15" t="n">
        <v>1</v>
      </c>
      <c r="AU22" s="15" t="n">
        <v>1</v>
      </c>
      <c r="AV22" s="15" t="n">
        <v>6</v>
      </c>
      <c r="AW22" s="15" t="s">
        <v>70</v>
      </c>
      <c r="AX22" s="15" t="s">
        <v>70</v>
      </c>
      <c r="AY22" s="18" t="s">
        <v>70</v>
      </c>
      <c r="AZ22" s="15" t="s">
        <v>86</v>
      </c>
      <c r="BA22" s="20" t="n">
        <v>-0.18</v>
      </c>
      <c r="BB22" s="21" t="n">
        <f aca="false">BA22 * (1 - ( 3 / (( 4*BJ22) - 9) ))</f>
        <v>-0.156521739130435</v>
      </c>
      <c r="BC22" s="21" t="n">
        <f aca="false">0.5 * LN((1+BB22)/(1-BB22))</f>
        <v>-0.157819074859185</v>
      </c>
      <c r="BD22" s="21" t="n">
        <f aca="false">1/SQRT(BJ22-3)</f>
        <v>0.447213595499958</v>
      </c>
      <c r="BE22" s="21" t="n">
        <f aca="false">BC22-1.96*BD22</f>
        <v>-1.0343577220391</v>
      </c>
      <c r="BF22" s="21" t="n">
        <f aca="false">BC22+1.96*BD22</f>
        <v>0.718719572320732</v>
      </c>
      <c r="BG22" s="21" t="str">
        <f aca="false">IF(BC22&lt; BE22, "PROB",  IF(BC22&gt;BF22, "PROB","OK"))</f>
        <v>OK</v>
      </c>
      <c r="BH22" s="21" t="n">
        <f aca="false">1/(BD22*BD22)</f>
        <v>5</v>
      </c>
      <c r="BI22" s="15" t="s">
        <v>102</v>
      </c>
      <c r="BJ22" s="15" t="n">
        <v>8</v>
      </c>
      <c r="BK22" s="15" t="s">
        <v>73</v>
      </c>
      <c r="BL22" s="15" t="s">
        <v>103</v>
      </c>
      <c r="BM22" s="15" t="s">
        <v>233</v>
      </c>
    </row>
    <row r="23" s="4" customFormat="true" ht="14.4" hidden="false" customHeight="false" outlineLevel="0" collapsed="false">
      <c r="A23" s="15" t="n">
        <v>77</v>
      </c>
      <c r="B23" s="15" t="n">
        <v>0</v>
      </c>
      <c r="C23" s="15" t="s">
        <v>70</v>
      </c>
      <c r="D23" s="15" t="n">
        <v>0</v>
      </c>
      <c r="E23" s="15" t="n">
        <v>2</v>
      </c>
      <c r="F23" s="15" t="n">
        <v>0</v>
      </c>
      <c r="G23" s="15" t="n">
        <v>0</v>
      </c>
      <c r="H23" s="15" t="n">
        <v>0</v>
      </c>
      <c r="I23" s="15" t="n">
        <v>14</v>
      </c>
      <c r="J23" s="15" t="n">
        <v>1</v>
      </c>
      <c r="K23" s="15" t="n">
        <v>1</v>
      </c>
      <c r="L23" s="15" t="n">
        <v>1</v>
      </c>
      <c r="M23" s="15" t="n">
        <v>1</v>
      </c>
      <c r="N23" s="15" t="n">
        <v>1</v>
      </c>
      <c r="O23" s="15" t="n">
        <v>1</v>
      </c>
      <c r="P23" s="15" t="n">
        <v>2</v>
      </c>
      <c r="Q23" s="15" t="n">
        <v>1</v>
      </c>
      <c r="R23" s="15" t="n">
        <v>1</v>
      </c>
      <c r="S23" s="15" t="s">
        <v>70</v>
      </c>
      <c r="T23" s="15" t="n">
        <v>0</v>
      </c>
      <c r="U23" s="18" t="s">
        <v>69</v>
      </c>
      <c r="V23" s="18" t="s">
        <v>69</v>
      </c>
      <c r="W23" s="18" t="s">
        <v>69</v>
      </c>
      <c r="X23" s="18" t="s">
        <v>69</v>
      </c>
      <c r="Y23" s="18" t="s">
        <v>69</v>
      </c>
      <c r="Z23" s="18"/>
      <c r="AA23" s="15" t="n">
        <v>1</v>
      </c>
      <c r="AB23" s="15" t="n">
        <v>6</v>
      </c>
      <c r="AC23" s="15" t="n">
        <v>24</v>
      </c>
      <c r="AD23" s="15" t="n">
        <v>59</v>
      </c>
      <c r="AE23" s="15" t="n">
        <v>10</v>
      </c>
      <c r="AF23" s="15" t="n">
        <v>1</v>
      </c>
      <c r="AG23" s="15" t="n">
        <v>10</v>
      </c>
      <c r="AH23" s="18"/>
      <c r="AI23" s="18" t="s">
        <v>70</v>
      </c>
      <c r="AJ23" s="15" t="n">
        <v>0</v>
      </c>
      <c r="AK23" s="15" t="n">
        <v>0</v>
      </c>
      <c r="AL23" s="15" t="n">
        <v>9</v>
      </c>
      <c r="AM23" s="15" t="n">
        <v>24</v>
      </c>
      <c r="AN23" s="15" t="s">
        <v>70</v>
      </c>
      <c r="AO23" s="15" t="s">
        <v>70</v>
      </c>
      <c r="AP23" s="15" t="s">
        <v>70</v>
      </c>
      <c r="AQ23" s="15" t="s">
        <v>70</v>
      </c>
      <c r="AR23" s="15"/>
      <c r="AS23" s="15" t="n">
        <v>1</v>
      </c>
      <c r="AT23" s="15" t="n">
        <v>1</v>
      </c>
      <c r="AU23" s="15" t="n">
        <v>1</v>
      </c>
      <c r="AV23" s="15" t="n">
        <v>6</v>
      </c>
      <c r="AW23" s="15" t="s">
        <v>70</v>
      </c>
      <c r="AX23" s="15" t="s">
        <v>70</v>
      </c>
      <c r="AY23" s="18" t="s">
        <v>70</v>
      </c>
      <c r="AZ23" s="15" t="s">
        <v>234</v>
      </c>
      <c r="BA23" s="20" t="n">
        <v>0.1</v>
      </c>
      <c r="BB23" s="21" t="n">
        <f aca="false">BA23 * (1 - ( 3 / (( 4*BJ23) - 9) ))</f>
        <v>0.0869565217391304</v>
      </c>
      <c r="BC23" s="21" t="n">
        <f aca="false">0.5 * LN((1+BB23)/(1-BB23))</f>
        <v>0.0871766935723888</v>
      </c>
      <c r="BD23" s="21" t="n">
        <f aca="false">1/SQRT(BJ23-3)</f>
        <v>0.447213595499958</v>
      </c>
      <c r="BE23" s="21" t="n">
        <f aca="false">BC23-1.96*BD23</f>
        <v>-0.789361953607529</v>
      </c>
      <c r="BF23" s="21" t="n">
        <f aca="false">BC23+1.96*BD23</f>
        <v>0.963715340752306</v>
      </c>
      <c r="BG23" s="21" t="str">
        <f aca="false">IF(BC23&lt; BE23, "PROB",  IF(BC23&gt;BF23, "PROB","OK"))</f>
        <v>OK</v>
      </c>
      <c r="BH23" s="21" t="n">
        <f aca="false">1/(BD23*BD23)</f>
        <v>5</v>
      </c>
      <c r="BI23" s="15" t="s">
        <v>104</v>
      </c>
      <c r="BJ23" s="15" t="n">
        <v>8</v>
      </c>
      <c r="BK23" s="15" t="s">
        <v>73</v>
      </c>
      <c r="BL23" s="15" t="s">
        <v>103</v>
      </c>
      <c r="BM23" s="15" t="s">
        <v>233</v>
      </c>
    </row>
    <row r="24" s="4" customFormat="true" ht="14.4" hidden="false" customHeight="false" outlineLevel="0" collapsed="false">
      <c r="A24" s="15" t="n">
        <v>77</v>
      </c>
      <c r="B24" s="15" t="n">
        <v>0</v>
      </c>
      <c r="C24" s="15" t="s">
        <v>70</v>
      </c>
      <c r="D24" s="15" t="n">
        <v>0</v>
      </c>
      <c r="E24" s="15" t="n">
        <v>2</v>
      </c>
      <c r="F24" s="15" t="n">
        <v>0</v>
      </c>
      <c r="G24" s="15" t="n">
        <v>0</v>
      </c>
      <c r="H24" s="15" t="n">
        <v>0</v>
      </c>
      <c r="I24" s="15" t="n">
        <v>14</v>
      </c>
      <c r="J24" s="15" t="n">
        <v>1</v>
      </c>
      <c r="K24" s="15" t="n">
        <v>1</v>
      </c>
      <c r="L24" s="15" t="n">
        <v>1</v>
      </c>
      <c r="M24" s="15" t="n">
        <v>1</v>
      </c>
      <c r="N24" s="15" t="n">
        <v>1</v>
      </c>
      <c r="O24" s="15" t="n">
        <v>1</v>
      </c>
      <c r="P24" s="15" t="n">
        <v>2</v>
      </c>
      <c r="Q24" s="15" t="n">
        <v>1</v>
      </c>
      <c r="R24" s="15" t="n">
        <v>1</v>
      </c>
      <c r="S24" s="15" t="s">
        <v>70</v>
      </c>
      <c r="T24" s="15" t="n">
        <v>0</v>
      </c>
      <c r="U24" s="18" t="s">
        <v>69</v>
      </c>
      <c r="V24" s="18" t="s">
        <v>69</v>
      </c>
      <c r="W24" s="18" t="s">
        <v>69</v>
      </c>
      <c r="X24" s="18" t="s">
        <v>69</v>
      </c>
      <c r="Y24" s="18" t="s">
        <v>69</v>
      </c>
      <c r="Z24" s="18"/>
      <c r="AA24" s="15" t="n">
        <v>1</v>
      </c>
      <c r="AB24" s="15" t="n">
        <v>6</v>
      </c>
      <c r="AC24" s="15" t="n">
        <v>24</v>
      </c>
      <c r="AD24" s="15" t="n">
        <v>59</v>
      </c>
      <c r="AE24" s="15" t="n">
        <v>10</v>
      </c>
      <c r="AF24" s="15" t="n">
        <v>1</v>
      </c>
      <c r="AG24" s="15" t="n">
        <v>10</v>
      </c>
      <c r="AH24" s="18"/>
      <c r="AI24" s="18" t="s">
        <v>70</v>
      </c>
      <c r="AJ24" s="15" t="n">
        <v>0</v>
      </c>
      <c r="AK24" s="15" t="n">
        <v>0</v>
      </c>
      <c r="AL24" s="15" t="n">
        <v>9</v>
      </c>
      <c r="AM24" s="15" t="n">
        <v>24</v>
      </c>
      <c r="AN24" s="15" t="s">
        <v>70</v>
      </c>
      <c r="AO24" s="15" t="s">
        <v>70</v>
      </c>
      <c r="AP24" s="15" t="s">
        <v>70</v>
      </c>
      <c r="AQ24" s="15" t="s">
        <v>70</v>
      </c>
      <c r="AR24" s="15"/>
      <c r="AS24" s="15" t="n">
        <v>1</v>
      </c>
      <c r="AT24" s="15" t="n">
        <v>1</v>
      </c>
      <c r="AU24" s="15" t="n">
        <v>1</v>
      </c>
      <c r="AV24" s="15" t="n">
        <v>6</v>
      </c>
      <c r="AW24" s="15" t="s">
        <v>70</v>
      </c>
      <c r="AX24" s="15" t="s">
        <v>70</v>
      </c>
      <c r="AY24" s="18" t="s">
        <v>70</v>
      </c>
      <c r="AZ24" s="15" t="s">
        <v>236</v>
      </c>
      <c r="BA24" s="20" t="n">
        <v>0.05</v>
      </c>
      <c r="BB24" s="21" t="n">
        <f aca="false">BA24 * (1 - ( 3 / (( 4*BJ24) - 9) ))</f>
        <v>0.0434782608695652</v>
      </c>
      <c r="BC24" s="21" t="n">
        <f aca="false">0.5 * LN((1+BB24)/(1-BB24))</f>
        <v>0.0435056884948149</v>
      </c>
      <c r="BD24" s="21" t="n">
        <f aca="false">1/SQRT(BJ24-3)</f>
        <v>0.447213595499958</v>
      </c>
      <c r="BE24" s="21" t="n">
        <f aca="false">BC24-1.96*BD24</f>
        <v>-0.833032958685103</v>
      </c>
      <c r="BF24" s="21" t="n">
        <f aca="false">BC24+1.96*BD24</f>
        <v>0.920044335674732</v>
      </c>
      <c r="BG24" s="21" t="str">
        <f aca="false">IF(BC24&lt; BE24, "PROB",  IF(BC24&gt;BF24, "PROB","OK"))</f>
        <v>OK</v>
      </c>
      <c r="BH24" s="21" t="n">
        <f aca="false">1/(BD24*BD24)</f>
        <v>5</v>
      </c>
      <c r="BI24" s="15" t="s">
        <v>105</v>
      </c>
      <c r="BJ24" s="15" t="n">
        <v>8</v>
      </c>
      <c r="BK24" s="15" t="s">
        <v>73</v>
      </c>
      <c r="BL24" s="15" t="s">
        <v>103</v>
      </c>
      <c r="BM24" s="15" t="s">
        <v>233</v>
      </c>
    </row>
    <row r="25" s="4" customFormat="true" ht="14.4" hidden="false" customHeight="false" outlineLevel="0" collapsed="false">
      <c r="A25" s="15" t="n">
        <v>77</v>
      </c>
      <c r="B25" s="15" t="n">
        <v>0</v>
      </c>
      <c r="C25" s="15" t="s">
        <v>70</v>
      </c>
      <c r="D25" s="15" t="n">
        <v>0</v>
      </c>
      <c r="E25" s="15" t="n">
        <v>2</v>
      </c>
      <c r="F25" s="15" t="n">
        <v>0</v>
      </c>
      <c r="G25" s="15" t="n">
        <v>0</v>
      </c>
      <c r="H25" s="15" t="n">
        <v>0</v>
      </c>
      <c r="I25" s="15" t="n">
        <v>14</v>
      </c>
      <c r="J25" s="15" t="n">
        <v>1</v>
      </c>
      <c r="K25" s="15" t="n">
        <v>1</v>
      </c>
      <c r="L25" s="15" t="n">
        <v>1</v>
      </c>
      <c r="M25" s="15" t="n">
        <v>1</v>
      </c>
      <c r="N25" s="15" t="n">
        <v>1</v>
      </c>
      <c r="O25" s="15" t="n">
        <v>1</v>
      </c>
      <c r="P25" s="15" t="n">
        <v>2</v>
      </c>
      <c r="Q25" s="15" t="n">
        <v>1</v>
      </c>
      <c r="R25" s="15" t="n">
        <v>1</v>
      </c>
      <c r="S25" s="15" t="s">
        <v>70</v>
      </c>
      <c r="T25" s="15" t="n">
        <v>0</v>
      </c>
      <c r="U25" s="18" t="s">
        <v>69</v>
      </c>
      <c r="V25" s="18" t="s">
        <v>69</v>
      </c>
      <c r="W25" s="18" t="s">
        <v>69</v>
      </c>
      <c r="X25" s="18" t="s">
        <v>69</v>
      </c>
      <c r="Y25" s="18" t="s">
        <v>69</v>
      </c>
      <c r="Z25" s="18"/>
      <c r="AA25" s="15" t="n">
        <v>1</v>
      </c>
      <c r="AB25" s="15" t="n">
        <v>6</v>
      </c>
      <c r="AC25" s="15" t="n">
        <v>24</v>
      </c>
      <c r="AD25" s="15" t="n">
        <v>59</v>
      </c>
      <c r="AE25" s="15" t="n">
        <v>10</v>
      </c>
      <c r="AF25" s="15" t="n">
        <v>1</v>
      </c>
      <c r="AG25" s="15" t="n">
        <v>10</v>
      </c>
      <c r="AH25" s="18"/>
      <c r="AI25" s="18" t="s">
        <v>70</v>
      </c>
      <c r="AJ25" s="15" t="n">
        <v>0</v>
      </c>
      <c r="AK25" s="15" t="n">
        <v>0</v>
      </c>
      <c r="AL25" s="15" t="n">
        <v>9</v>
      </c>
      <c r="AM25" s="15" t="n">
        <v>24</v>
      </c>
      <c r="AN25" s="15" t="s">
        <v>70</v>
      </c>
      <c r="AO25" s="15" t="s">
        <v>70</v>
      </c>
      <c r="AP25" s="15" t="s">
        <v>70</v>
      </c>
      <c r="AQ25" s="15" t="s">
        <v>70</v>
      </c>
      <c r="AR25" s="15"/>
      <c r="AS25" s="15" t="n">
        <v>1</v>
      </c>
      <c r="AT25" s="15" t="n">
        <v>1</v>
      </c>
      <c r="AU25" s="15" t="n">
        <v>1</v>
      </c>
      <c r="AV25" s="15" t="n">
        <v>6</v>
      </c>
      <c r="AW25" s="15" t="s">
        <v>70</v>
      </c>
      <c r="AX25" s="15" t="s">
        <v>70</v>
      </c>
      <c r="AY25" s="18" t="s">
        <v>70</v>
      </c>
      <c r="AZ25" s="15" t="s">
        <v>93</v>
      </c>
      <c r="BA25" s="20" t="n">
        <v>-0.42</v>
      </c>
      <c r="BB25" s="21" t="n">
        <f aca="false">BA25 * (1 - ( 3 / (( 4*BJ25) - 9) ))</f>
        <v>-0.365217391304348</v>
      </c>
      <c r="BC25" s="21" t="n">
        <f aca="false">0.5 * LN((1+BB25)/(1-BB25))</f>
        <v>-0.382893182099958</v>
      </c>
      <c r="BD25" s="21" t="n">
        <f aca="false">1/SQRT(BJ25-3)</f>
        <v>0.447213595499958</v>
      </c>
      <c r="BE25" s="21" t="n">
        <f aca="false">BC25-1.96*BD25</f>
        <v>-1.25943182927988</v>
      </c>
      <c r="BF25" s="21" t="n">
        <f aca="false">BC25+1.96*BD25</f>
        <v>0.493645465079959</v>
      </c>
      <c r="BG25" s="21" t="str">
        <f aca="false">IF(BC25&lt; BE25, "PROB",  IF(BC25&gt;BF25, "PROB","OK"))</f>
        <v>OK</v>
      </c>
      <c r="BH25" s="21" t="n">
        <f aca="false">1/(BD25*BD25)</f>
        <v>5</v>
      </c>
      <c r="BI25" s="15" t="s">
        <v>106</v>
      </c>
      <c r="BJ25" s="15" t="n">
        <v>8</v>
      </c>
      <c r="BK25" s="15" t="s">
        <v>73</v>
      </c>
      <c r="BL25" s="15" t="s">
        <v>103</v>
      </c>
      <c r="BM25" s="15" t="s">
        <v>233</v>
      </c>
    </row>
    <row r="26" s="4" customFormat="true" ht="14.4" hidden="false" customHeight="false" outlineLevel="0" collapsed="false">
      <c r="A26" s="15" t="n">
        <v>82</v>
      </c>
      <c r="B26" s="15" t="n">
        <v>1</v>
      </c>
      <c r="C26" s="15" t="n">
        <v>90</v>
      </c>
      <c r="D26" s="15" t="n">
        <v>0</v>
      </c>
      <c r="E26" s="15" t="n">
        <v>2</v>
      </c>
      <c r="F26" s="15" t="n">
        <v>1</v>
      </c>
      <c r="G26" s="15" t="n">
        <v>1</v>
      </c>
      <c r="H26" s="15" t="n">
        <v>0</v>
      </c>
      <c r="I26" s="15" t="n">
        <v>21</v>
      </c>
      <c r="J26" s="15" t="n">
        <v>1</v>
      </c>
      <c r="K26" s="15" t="n">
        <v>3</v>
      </c>
      <c r="L26" s="15" t="n">
        <v>2</v>
      </c>
      <c r="M26" s="15" t="n">
        <v>3</v>
      </c>
      <c r="N26" s="15" t="n">
        <v>2</v>
      </c>
      <c r="O26" s="15" t="n">
        <v>1</v>
      </c>
      <c r="P26" s="15" t="n">
        <v>2</v>
      </c>
      <c r="Q26" s="27" t="n">
        <v>13</v>
      </c>
      <c r="R26" s="27" t="n">
        <v>1</v>
      </c>
      <c r="S26" s="15" t="s">
        <v>70</v>
      </c>
      <c r="T26" s="15" t="n">
        <v>0</v>
      </c>
      <c r="U26" s="18" t="s">
        <v>69</v>
      </c>
      <c r="V26" s="18" t="s">
        <v>69</v>
      </c>
      <c r="W26" s="18" t="s">
        <v>69</v>
      </c>
      <c r="X26" s="18" t="s">
        <v>69</v>
      </c>
      <c r="Y26" s="18" t="s">
        <v>69</v>
      </c>
      <c r="Z26" s="18"/>
      <c r="AA26" s="27" t="n">
        <v>1</v>
      </c>
      <c r="AB26" s="27" t="n">
        <v>0</v>
      </c>
      <c r="AC26" s="27" t="n">
        <f aca="false">10/60</f>
        <v>0.166666666666667</v>
      </c>
      <c r="AD26" s="27" t="s">
        <v>69</v>
      </c>
      <c r="AE26" s="27" t="s">
        <v>69</v>
      </c>
      <c r="AF26" s="27" t="n">
        <v>0.6</v>
      </c>
      <c r="AG26" s="27" t="n">
        <v>10</v>
      </c>
      <c r="AH26" s="27"/>
      <c r="AI26" s="18" t="s">
        <v>70</v>
      </c>
      <c r="AJ26" s="15" t="n">
        <v>0</v>
      </c>
      <c r="AK26" s="15" t="n">
        <v>0</v>
      </c>
      <c r="AL26" s="15" t="n">
        <v>16</v>
      </c>
      <c r="AM26" s="15" t="n">
        <v>0</v>
      </c>
      <c r="AN26" s="15" t="s">
        <v>70</v>
      </c>
      <c r="AO26" s="27" t="s">
        <v>70</v>
      </c>
      <c r="AP26" s="27" t="s">
        <v>70</v>
      </c>
      <c r="AQ26" s="27" t="s">
        <v>70</v>
      </c>
      <c r="AR26" s="27"/>
      <c r="AS26" s="15" t="n">
        <v>1</v>
      </c>
      <c r="AT26" s="15" t="n">
        <v>1</v>
      </c>
      <c r="AU26" s="15" t="n">
        <v>1</v>
      </c>
      <c r="AV26" s="15" t="n">
        <v>6</v>
      </c>
      <c r="AW26" s="15" t="s">
        <v>70</v>
      </c>
      <c r="AX26" s="15" t="s">
        <v>70</v>
      </c>
      <c r="AY26" s="18" t="s">
        <v>70</v>
      </c>
      <c r="AZ26" s="27" t="s">
        <v>89</v>
      </c>
      <c r="BA26" s="28" t="n">
        <v>0.64</v>
      </c>
      <c r="BB26" s="29" t="n">
        <f aca="false">BA26 * (1 - ( 3 / (( 4*BJ26) - 9) ))</f>
        <v>0.578064516129032</v>
      </c>
      <c r="BC26" s="29" t="n">
        <f aca="false">0.5 * LN((1+BB26)/(1-BB26))</f>
        <v>0.659550982394959</v>
      </c>
      <c r="BD26" s="29" t="n">
        <f aca="false">1/SQRT(BJ26-3)</f>
        <v>0.377964473009227</v>
      </c>
      <c r="BE26" s="29" t="n">
        <f aca="false">BC26-1.96*BD26</f>
        <v>-0.081259384703126</v>
      </c>
      <c r="BF26" s="29" t="n">
        <f aca="false">BC26+1.96*BD26</f>
        <v>1.40036134949304</v>
      </c>
      <c r="BG26" s="29" t="str">
        <f aca="false">IF(BC26&lt; BE26, "PROB",  IF(BC26&gt;BF26, "PROB","OK"))</f>
        <v>OK</v>
      </c>
      <c r="BH26" s="29" t="n">
        <f aca="false">1/(BD26*BD26)</f>
        <v>7</v>
      </c>
      <c r="BI26" s="27" t="s">
        <v>107</v>
      </c>
      <c r="BJ26" s="15" t="n">
        <v>10</v>
      </c>
      <c r="BK26" s="27" t="s">
        <v>73</v>
      </c>
      <c r="BL26" s="15" t="s">
        <v>108</v>
      </c>
      <c r="BM26" s="15" t="s">
        <v>233</v>
      </c>
    </row>
    <row r="27" s="4" customFormat="true" ht="14.4" hidden="false" customHeight="false" outlineLevel="0" collapsed="false">
      <c r="A27" s="15" t="n">
        <v>82</v>
      </c>
      <c r="B27" s="15" t="n">
        <v>1</v>
      </c>
      <c r="C27" s="15" t="n">
        <v>90</v>
      </c>
      <c r="D27" s="15" t="n">
        <v>0</v>
      </c>
      <c r="E27" s="15" t="n">
        <v>2</v>
      </c>
      <c r="F27" s="15" t="n">
        <v>1</v>
      </c>
      <c r="G27" s="15" t="n">
        <v>1</v>
      </c>
      <c r="H27" s="15" t="n">
        <v>0</v>
      </c>
      <c r="I27" s="15" t="n">
        <v>21</v>
      </c>
      <c r="J27" s="15" t="n">
        <v>1</v>
      </c>
      <c r="K27" s="15" t="n">
        <v>3</v>
      </c>
      <c r="L27" s="15" t="n">
        <v>2</v>
      </c>
      <c r="M27" s="15" t="n">
        <v>3</v>
      </c>
      <c r="N27" s="15" t="n">
        <v>2</v>
      </c>
      <c r="O27" s="15" t="n">
        <v>1</v>
      </c>
      <c r="P27" s="15" t="n">
        <v>2</v>
      </c>
      <c r="Q27" s="27" t="n">
        <v>13</v>
      </c>
      <c r="R27" s="27" t="n">
        <v>1</v>
      </c>
      <c r="S27" s="15" t="s">
        <v>70</v>
      </c>
      <c r="T27" s="15" t="n">
        <v>0</v>
      </c>
      <c r="U27" s="18" t="s">
        <v>69</v>
      </c>
      <c r="V27" s="18" t="s">
        <v>69</v>
      </c>
      <c r="W27" s="18" t="s">
        <v>69</v>
      </c>
      <c r="X27" s="18" t="s">
        <v>69</v>
      </c>
      <c r="Y27" s="18" t="s">
        <v>69</v>
      </c>
      <c r="Z27" s="18"/>
      <c r="AA27" s="27" t="n">
        <v>1</v>
      </c>
      <c r="AB27" s="27" t="n">
        <v>0</v>
      </c>
      <c r="AC27" s="27" t="n">
        <f aca="false">10/60</f>
        <v>0.166666666666667</v>
      </c>
      <c r="AD27" s="27" t="s">
        <v>69</v>
      </c>
      <c r="AE27" s="27" t="s">
        <v>69</v>
      </c>
      <c r="AF27" s="27" t="n">
        <v>0.6</v>
      </c>
      <c r="AG27" s="27" t="n">
        <v>10</v>
      </c>
      <c r="AH27" s="27"/>
      <c r="AI27" s="18" t="s">
        <v>70</v>
      </c>
      <c r="AJ27" s="15" t="n">
        <v>0</v>
      </c>
      <c r="AK27" s="15" t="n">
        <v>0</v>
      </c>
      <c r="AL27" s="15" t="n">
        <v>16</v>
      </c>
      <c r="AM27" s="15" t="n">
        <v>0</v>
      </c>
      <c r="AN27" s="15" t="s">
        <v>70</v>
      </c>
      <c r="AO27" s="27" t="s">
        <v>70</v>
      </c>
      <c r="AP27" s="27" t="s">
        <v>70</v>
      </c>
      <c r="AQ27" s="27" t="s">
        <v>70</v>
      </c>
      <c r="AR27" s="27"/>
      <c r="AS27" s="15" t="n">
        <v>1</v>
      </c>
      <c r="AT27" s="15" t="n">
        <v>1</v>
      </c>
      <c r="AU27" s="15" t="n">
        <v>1</v>
      </c>
      <c r="AV27" s="15" t="n">
        <v>6</v>
      </c>
      <c r="AW27" s="15" t="s">
        <v>70</v>
      </c>
      <c r="AX27" s="15" t="s">
        <v>70</v>
      </c>
      <c r="AY27" s="18" t="s">
        <v>70</v>
      </c>
      <c r="AZ27" s="15" t="s">
        <v>91</v>
      </c>
      <c r="BA27" s="20" t="n">
        <v>0.52</v>
      </c>
      <c r="BB27" s="30" t="n">
        <f aca="false">BA27 * (1 - ( 3 / (( 4*BJ27) - 9) ))</f>
        <v>0.469677419354839</v>
      </c>
      <c r="BC27" s="30" t="n">
        <f aca="false">0.5 * LN((1+BB27)/(1-BB27))</f>
        <v>0.509656374475474</v>
      </c>
      <c r="BD27" s="30" t="n">
        <f aca="false">1/SQRT(BJ27-3)</f>
        <v>0.377964473009227</v>
      </c>
      <c r="BE27" s="30" t="n">
        <f aca="false">BC27-1.96*BD27</f>
        <v>-0.231153992622611</v>
      </c>
      <c r="BF27" s="30" t="n">
        <f aca="false">BC27+1.96*BD27</f>
        <v>1.25046674157356</v>
      </c>
      <c r="BG27" s="30" t="str">
        <f aca="false">IF(BC27&lt; BE27, "PROB",  IF(BC27&gt;BF27, "PROB","OK"))</f>
        <v>OK</v>
      </c>
      <c r="BH27" s="30" t="n">
        <f aca="false">1/(BD27*BD27)</f>
        <v>7</v>
      </c>
      <c r="BI27" s="27" t="s">
        <v>107</v>
      </c>
      <c r="BJ27" s="15" t="n">
        <v>10</v>
      </c>
      <c r="BK27" s="15" t="s">
        <v>73</v>
      </c>
      <c r="BL27" s="15" t="s">
        <v>108</v>
      </c>
      <c r="BM27" s="15" t="s">
        <v>233</v>
      </c>
    </row>
    <row r="28" s="4" customFormat="true" ht="14.4" hidden="false" customHeight="false" outlineLevel="0" collapsed="false">
      <c r="A28" s="15" t="n">
        <v>82</v>
      </c>
      <c r="B28" s="15" t="n">
        <v>1</v>
      </c>
      <c r="C28" s="15" t="n">
        <v>90</v>
      </c>
      <c r="D28" s="15" t="n">
        <v>0</v>
      </c>
      <c r="E28" s="15" t="n">
        <v>2</v>
      </c>
      <c r="F28" s="15" t="n">
        <v>1</v>
      </c>
      <c r="G28" s="15" t="n">
        <v>1</v>
      </c>
      <c r="H28" s="15" t="n">
        <v>0</v>
      </c>
      <c r="I28" s="15" t="n">
        <v>21</v>
      </c>
      <c r="J28" s="15" t="n">
        <v>1</v>
      </c>
      <c r="K28" s="15" t="n">
        <v>3</v>
      </c>
      <c r="L28" s="15" t="n">
        <v>2</v>
      </c>
      <c r="M28" s="15" t="n">
        <v>3</v>
      </c>
      <c r="N28" s="15" t="n">
        <v>2</v>
      </c>
      <c r="O28" s="15" t="n">
        <v>1</v>
      </c>
      <c r="P28" s="15" t="n">
        <v>2</v>
      </c>
      <c r="Q28" s="27" t="n">
        <v>13</v>
      </c>
      <c r="R28" s="27" t="n">
        <v>1</v>
      </c>
      <c r="S28" s="15" t="s">
        <v>70</v>
      </c>
      <c r="T28" s="15" t="n">
        <v>0</v>
      </c>
      <c r="U28" s="18" t="s">
        <v>69</v>
      </c>
      <c r="V28" s="18" t="s">
        <v>69</v>
      </c>
      <c r="W28" s="18" t="s">
        <v>69</v>
      </c>
      <c r="X28" s="18" t="s">
        <v>69</v>
      </c>
      <c r="Y28" s="18" t="s">
        <v>69</v>
      </c>
      <c r="Z28" s="18"/>
      <c r="AA28" s="27" t="n">
        <v>1</v>
      </c>
      <c r="AB28" s="27" t="n">
        <v>0</v>
      </c>
      <c r="AC28" s="27" t="n">
        <f aca="false">10/60</f>
        <v>0.166666666666667</v>
      </c>
      <c r="AD28" s="27" t="s">
        <v>69</v>
      </c>
      <c r="AE28" s="27" t="s">
        <v>69</v>
      </c>
      <c r="AF28" s="27" t="n">
        <v>0.6</v>
      </c>
      <c r="AG28" s="27" t="n">
        <v>10</v>
      </c>
      <c r="AH28" s="27"/>
      <c r="AI28" s="18" t="s">
        <v>70</v>
      </c>
      <c r="AJ28" s="15" t="n">
        <v>0</v>
      </c>
      <c r="AK28" s="15" t="n">
        <v>0</v>
      </c>
      <c r="AL28" s="15" t="n">
        <v>16</v>
      </c>
      <c r="AM28" s="15" t="n">
        <v>0</v>
      </c>
      <c r="AN28" s="15" t="s">
        <v>70</v>
      </c>
      <c r="AO28" s="27" t="s">
        <v>70</v>
      </c>
      <c r="AP28" s="27" t="s">
        <v>70</v>
      </c>
      <c r="AQ28" s="27" t="s">
        <v>70</v>
      </c>
      <c r="AR28" s="27"/>
      <c r="AS28" s="15" t="n">
        <v>1</v>
      </c>
      <c r="AT28" s="15" t="n">
        <v>1</v>
      </c>
      <c r="AU28" s="15" t="n">
        <v>1</v>
      </c>
      <c r="AV28" s="15" t="n">
        <v>6</v>
      </c>
      <c r="AW28" s="15" t="s">
        <v>70</v>
      </c>
      <c r="AX28" s="15" t="s">
        <v>70</v>
      </c>
      <c r="AY28" s="18" t="s">
        <v>70</v>
      </c>
      <c r="AZ28" s="15" t="s">
        <v>109</v>
      </c>
      <c r="BA28" s="20" t="n">
        <v>0.53</v>
      </c>
      <c r="BB28" s="30" t="n">
        <f aca="false">BA28 * (1 - ( 3 / (( 4*BJ28) - 9) ))</f>
        <v>0.478709677419355</v>
      </c>
      <c r="BC28" s="30" t="n">
        <f aca="false">0.5 * LN((1+BB28)/(1-BB28))</f>
        <v>0.521309009656767</v>
      </c>
      <c r="BD28" s="30" t="n">
        <f aca="false">1/SQRT(BJ28-3)</f>
        <v>0.377964473009227</v>
      </c>
      <c r="BE28" s="30" t="n">
        <f aca="false">BC28-1.96*BD28</f>
        <v>-0.219501357441318</v>
      </c>
      <c r="BF28" s="30" t="n">
        <f aca="false">BC28+1.96*BD28</f>
        <v>1.26211937675485</v>
      </c>
      <c r="BG28" s="30" t="str">
        <f aca="false">IF(BC28&lt; BE28, "PROB",  IF(BC28&gt;BF28, "PROB","OK"))</f>
        <v>OK</v>
      </c>
      <c r="BH28" s="30" t="n">
        <f aca="false">1/(BD28*BD28)</f>
        <v>7</v>
      </c>
      <c r="BI28" s="27" t="s">
        <v>107</v>
      </c>
      <c r="BJ28" s="15" t="n">
        <v>10</v>
      </c>
      <c r="BK28" s="15" t="s">
        <v>73</v>
      </c>
      <c r="BL28" s="15" t="s">
        <v>108</v>
      </c>
      <c r="BM28" s="15" t="s">
        <v>233</v>
      </c>
    </row>
    <row r="29" s="4" customFormat="true" ht="14.4" hidden="false" customHeight="false" outlineLevel="0" collapsed="false">
      <c r="A29" s="15" t="n">
        <v>82</v>
      </c>
      <c r="B29" s="15" t="n">
        <v>1</v>
      </c>
      <c r="C29" s="15" t="n">
        <v>90</v>
      </c>
      <c r="D29" s="15" t="n">
        <v>0</v>
      </c>
      <c r="E29" s="15" t="n">
        <v>2</v>
      </c>
      <c r="F29" s="15" t="n">
        <v>1</v>
      </c>
      <c r="G29" s="15" t="n">
        <v>1</v>
      </c>
      <c r="H29" s="15" t="n">
        <v>0</v>
      </c>
      <c r="I29" s="15" t="n">
        <v>21</v>
      </c>
      <c r="J29" s="15" t="n">
        <v>1</v>
      </c>
      <c r="K29" s="15" t="n">
        <v>3</v>
      </c>
      <c r="L29" s="15" t="n">
        <v>2</v>
      </c>
      <c r="M29" s="15" t="n">
        <v>3</v>
      </c>
      <c r="N29" s="15" t="n">
        <v>2</v>
      </c>
      <c r="O29" s="15" t="n">
        <v>1</v>
      </c>
      <c r="P29" s="15" t="n">
        <v>2</v>
      </c>
      <c r="Q29" s="27" t="n">
        <v>13</v>
      </c>
      <c r="R29" s="27" t="n">
        <v>1</v>
      </c>
      <c r="S29" s="15" t="s">
        <v>70</v>
      </c>
      <c r="T29" s="15" t="n">
        <v>0</v>
      </c>
      <c r="U29" s="18" t="s">
        <v>69</v>
      </c>
      <c r="V29" s="18" t="s">
        <v>69</v>
      </c>
      <c r="W29" s="18" t="s">
        <v>69</v>
      </c>
      <c r="X29" s="18" t="s">
        <v>69</v>
      </c>
      <c r="Y29" s="18" t="s">
        <v>69</v>
      </c>
      <c r="Z29" s="18"/>
      <c r="AA29" s="27" t="n">
        <v>1</v>
      </c>
      <c r="AB29" s="27" t="n">
        <v>0</v>
      </c>
      <c r="AC29" s="27" t="n">
        <f aca="false">10/60</f>
        <v>0.166666666666667</v>
      </c>
      <c r="AD29" s="27" t="s">
        <v>69</v>
      </c>
      <c r="AE29" s="27" t="s">
        <v>69</v>
      </c>
      <c r="AF29" s="27" t="n">
        <v>0.6</v>
      </c>
      <c r="AG29" s="27" t="n">
        <v>10</v>
      </c>
      <c r="AH29" s="27"/>
      <c r="AI29" s="18" t="s">
        <v>70</v>
      </c>
      <c r="AJ29" s="15" t="n">
        <v>0</v>
      </c>
      <c r="AK29" s="15" t="n">
        <v>0</v>
      </c>
      <c r="AL29" s="15" t="n">
        <v>16</v>
      </c>
      <c r="AM29" s="15" t="n">
        <v>0</v>
      </c>
      <c r="AN29" s="15" t="s">
        <v>70</v>
      </c>
      <c r="AO29" s="27" t="s">
        <v>70</v>
      </c>
      <c r="AP29" s="27" t="s">
        <v>70</v>
      </c>
      <c r="AQ29" s="27" t="s">
        <v>70</v>
      </c>
      <c r="AR29" s="27"/>
      <c r="AS29" s="15" t="n">
        <v>1</v>
      </c>
      <c r="AT29" s="15" t="n">
        <v>1</v>
      </c>
      <c r="AU29" s="15" t="n">
        <v>1</v>
      </c>
      <c r="AV29" s="15" t="n">
        <v>6</v>
      </c>
      <c r="AW29" s="15" t="s">
        <v>70</v>
      </c>
      <c r="AX29" s="15" t="s">
        <v>70</v>
      </c>
      <c r="AY29" s="18" t="s">
        <v>70</v>
      </c>
      <c r="AZ29" s="15" t="s">
        <v>76</v>
      </c>
      <c r="BA29" s="20" t="n">
        <v>0.13</v>
      </c>
      <c r="BB29" s="30" t="n">
        <f aca="false">BA29 * (1 - ( 3 / (( 4*BJ29) - 9) ))</f>
        <v>0.11741935483871</v>
      </c>
      <c r="BC29" s="30" t="n">
        <f aca="false">0.5 * LN((1+BB29)/(1-BB29))</f>
        <v>0.117963495469942</v>
      </c>
      <c r="BD29" s="30" t="n">
        <f aca="false">1/SQRT(BJ29-3)</f>
        <v>0.377964473009227</v>
      </c>
      <c r="BE29" s="30" t="n">
        <f aca="false">BC29-1.96*BD29</f>
        <v>-0.622846871628143</v>
      </c>
      <c r="BF29" s="30" t="n">
        <f aca="false">BC29+1.96*BD29</f>
        <v>0.858773862568028</v>
      </c>
      <c r="BG29" s="30" t="str">
        <f aca="false">IF(BC29&lt; BE29, "PROB",  IF(BC29&gt;BF29, "PROB","OK"))</f>
        <v>OK</v>
      </c>
      <c r="BH29" s="30" t="n">
        <f aca="false">1/(BD29*BD29)</f>
        <v>7</v>
      </c>
      <c r="BI29" s="27" t="s">
        <v>107</v>
      </c>
      <c r="BJ29" s="15" t="n">
        <v>10</v>
      </c>
      <c r="BK29" s="15" t="s">
        <v>73</v>
      </c>
      <c r="BL29" s="15" t="s">
        <v>108</v>
      </c>
      <c r="BM29" s="15" t="s">
        <v>233</v>
      </c>
    </row>
    <row r="30" s="4" customFormat="true" ht="14.4" hidden="false" customHeight="false" outlineLevel="0" collapsed="false">
      <c r="A30" s="15" t="n">
        <v>82</v>
      </c>
      <c r="B30" s="15" t="n">
        <v>1</v>
      </c>
      <c r="C30" s="15" t="n">
        <v>90</v>
      </c>
      <c r="D30" s="15" t="n">
        <v>0</v>
      </c>
      <c r="E30" s="15" t="n">
        <v>2</v>
      </c>
      <c r="F30" s="15" t="n">
        <v>1</v>
      </c>
      <c r="G30" s="15" t="n">
        <v>1</v>
      </c>
      <c r="H30" s="15" t="n">
        <v>0</v>
      </c>
      <c r="I30" s="15" t="n">
        <v>21</v>
      </c>
      <c r="J30" s="15" t="n">
        <v>1</v>
      </c>
      <c r="K30" s="15" t="n">
        <v>3</v>
      </c>
      <c r="L30" s="15" t="n">
        <v>2</v>
      </c>
      <c r="M30" s="15" t="n">
        <v>3</v>
      </c>
      <c r="N30" s="15" t="n">
        <v>2</v>
      </c>
      <c r="O30" s="15" t="n">
        <v>1</v>
      </c>
      <c r="P30" s="15" t="n">
        <v>2</v>
      </c>
      <c r="Q30" s="27" t="n">
        <v>13</v>
      </c>
      <c r="R30" s="27" t="n">
        <v>1</v>
      </c>
      <c r="S30" s="15" t="s">
        <v>70</v>
      </c>
      <c r="T30" s="15" t="n">
        <v>0</v>
      </c>
      <c r="U30" s="18" t="s">
        <v>69</v>
      </c>
      <c r="V30" s="18" t="s">
        <v>69</v>
      </c>
      <c r="W30" s="18" t="s">
        <v>69</v>
      </c>
      <c r="X30" s="18" t="s">
        <v>69</v>
      </c>
      <c r="Y30" s="18" t="s">
        <v>69</v>
      </c>
      <c r="Z30" s="18"/>
      <c r="AA30" s="27" t="n">
        <v>1</v>
      </c>
      <c r="AB30" s="27" t="n">
        <v>0</v>
      </c>
      <c r="AC30" s="27" t="n">
        <f aca="false">10/60</f>
        <v>0.166666666666667</v>
      </c>
      <c r="AD30" s="27" t="s">
        <v>69</v>
      </c>
      <c r="AE30" s="27" t="s">
        <v>69</v>
      </c>
      <c r="AF30" s="27" t="n">
        <v>0.6</v>
      </c>
      <c r="AG30" s="27" t="n">
        <v>10</v>
      </c>
      <c r="AH30" s="27"/>
      <c r="AI30" s="18" t="s">
        <v>70</v>
      </c>
      <c r="AJ30" s="15" t="n">
        <v>0</v>
      </c>
      <c r="AK30" s="15" t="n">
        <v>0</v>
      </c>
      <c r="AL30" s="15" t="n">
        <v>16</v>
      </c>
      <c r="AM30" s="15" t="n">
        <v>0</v>
      </c>
      <c r="AN30" s="15" t="s">
        <v>70</v>
      </c>
      <c r="AO30" s="27" t="s">
        <v>70</v>
      </c>
      <c r="AP30" s="27" t="s">
        <v>70</v>
      </c>
      <c r="AQ30" s="27" t="s">
        <v>70</v>
      </c>
      <c r="AR30" s="27"/>
      <c r="AS30" s="15" t="n">
        <v>1</v>
      </c>
      <c r="AT30" s="15" t="n">
        <v>1</v>
      </c>
      <c r="AU30" s="15" t="n">
        <v>1</v>
      </c>
      <c r="AV30" s="15" t="n">
        <v>6</v>
      </c>
      <c r="AW30" s="15" t="s">
        <v>70</v>
      </c>
      <c r="AX30" s="15" t="s">
        <v>70</v>
      </c>
      <c r="AY30" s="18" t="s">
        <v>70</v>
      </c>
      <c r="AZ30" s="15" t="s">
        <v>86</v>
      </c>
      <c r="BA30" s="20" t="n">
        <v>0.22</v>
      </c>
      <c r="BB30" s="30" t="n">
        <f aca="false">BA30 * (1 - ( 3 / (( 4*BJ30) - 9) ))</f>
        <v>0.198709677419355</v>
      </c>
      <c r="BC30" s="30" t="n">
        <f aca="false">0.5 * LN((1+BB30)/(1-BB30))</f>
        <v>0.20138882844018</v>
      </c>
      <c r="BD30" s="30" t="n">
        <f aca="false">1/SQRT(BJ30-3)</f>
        <v>0.377964473009227</v>
      </c>
      <c r="BE30" s="30" t="n">
        <f aca="false">BC30-1.96*BD30</f>
        <v>-0.539421538657906</v>
      </c>
      <c r="BF30" s="30" t="n">
        <f aca="false">BC30+1.96*BD30</f>
        <v>0.942199195538265</v>
      </c>
      <c r="BG30" s="30" t="str">
        <f aca="false">IF(BC30&lt; BE30, "PROB",  IF(BC30&gt;BF30, "PROB","OK"))</f>
        <v>OK</v>
      </c>
      <c r="BH30" s="30" t="n">
        <f aca="false">1/(BD30*BD30)</f>
        <v>7</v>
      </c>
      <c r="BI30" s="27" t="s">
        <v>107</v>
      </c>
      <c r="BJ30" s="15" t="n">
        <v>10</v>
      </c>
      <c r="BK30" s="15" t="s">
        <v>73</v>
      </c>
      <c r="BL30" s="15" t="s">
        <v>108</v>
      </c>
      <c r="BM30" s="15" t="s">
        <v>233</v>
      </c>
    </row>
    <row r="31" s="4" customFormat="true" ht="14.4" hidden="false" customHeight="false" outlineLevel="0" collapsed="false">
      <c r="A31" s="15" t="n">
        <v>82</v>
      </c>
      <c r="B31" s="15" t="n">
        <v>1</v>
      </c>
      <c r="C31" s="15" t="n">
        <v>90</v>
      </c>
      <c r="D31" s="15" t="n">
        <v>0</v>
      </c>
      <c r="E31" s="15" t="n">
        <v>2</v>
      </c>
      <c r="F31" s="15" t="n">
        <v>1</v>
      </c>
      <c r="G31" s="15" t="n">
        <v>1</v>
      </c>
      <c r="H31" s="15" t="n">
        <v>0</v>
      </c>
      <c r="I31" s="15" t="n">
        <v>21</v>
      </c>
      <c r="J31" s="15" t="n">
        <v>1</v>
      </c>
      <c r="K31" s="15" t="n">
        <v>3</v>
      </c>
      <c r="L31" s="15" t="n">
        <v>2</v>
      </c>
      <c r="M31" s="15" t="n">
        <v>3</v>
      </c>
      <c r="N31" s="15" t="n">
        <v>2</v>
      </c>
      <c r="O31" s="15" t="n">
        <v>1</v>
      </c>
      <c r="P31" s="15" t="n">
        <v>2</v>
      </c>
      <c r="Q31" s="27" t="n">
        <v>13</v>
      </c>
      <c r="R31" s="27" t="n">
        <v>1</v>
      </c>
      <c r="S31" s="15" t="s">
        <v>70</v>
      </c>
      <c r="T31" s="15" t="n">
        <v>0</v>
      </c>
      <c r="U31" s="18" t="s">
        <v>69</v>
      </c>
      <c r="V31" s="18" t="s">
        <v>69</v>
      </c>
      <c r="W31" s="18" t="s">
        <v>69</v>
      </c>
      <c r="X31" s="18" t="s">
        <v>69</v>
      </c>
      <c r="Y31" s="18" t="s">
        <v>69</v>
      </c>
      <c r="Z31" s="18"/>
      <c r="AA31" s="27" t="n">
        <v>1</v>
      </c>
      <c r="AB31" s="27" t="n">
        <v>0</v>
      </c>
      <c r="AC31" s="27" t="n">
        <f aca="false">10/60</f>
        <v>0.166666666666667</v>
      </c>
      <c r="AD31" s="27" t="s">
        <v>69</v>
      </c>
      <c r="AE31" s="27" t="s">
        <v>69</v>
      </c>
      <c r="AF31" s="27" t="n">
        <v>0.6</v>
      </c>
      <c r="AG31" s="27" t="n">
        <v>10</v>
      </c>
      <c r="AH31" s="27"/>
      <c r="AI31" s="18" t="s">
        <v>70</v>
      </c>
      <c r="AJ31" s="15" t="n">
        <v>0</v>
      </c>
      <c r="AK31" s="15" t="n">
        <v>0</v>
      </c>
      <c r="AL31" s="15" t="n">
        <v>16</v>
      </c>
      <c r="AM31" s="15" t="n">
        <v>0</v>
      </c>
      <c r="AN31" s="15" t="s">
        <v>70</v>
      </c>
      <c r="AO31" s="27" t="s">
        <v>70</v>
      </c>
      <c r="AP31" s="27" t="s">
        <v>70</v>
      </c>
      <c r="AQ31" s="27" t="s">
        <v>70</v>
      </c>
      <c r="AR31" s="27"/>
      <c r="AS31" s="15" t="n">
        <v>1</v>
      </c>
      <c r="AT31" s="15" t="n">
        <v>1</v>
      </c>
      <c r="AU31" s="15" t="n">
        <v>1</v>
      </c>
      <c r="AV31" s="15" t="n">
        <v>6</v>
      </c>
      <c r="AW31" s="15" t="s">
        <v>70</v>
      </c>
      <c r="AX31" s="15" t="s">
        <v>70</v>
      </c>
      <c r="AY31" s="18" t="s">
        <v>70</v>
      </c>
      <c r="AZ31" s="15" t="s">
        <v>83</v>
      </c>
      <c r="BA31" s="20" t="n">
        <v>0.14</v>
      </c>
      <c r="BB31" s="30" t="n">
        <f aca="false">BA31 * (1 - ( 3 / (( 4*BJ31) - 9) ))</f>
        <v>0.126451612903226</v>
      </c>
      <c r="BC31" s="30" t="n">
        <f aca="false">0.5 * LN((1+BB31)/(1-BB31))</f>
        <v>0.127132141463664</v>
      </c>
      <c r="BD31" s="30" t="n">
        <f aca="false">1/SQRT(BJ31-3)</f>
        <v>0.377964473009227</v>
      </c>
      <c r="BE31" s="30" t="n">
        <f aca="false">BC31-1.96*BD31</f>
        <v>-0.613678225634422</v>
      </c>
      <c r="BF31" s="30" t="n">
        <f aca="false">BC31+1.96*BD31</f>
        <v>0.867942508561749</v>
      </c>
      <c r="BG31" s="30" t="str">
        <f aca="false">IF(BC31&lt; BE31, "PROB",  IF(BC31&gt;BF31, "PROB","OK"))</f>
        <v>OK</v>
      </c>
      <c r="BH31" s="30" t="n">
        <f aca="false">1/(BD31*BD31)</f>
        <v>7</v>
      </c>
      <c r="BI31" s="27" t="s">
        <v>107</v>
      </c>
      <c r="BJ31" s="15" t="n">
        <v>10</v>
      </c>
      <c r="BK31" s="15" t="s">
        <v>73</v>
      </c>
      <c r="BL31" s="15" t="s">
        <v>108</v>
      </c>
      <c r="BM31" s="15" t="s">
        <v>233</v>
      </c>
    </row>
    <row r="32" s="4" customFormat="true" ht="14.4" hidden="false" customHeight="false" outlineLevel="0" collapsed="false">
      <c r="A32" s="15" t="n">
        <v>82</v>
      </c>
      <c r="B32" s="15" t="n">
        <v>1</v>
      </c>
      <c r="C32" s="15" t="n">
        <v>90</v>
      </c>
      <c r="D32" s="15" t="n">
        <v>0</v>
      </c>
      <c r="E32" s="15" t="n">
        <v>2</v>
      </c>
      <c r="F32" s="15" t="n">
        <v>1</v>
      </c>
      <c r="G32" s="15" t="n">
        <v>1</v>
      </c>
      <c r="H32" s="15" t="n">
        <v>0</v>
      </c>
      <c r="I32" s="15" t="n">
        <v>21</v>
      </c>
      <c r="J32" s="15" t="n">
        <v>1</v>
      </c>
      <c r="K32" s="15" t="n">
        <v>3</v>
      </c>
      <c r="L32" s="15" t="n">
        <v>2</v>
      </c>
      <c r="M32" s="15" t="n">
        <v>3</v>
      </c>
      <c r="N32" s="15" t="n">
        <v>2</v>
      </c>
      <c r="O32" s="15" t="n">
        <v>1</v>
      </c>
      <c r="P32" s="15" t="n">
        <v>2</v>
      </c>
      <c r="Q32" s="27" t="n">
        <v>13</v>
      </c>
      <c r="R32" s="27" t="n">
        <v>1</v>
      </c>
      <c r="S32" s="15" t="s">
        <v>70</v>
      </c>
      <c r="T32" s="15" t="n">
        <v>0</v>
      </c>
      <c r="U32" s="18" t="s">
        <v>69</v>
      </c>
      <c r="V32" s="18" t="s">
        <v>69</v>
      </c>
      <c r="W32" s="18" t="s">
        <v>69</v>
      </c>
      <c r="X32" s="18" t="s">
        <v>69</v>
      </c>
      <c r="Y32" s="18" t="s">
        <v>69</v>
      </c>
      <c r="Z32" s="18"/>
      <c r="AA32" s="27" t="n">
        <v>1</v>
      </c>
      <c r="AB32" s="27" t="n">
        <v>0</v>
      </c>
      <c r="AC32" s="27" t="n">
        <f aca="false">10/60</f>
        <v>0.166666666666667</v>
      </c>
      <c r="AD32" s="27" t="s">
        <v>69</v>
      </c>
      <c r="AE32" s="27" t="s">
        <v>69</v>
      </c>
      <c r="AF32" s="27" t="n">
        <v>0.6</v>
      </c>
      <c r="AG32" s="27" t="n">
        <v>10</v>
      </c>
      <c r="AH32" s="27"/>
      <c r="AI32" s="18" t="s">
        <v>70</v>
      </c>
      <c r="AJ32" s="15" t="n">
        <v>0</v>
      </c>
      <c r="AK32" s="15" t="n">
        <v>0</v>
      </c>
      <c r="AL32" s="15" t="n">
        <v>16</v>
      </c>
      <c r="AM32" s="15" t="n">
        <v>0</v>
      </c>
      <c r="AN32" s="15" t="s">
        <v>70</v>
      </c>
      <c r="AO32" s="27" t="s">
        <v>70</v>
      </c>
      <c r="AP32" s="27" t="s">
        <v>70</v>
      </c>
      <c r="AQ32" s="27" t="s">
        <v>70</v>
      </c>
      <c r="AR32" s="27"/>
      <c r="AS32" s="15" t="n">
        <v>1</v>
      </c>
      <c r="AT32" s="15" t="n">
        <v>1</v>
      </c>
      <c r="AU32" s="15" t="n">
        <v>1</v>
      </c>
      <c r="AV32" s="15" t="n">
        <v>6</v>
      </c>
      <c r="AW32" s="15" t="s">
        <v>70</v>
      </c>
      <c r="AX32" s="15" t="s">
        <v>70</v>
      </c>
      <c r="AY32" s="18" t="s">
        <v>70</v>
      </c>
      <c r="AZ32" s="15" t="s">
        <v>111</v>
      </c>
      <c r="BA32" s="20" t="n">
        <v>0.2</v>
      </c>
      <c r="BB32" s="30" t="n">
        <f aca="false">BA32 * (1 - ( 3 / (( 4*BJ32) - 9) ))</f>
        <v>0.180645161290323</v>
      </c>
      <c r="BC32" s="30" t="n">
        <f aca="false">0.5 * LN((1+BB32)/(1-BB32))</f>
        <v>0.182649533191415</v>
      </c>
      <c r="BD32" s="30" t="n">
        <f aca="false">1/SQRT(BJ32-3)</f>
        <v>0.377964473009227</v>
      </c>
      <c r="BE32" s="30" t="n">
        <f aca="false">BC32-1.96*BD32</f>
        <v>-0.55816083390667</v>
      </c>
      <c r="BF32" s="30" t="n">
        <f aca="false">BC32+1.96*BD32</f>
        <v>0.9234599002895</v>
      </c>
      <c r="BG32" s="30" t="str">
        <f aca="false">IF(BC32&lt; BE32, "PROB",  IF(BC32&gt;BF32, "PROB","OK"))</f>
        <v>OK</v>
      </c>
      <c r="BH32" s="30" t="n">
        <f aca="false">1/(BD32*BD32)</f>
        <v>7</v>
      </c>
      <c r="BI32" s="27" t="s">
        <v>107</v>
      </c>
      <c r="BJ32" s="15" t="n">
        <v>10</v>
      </c>
      <c r="BK32" s="15" t="s">
        <v>73</v>
      </c>
      <c r="BL32" s="15" t="s">
        <v>108</v>
      </c>
      <c r="BM32" s="15" t="s">
        <v>233</v>
      </c>
    </row>
    <row r="33" s="4" customFormat="true" ht="14.4" hidden="false" customHeight="false" outlineLevel="0" collapsed="false">
      <c r="A33" s="15" t="n">
        <v>82</v>
      </c>
      <c r="B33" s="15" t="n">
        <v>1</v>
      </c>
      <c r="C33" s="15" t="n">
        <v>90</v>
      </c>
      <c r="D33" s="15" t="n">
        <v>0</v>
      </c>
      <c r="E33" s="15" t="n">
        <v>2</v>
      </c>
      <c r="F33" s="15" t="n">
        <v>1</v>
      </c>
      <c r="G33" s="15" t="n">
        <v>1</v>
      </c>
      <c r="H33" s="15" t="n">
        <v>0</v>
      </c>
      <c r="I33" s="15" t="n">
        <v>21</v>
      </c>
      <c r="J33" s="15" t="n">
        <v>1</v>
      </c>
      <c r="K33" s="15" t="n">
        <v>3</v>
      </c>
      <c r="L33" s="15" t="n">
        <v>2</v>
      </c>
      <c r="M33" s="15" t="n">
        <v>3</v>
      </c>
      <c r="N33" s="15" t="n">
        <v>2</v>
      </c>
      <c r="O33" s="15" t="n">
        <v>1</v>
      </c>
      <c r="P33" s="15" t="n">
        <v>2</v>
      </c>
      <c r="Q33" s="27" t="n">
        <v>13</v>
      </c>
      <c r="R33" s="27" t="n">
        <v>1</v>
      </c>
      <c r="S33" s="15" t="s">
        <v>70</v>
      </c>
      <c r="T33" s="15" t="n">
        <v>0</v>
      </c>
      <c r="U33" s="18" t="s">
        <v>69</v>
      </c>
      <c r="V33" s="18" t="s">
        <v>69</v>
      </c>
      <c r="W33" s="18" t="s">
        <v>69</v>
      </c>
      <c r="X33" s="18" t="s">
        <v>69</v>
      </c>
      <c r="Y33" s="18" t="s">
        <v>69</v>
      </c>
      <c r="Z33" s="18"/>
      <c r="AA33" s="27" t="n">
        <v>1</v>
      </c>
      <c r="AB33" s="27" t="n">
        <v>0</v>
      </c>
      <c r="AC33" s="27" t="n">
        <f aca="false">10/60</f>
        <v>0.166666666666667</v>
      </c>
      <c r="AD33" s="27" t="s">
        <v>69</v>
      </c>
      <c r="AE33" s="27" t="s">
        <v>69</v>
      </c>
      <c r="AF33" s="27" t="n">
        <v>0.6</v>
      </c>
      <c r="AG33" s="27" t="n">
        <v>10</v>
      </c>
      <c r="AH33" s="27"/>
      <c r="AI33" s="18" t="s">
        <v>70</v>
      </c>
      <c r="AJ33" s="15" t="n">
        <v>0</v>
      </c>
      <c r="AK33" s="15" t="n">
        <v>0</v>
      </c>
      <c r="AL33" s="15" t="n">
        <v>16</v>
      </c>
      <c r="AM33" s="15" t="n">
        <v>0</v>
      </c>
      <c r="AN33" s="15" t="s">
        <v>70</v>
      </c>
      <c r="AO33" s="27" t="s">
        <v>70</v>
      </c>
      <c r="AP33" s="27" t="s">
        <v>70</v>
      </c>
      <c r="AQ33" s="27" t="s">
        <v>70</v>
      </c>
      <c r="AR33" s="27"/>
      <c r="AS33" s="15" t="n">
        <v>1</v>
      </c>
      <c r="AT33" s="15" t="n">
        <v>1</v>
      </c>
      <c r="AU33" s="15" t="n">
        <v>1</v>
      </c>
      <c r="AV33" s="15" t="n">
        <v>6</v>
      </c>
      <c r="AW33" s="15" t="s">
        <v>70</v>
      </c>
      <c r="AX33" s="15" t="s">
        <v>70</v>
      </c>
      <c r="AY33" s="18" t="s">
        <v>70</v>
      </c>
      <c r="AZ33" s="15" t="s">
        <v>113</v>
      </c>
      <c r="BA33" s="20" t="n">
        <v>0.32</v>
      </c>
      <c r="BB33" s="30" t="n">
        <f aca="false">BA33 * (1 - ( 3 / (( 4*BJ33) - 9) ))</f>
        <v>0.289032258064516</v>
      </c>
      <c r="BC33" s="30" t="n">
        <f aca="false">0.5 * LN((1+BB33)/(1-BB33))</f>
        <v>0.29750998474782</v>
      </c>
      <c r="BD33" s="30" t="n">
        <f aca="false">1/SQRT(BJ33-3)</f>
        <v>0.377964473009227</v>
      </c>
      <c r="BE33" s="30" t="n">
        <f aca="false">BC33-1.96*BD33</f>
        <v>-0.443300382350266</v>
      </c>
      <c r="BF33" s="30" t="n">
        <f aca="false">BC33+1.96*BD33</f>
        <v>1.03832035184591</v>
      </c>
      <c r="BG33" s="30" t="str">
        <f aca="false">IF(BC33&lt; BE33, "PROB",  IF(BC33&gt;BF33, "PROB","OK"))</f>
        <v>OK</v>
      </c>
      <c r="BH33" s="30" t="n">
        <f aca="false">1/(BD33*BD33)</f>
        <v>7</v>
      </c>
      <c r="BI33" s="27" t="s">
        <v>107</v>
      </c>
      <c r="BJ33" s="15" t="n">
        <v>10</v>
      </c>
      <c r="BK33" s="15" t="s">
        <v>73</v>
      </c>
      <c r="BL33" s="15" t="s">
        <v>108</v>
      </c>
      <c r="BM33" s="15" t="s">
        <v>233</v>
      </c>
    </row>
    <row r="34" s="4" customFormat="true" ht="14.4" hidden="false" customHeight="false" outlineLevel="0" collapsed="false">
      <c r="A34" s="15" t="n">
        <v>82</v>
      </c>
      <c r="B34" s="15" t="n">
        <v>1</v>
      </c>
      <c r="C34" s="15" t="n">
        <v>90</v>
      </c>
      <c r="D34" s="15" t="n">
        <v>0</v>
      </c>
      <c r="E34" s="15" t="n">
        <v>2</v>
      </c>
      <c r="F34" s="15" t="n">
        <v>1</v>
      </c>
      <c r="G34" s="15" t="n">
        <v>1</v>
      </c>
      <c r="H34" s="15" t="n">
        <v>0</v>
      </c>
      <c r="I34" s="15" t="n">
        <v>21</v>
      </c>
      <c r="J34" s="15" t="n">
        <v>1</v>
      </c>
      <c r="K34" s="15" t="n">
        <v>3</v>
      </c>
      <c r="L34" s="15" t="n">
        <v>2</v>
      </c>
      <c r="M34" s="15" t="n">
        <v>3</v>
      </c>
      <c r="N34" s="15" t="n">
        <v>2</v>
      </c>
      <c r="O34" s="15" t="n">
        <v>1</v>
      </c>
      <c r="P34" s="15" t="n">
        <v>2</v>
      </c>
      <c r="Q34" s="27" t="n">
        <v>13</v>
      </c>
      <c r="R34" s="27" t="n">
        <v>1</v>
      </c>
      <c r="S34" s="15" t="s">
        <v>70</v>
      </c>
      <c r="T34" s="15" t="n">
        <v>0</v>
      </c>
      <c r="U34" s="18" t="s">
        <v>69</v>
      </c>
      <c r="V34" s="18" t="s">
        <v>69</v>
      </c>
      <c r="W34" s="18" t="s">
        <v>69</v>
      </c>
      <c r="X34" s="18" t="s">
        <v>69</v>
      </c>
      <c r="Y34" s="18" t="s">
        <v>69</v>
      </c>
      <c r="Z34" s="18"/>
      <c r="AA34" s="27" t="n">
        <v>1</v>
      </c>
      <c r="AB34" s="27" t="n">
        <v>0</v>
      </c>
      <c r="AC34" s="27" t="n">
        <f aca="false">10/60</f>
        <v>0.166666666666667</v>
      </c>
      <c r="AD34" s="27" t="s">
        <v>69</v>
      </c>
      <c r="AE34" s="27" t="s">
        <v>69</v>
      </c>
      <c r="AF34" s="27" t="n">
        <v>0.6</v>
      </c>
      <c r="AG34" s="27" t="n">
        <v>10</v>
      </c>
      <c r="AH34" s="27"/>
      <c r="AI34" s="18" t="s">
        <v>70</v>
      </c>
      <c r="AJ34" s="15" t="n">
        <v>0</v>
      </c>
      <c r="AK34" s="15" t="n">
        <v>0</v>
      </c>
      <c r="AL34" s="15" t="n">
        <v>16</v>
      </c>
      <c r="AM34" s="15" t="n">
        <v>0</v>
      </c>
      <c r="AN34" s="15" t="s">
        <v>70</v>
      </c>
      <c r="AO34" s="27" t="s">
        <v>70</v>
      </c>
      <c r="AP34" s="27" t="s">
        <v>70</v>
      </c>
      <c r="AQ34" s="27" t="s">
        <v>70</v>
      </c>
      <c r="AR34" s="27"/>
      <c r="AS34" s="15" t="n">
        <v>1</v>
      </c>
      <c r="AT34" s="15" t="n">
        <v>1</v>
      </c>
      <c r="AU34" s="15" t="n">
        <v>1</v>
      </c>
      <c r="AV34" s="15" t="n">
        <v>6</v>
      </c>
      <c r="AW34" s="15" t="s">
        <v>70</v>
      </c>
      <c r="AX34" s="15" t="s">
        <v>70</v>
      </c>
      <c r="AY34" s="18" t="s">
        <v>70</v>
      </c>
      <c r="AZ34" s="15" t="s">
        <v>78</v>
      </c>
      <c r="BA34" s="20" t="n">
        <v>0.09</v>
      </c>
      <c r="BB34" s="30" t="n">
        <f aca="false">BA34 * (1 - ( 3 / (( 4*BJ34) - 9) ))</f>
        <v>0.0812903225806452</v>
      </c>
      <c r="BC34" s="30" t="n">
        <f aca="false">0.5 * LN((1+BB34)/(1-BB34))</f>
        <v>0.0814700945350536</v>
      </c>
      <c r="BD34" s="30" t="n">
        <f aca="false">1/SQRT(BJ34-3)</f>
        <v>0.377964473009227</v>
      </c>
      <c r="BE34" s="30" t="n">
        <f aca="false">BC34-1.96*BD34</f>
        <v>-0.659340272563032</v>
      </c>
      <c r="BF34" s="30" t="n">
        <f aca="false">BC34+1.96*BD34</f>
        <v>0.822280461633139</v>
      </c>
      <c r="BG34" s="30" t="str">
        <f aca="false">IF(BC34&lt; BE34, "PROB",  IF(BC34&gt;BF34, "PROB","OK"))</f>
        <v>OK</v>
      </c>
      <c r="BH34" s="30" t="n">
        <f aca="false">1/(BD34*BD34)</f>
        <v>7</v>
      </c>
      <c r="BI34" s="27" t="s">
        <v>107</v>
      </c>
      <c r="BJ34" s="15" t="n">
        <v>10</v>
      </c>
      <c r="BK34" s="15" t="s">
        <v>73</v>
      </c>
      <c r="BL34" s="15" t="s">
        <v>108</v>
      </c>
      <c r="BM34" s="15" t="s">
        <v>233</v>
      </c>
    </row>
    <row r="35" s="4" customFormat="true" ht="14.4" hidden="false" customHeight="false" outlineLevel="0" collapsed="false">
      <c r="A35" s="15" t="n">
        <v>82</v>
      </c>
      <c r="B35" s="15" t="n">
        <v>1</v>
      </c>
      <c r="C35" s="15" t="n">
        <v>90</v>
      </c>
      <c r="D35" s="15" t="n">
        <v>0</v>
      </c>
      <c r="E35" s="15" t="n">
        <v>2</v>
      </c>
      <c r="F35" s="15" t="n">
        <v>1</v>
      </c>
      <c r="G35" s="15" t="n">
        <v>1</v>
      </c>
      <c r="H35" s="15" t="n">
        <v>0</v>
      </c>
      <c r="I35" s="15" t="n">
        <v>21</v>
      </c>
      <c r="J35" s="15" t="n">
        <v>1</v>
      </c>
      <c r="K35" s="15" t="n">
        <v>14</v>
      </c>
      <c r="L35" s="15" t="n">
        <v>2</v>
      </c>
      <c r="M35" s="15" t="n">
        <v>14</v>
      </c>
      <c r="N35" s="15" t="n">
        <v>2</v>
      </c>
      <c r="O35" s="15" t="n">
        <v>1</v>
      </c>
      <c r="P35" s="15" t="n">
        <v>2</v>
      </c>
      <c r="Q35" s="27" t="n">
        <v>13</v>
      </c>
      <c r="R35" s="27" t="n">
        <v>1</v>
      </c>
      <c r="S35" s="15" t="s">
        <v>70</v>
      </c>
      <c r="T35" s="15" t="n">
        <v>0</v>
      </c>
      <c r="U35" s="18" t="s">
        <v>69</v>
      </c>
      <c r="V35" s="18" t="s">
        <v>69</v>
      </c>
      <c r="W35" s="18" t="s">
        <v>69</v>
      </c>
      <c r="X35" s="18" t="s">
        <v>69</v>
      </c>
      <c r="Y35" s="18" t="s">
        <v>69</v>
      </c>
      <c r="Z35" s="18"/>
      <c r="AA35" s="27" t="n">
        <v>1</v>
      </c>
      <c r="AB35" s="27" t="n">
        <v>0</v>
      </c>
      <c r="AC35" s="27" t="n">
        <f aca="false">10/60</f>
        <v>0.166666666666667</v>
      </c>
      <c r="AD35" s="27" t="s">
        <v>69</v>
      </c>
      <c r="AE35" s="27" t="s">
        <v>69</v>
      </c>
      <c r="AF35" s="27" t="n">
        <v>0.6</v>
      </c>
      <c r="AG35" s="27" t="n">
        <v>10</v>
      </c>
      <c r="AH35" s="27"/>
      <c r="AI35" s="18" t="s">
        <v>70</v>
      </c>
      <c r="AJ35" s="15" t="n">
        <v>0</v>
      </c>
      <c r="AK35" s="15" t="n">
        <v>0</v>
      </c>
      <c r="AL35" s="15" t="n">
        <v>16</v>
      </c>
      <c r="AM35" s="15" t="n">
        <v>0</v>
      </c>
      <c r="AN35" s="15" t="s">
        <v>70</v>
      </c>
      <c r="AO35" s="27" t="s">
        <v>70</v>
      </c>
      <c r="AP35" s="27" t="s">
        <v>70</v>
      </c>
      <c r="AQ35" s="27" t="s">
        <v>70</v>
      </c>
      <c r="AR35" s="27"/>
      <c r="AS35" s="15" t="n">
        <v>1</v>
      </c>
      <c r="AT35" s="15" t="n">
        <v>1</v>
      </c>
      <c r="AU35" s="15" t="n">
        <v>1</v>
      </c>
      <c r="AV35" s="15" t="n">
        <v>6</v>
      </c>
      <c r="AW35" s="15" t="s">
        <v>70</v>
      </c>
      <c r="AX35" s="15" t="s">
        <v>70</v>
      </c>
      <c r="AY35" s="18" t="s">
        <v>70</v>
      </c>
      <c r="AZ35" s="15" t="s">
        <v>89</v>
      </c>
      <c r="BA35" s="20" t="n">
        <v>-0.17</v>
      </c>
      <c r="BB35" s="30" t="n">
        <f aca="false">BA35 * (1 - ( 3 / (( 4*BJ35) - 9) ))</f>
        <v>-0.153548387096774</v>
      </c>
      <c r="BC35" s="30" t="n">
        <f aca="false">0.5 * LN((1+BB35)/(1-BB35))</f>
        <v>-0.154772493114713</v>
      </c>
      <c r="BD35" s="30" t="n">
        <f aca="false">1/SQRT(BJ35-3)</f>
        <v>0.377964473009227</v>
      </c>
      <c r="BE35" s="30" t="n">
        <f aca="false">BC35-1.96*BD35</f>
        <v>-0.895582860212798</v>
      </c>
      <c r="BF35" s="30" t="n">
        <f aca="false">BC35+1.96*BD35</f>
        <v>0.586037873983373</v>
      </c>
      <c r="BG35" s="30" t="str">
        <f aca="false">IF(BC35&lt; BE35, "PROB",  IF(BC35&gt;BF35, "PROB","OK"))</f>
        <v>OK</v>
      </c>
      <c r="BH35" s="30" t="n">
        <f aca="false">1/(BD35*BD35)</f>
        <v>7</v>
      </c>
      <c r="BI35" s="27" t="s">
        <v>115</v>
      </c>
      <c r="BJ35" s="15" t="n">
        <v>10</v>
      </c>
      <c r="BK35" s="15" t="s">
        <v>73</v>
      </c>
      <c r="BL35" s="15" t="s">
        <v>108</v>
      </c>
      <c r="BM35" s="15" t="s">
        <v>233</v>
      </c>
    </row>
    <row r="36" s="4" customFormat="true" ht="14.4" hidden="false" customHeight="false" outlineLevel="0" collapsed="false">
      <c r="A36" s="15" t="n">
        <v>82</v>
      </c>
      <c r="B36" s="15" t="n">
        <v>1</v>
      </c>
      <c r="C36" s="15" t="n">
        <v>90</v>
      </c>
      <c r="D36" s="15" t="n">
        <v>0</v>
      </c>
      <c r="E36" s="15" t="n">
        <v>2</v>
      </c>
      <c r="F36" s="15" t="n">
        <v>1</v>
      </c>
      <c r="G36" s="15" t="n">
        <v>1</v>
      </c>
      <c r="H36" s="15" t="n">
        <v>0</v>
      </c>
      <c r="I36" s="15" t="n">
        <v>21</v>
      </c>
      <c r="J36" s="15" t="n">
        <v>1</v>
      </c>
      <c r="K36" s="15" t="n">
        <v>14</v>
      </c>
      <c r="L36" s="15" t="n">
        <v>2</v>
      </c>
      <c r="M36" s="15" t="n">
        <v>14</v>
      </c>
      <c r="N36" s="15" t="n">
        <v>2</v>
      </c>
      <c r="O36" s="15" t="n">
        <v>1</v>
      </c>
      <c r="P36" s="15" t="n">
        <v>2</v>
      </c>
      <c r="Q36" s="27" t="n">
        <v>13</v>
      </c>
      <c r="R36" s="27" t="n">
        <v>1</v>
      </c>
      <c r="S36" s="15" t="s">
        <v>70</v>
      </c>
      <c r="T36" s="15" t="n">
        <v>0</v>
      </c>
      <c r="U36" s="18" t="s">
        <v>69</v>
      </c>
      <c r="V36" s="18" t="s">
        <v>69</v>
      </c>
      <c r="W36" s="18" t="s">
        <v>69</v>
      </c>
      <c r="X36" s="18" t="s">
        <v>69</v>
      </c>
      <c r="Y36" s="18" t="s">
        <v>69</v>
      </c>
      <c r="Z36" s="18"/>
      <c r="AA36" s="27" t="n">
        <v>1</v>
      </c>
      <c r="AB36" s="27" t="n">
        <v>0</v>
      </c>
      <c r="AC36" s="27" t="n">
        <f aca="false">10/60</f>
        <v>0.166666666666667</v>
      </c>
      <c r="AD36" s="27" t="s">
        <v>69</v>
      </c>
      <c r="AE36" s="27" t="s">
        <v>69</v>
      </c>
      <c r="AF36" s="27" t="n">
        <v>0.6</v>
      </c>
      <c r="AG36" s="27" t="n">
        <v>10</v>
      </c>
      <c r="AH36" s="27"/>
      <c r="AI36" s="18" t="s">
        <v>70</v>
      </c>
      <c r="AJ36" s="15" t="n">
        <v>0</v>
      </c>
      <c r="AK36" s="15" t="n">
        <v>0</v>
      </c>
      <c r="AL36" s="15" t="n">
        <v>16</v>
      </c>
      <c r="AM36" s="15" t="n">
        <v>0</v>
      </c>
      <c r="AN36" s="15" t="s">
        <v>70</v>
      </c>
      <c r="AO36" s="27" t="s">
        <v>70</v>
      </c>
      <c r="AP36" s="27" t="s">
        <v>70</v>
      </c>
      <c r="AQ36" s="27" t="s">
        <v>70</v>
      </c>
      <c r="AR36" s="27"/>
      <c r="AS36" s="15" t="n">
        <v>1</v>
      </c>
      <c r="AT36" s="15" t="n">
        <v>1</v>
      </c>
      <c r="AU36" s="15" t="n">
        <v>1</v>
      </c>
      <c r="AV36" s="15" t="n">
        <v>6</v>
      </c>
      <c r="AW36" s="15" t="s">
        <v>70</v>
      </c>
      <c r="AX36" s="15" t="s">
        <v>70</v>
      </c>
      <c r="AY36" s="18" t="s">
        <v>70</v>
      </c>
      <c r="AZ36" s="15" t="s">
        <v>91</v>
      </c>
      <c r="BA36" s="20" t="n">
        <v>0.05</v>
      </c>
      <c r="BB36" s="30" t="n">
        <f aca="false">BA36 * (1 - ( 3 / (( 4*BJ36) - 9) ))</f>
        <v>0.0451612903225807</v>
      </c>
      <c r="BC36" s="30" t="n">
        <f aca="false">0.5 * LN((1+BB36)/(1-BB36))</f>
        <v>0.0451920307341345</v>
      </c>
      <c r="BD36" s="30" t="n">
        <f aca="false">1/SQRT(BJ36-3)</f>
        <v>0.377964473009227</v>
      </c>
      <c r="BE36" s="30" t="n">
        <f aca="false">BC36-1.96*BD36</f>
        <v>-0.695618336363951</v>
      </c>
      <c r="BF36" s="30" t="n">
        <f aca="false">BC36+1.96*BD36</f>
        <v>0.78600239783222</v>
      </c>
      <c r="BG36" s="30" t="str">
        <f aca="false">IF(BC36&lt; BE36, "PROB",  IF(BC36&gt;BF36, "PROB","OK"))</f>
        <v>OK</v>
      </c>
      <c r="BH36" s="30" t="n">
        <f aca="false">1/(BD36*BD36)</f>
        <v>7</v>
      </c>
      <c r="BI36" s="27" t="s">
        <v>115</v>
      </c>
      <c r="BJ36" s="15" t="n">
        <v>10</v>
      </c>
      <c r="BK36" s="15" t="s">
        <v>73</v>
      </c>
      <c r="BL36" s="15" t="s">
        <v>108</v>
      </c>
      <c r="BM36" s="15" t="s">
        <v>233</v>
      </c>
    </row>
    <row r="37" s="4" customFormat="true" ht="14.4" hidden="false" customHeight="false" outlineLevel="0" collapsed="false">
      <c r="A37" s="15" t="n">
        <v>82</v>
      </c>
      <c r="B37" s="15" t="n">
        <v>1</v>
      </c>
      <c r="C37" s="15" t="n">
        <v>90</v>
      </c>
      <c r="D37" s="15" t="n">
        <v>0</v>
      </c>
      <c r="E37" s="15" t="n">
        <v>2</v>
      </c>
      <c r="F37" s="15" t="n">
        <v>1</v>
      </c>
      <c r="G37" s="15" t="n">
        <v>1</v>
      </c>
      <c r="H37" s="15" t="n">
        <v>0</v>
      </c>
      <c r="I37" s="15" t="n">
        <v>21</v>
      </c>
      <c r="J37" s="15" t="n">
        <v>1</v>
      </c>
      <c r="K37" s="15" t="n">
        <v>14</v>
      </c>
      <c r="L37" s="15" t="n">
        <v>2</v>
      </c>
      <c r="M37" s="15" t="n">
        <v>14</v>
      </c>
      <c r="N37" s="15" t="n">
        <v>2</v>
      </c>
      <c r="O37" s="15" t="n">
        <v>1</v>
      </c>
      <c r="P37" s="15" t="n">
        <v>2</v>
      </c>
      <c r="Q37" s="27" t="n">
        <v>13</v>
      </c>
      <c r="R37" s="27" t="n">
        <v>1</v>
      </c>
      <c r="S37" s="15" t="s">
        <v>70</v>
      </c>
      <c r="T37" s="15" t="n">
        <v>0</v>
      </c>
      <c r="U37" s="18" t="s">
        <v>69</v>
      </c>
      <c r="V37" s="18" t="s">
        <v>69</v>
      </c>
      <c r="W37" s="18" t="s">
        <v>69</v>
      </c>
      <c r="X37" s="18" t="s">
        <v>69</v>
      </c>
      <c r="Y37" s="18" t="s">
        <v>69</v>
      </c>
      <c r="Z37" s="18"/>
      <c r="AA37" s="27" t="n">
        <v>1</v>
      </c>
      <c r="AB37" s="27" t="n">
        <v>0</v>
      </c>
      <c r="AC37" s="27" t="n">
        <f aca="false">10/60</f>
        <v>0.166666666666667</v>
      </c>
      <c r="AD37" s="27" t="s">
        <v>69</v>
      </c>
      <c r="AE37" s="27" t="s">
        <v>69</v>
      </c>
      <c r="AF37" s="27" t="n">
        <v>0.6</v>
      </c>
      <c r="AG37" s="27" t="n">
        <v>10</v>
      </c>
      <c r="AH37" s="27"/>
      <c r="AI37" s="18" t="s">
        <v>70</v>
      </c>
      <c r="AJ37" s="15" t="n">
        <v>0</v>
      </c>
      <c r="AK37" s="15" t="n">
        <v>0</v>
      </c>
      <c r="AL37" s="15" t="n">
        <v>16</v>
      </c>
      <c r="AM37" s="15" t="n">
        <v>0</v>
      </c>
      <c r="AN37" s="15" t="s">
        <v>70</v>
      </c>
      <c r="AO37" s="27" t="s">
        <v>70</v>
      </c>
      <c r="AP37" s="27" t="s">
        <v>70</v>
      </c>
      <c r="AQ37" s="27" t="s">
        <v>70</v>
      </c>
      <c r="AR37" s="27"/>
      <c r="AS37" s="15" t="n">
        <v>1</v>
      </c>
      <c r="AT37" s="15" t="n">
        <v>1</v>
      </c>
      <c r="AU37" s="15" t="n">
        <v>1</v>
      </c>
      <c r="AV37" s="15" t="n">
        <v>6</v>
      </c>
      <c r="AW37" s="15" t="s">
        <v>70</v>
      </c>
      <c r="AX37" s="15" t="s">
        <v>70</v>
      </c>
      <c r="AY37" s="18" t="s">
        <v>70</v>
      </c>
      <c r="AZ37" s="15" t="s">
        <v>109</v>
      </c>
      <c r="BA37" s="20" t="n">
        <v>0.15</v>
      </c>
      <c r="BB37" s="30" t="n">
        <f aca="false">BA37 * (1 - ( 3 / (( 4*BJ37) - 9) ))</f>
        <v>0.135483870967742</v>
      </c>
      <c r="BC37" s="30" t="n">
        <f aca="false">0.5 * LN((1+BB37)/(1-BB37))</f>
        <v>0.13632209754362</v>
      </c>
      <c r="BD37" s="30" t="n">
        <f aca="false">1/SQRT(BJ37-3)</f>
        <v>0.377964473009227</v>
      </c>
      <c r="BE37" s="30" t="n">
        <f aca="false">BC37-1.96*BD37</f>
        <v>-0.604488269554465</v>
      </c>
      <c r="BF37" s="30" t="n">
        <f aca="false">BC37+1.96*BD37</f>
        <v>0.877132464641706</v>
      </c>
      <c r="BG37" s="30" t="str">
        <f aca="false">IF(BC37&lt; BE37, "PROB",  IF(BC37&gt;BF37, "PROB","OK"))</f>
        <v>OK</v>
      </c>
      <c r="BH37" s="30" t="n">
        <f aca="false">1/(BD37*BD37)</f>
        <v>7</v>
      </c>
      <c r="BI37" s="15" t="s">
        <v>116</v>
      </c>
      <c r="BJ37" s="15" t="n">
        <v>10</v>
      </c>
      <c r="BK37" s="15" t="s">
        <v>73</v>
      </c>
      <c r="BL37" s="15" t="s">
        <v>108</v>
      </c>
      <c r="BM37" s="15" t="s">
        <v>233</v>
      </c>
    </row>
    <row r="38" s="4" customFormat="true" ht="14.4" hidden="false" customHeight="false" outlineLevel="0" collapsed="false">
      <c r="A38" s="15" t="n">
        <v>82</v>
      </c>
      <c r="B38" s="15" t="n">
        <v>1</v>
      </c>
      <c r="C38" s="15" t="n">
        <v>90</v>
      </c>
      <c r="D38" s="15" t="n">
        <v>0</v>
      </c>
      <c r="E38" s="15" t="n">
        <v>2</v>
      </c>
      <c r="F38" s="15" t="n">
        <v>1</v>
      </c>
      <c r="G38" s="15" t="n">
        <v>1</v>
      </c>
      <c r="H38" s="15" t="n">
        <v>0</v>
      </c>
      <c r="I38" s="15" t="n">
        <v>21</v>
      </c>
      <c r="J38" s="15" t="n">
        <v>1</v>
      </c>
      <c r="K38" s="15" t="n">
        <v>14</v>
      </c>
      <c r="L38" s="15" t="n">
        <v>2</v>
      </c>
      <c r="M38" s="15" t="n">
        <v>14</v>
      </c>
      <c r="N38" s="15" t="n">
        <v>2</v>
      </c>
      <c r="O38" s="15" t="n">
        <v>1</v>
      </c>
      <c r="P38" s="15" t="n">
        <v>2</v>
      </c>
      <c r="Q38" s="27" t="n">
        <v>13</v>
      </c>
      <c r="R38" s="27" t="n">
        <v>1</v>
      </c>
      <c r="S38" s="15" t="s">
        <v>70</v>
      </c>
      <c r="T38" s="15" t="n">
        <v>0</v>
      </c>
      <c r="U38" s="18" t="s">
        <v>69</v>
      </c>
      <c r="V38" s="18" t="s">
        <v>69</v>
      </c>
      <c r="W38" s="18" t="s">
        <v>69</v>
      </c>
      <c r="X38" s="18" t="s">
        <v>69</v>
      </c>
      <c r="Y38" s="18" t="s">
        <v>69</v>
      </c>
      <c r="Z38" s="18"/>
      <c r="AA38" s="27" t="n">
        <v>1</v>
      </c>
      <c r="AB38" s="27" t="n">
        <v>0</v>
      </c>
      <c r="AC38" s="27" t="n">
        <f aca="false">10/60</f>
        <v>0.166666666666667</v>
      </c>
      <c r="AD38" s="27" t="s">
        <v>69</v>
      </c>
      <c r="AE38" s="27" t="s">
        <v>69</v>
      </c>
      <c r="AF38" s="27" t="n">
        <v>0.6</v>
      </c>
      <c r="AG38" s="27" t="n">
        <v>10</v>
      </c>
      <c r="AH38" s="27"/>
      <c r="AI38" s="18" t="s">
        <v>70</v>
      </c>
      <c r="AJ38" s="15" t="n">
        <v>0</v>
      </c>
      <c r="AK38" s="15" t="n">
        <v>0</v>
      </c>
      <c r="AL38" s="15" t="n">
        <v>16</v>
      </c>
      <c r="AM38" s="15" t="n">
        <v>0</v>
      </c>
      <c r="AN38" s="15" t="s">
        <v>70</v>
      </c>
      <c r="AO38" s="27" t="s">
        <v>70</v>
      </c>
      <c r="AP38" s="27" t="s">
        <v>70</v>
      </c>
      <c r="AQ38" s="27" t="s">
        <v>70</v>
      </c>
      <c r="AR38" s="27"/>
      <c r="AS38" s="15" t="n">
        <v>1</v>
      </c>
      <c r="AT38" s="15" t="n">
        <v>1</v>
      </c>
      <c r="AU38" s="15" t="n">
        <v>1</v>
      </c>
      <c r="AV38" s="15" t="n">
        <v>6</v>
      </c>
      <c r="AW38" s="15" t="s">
        <v>70</v>
      </c>
      <c r="AX38" s="15" t="s">
        <v>70</v>
      </c>
      <c r="AY38" s="18" t="s">
        <v>70</v>
      </c>
      <c r="AZ38" s="15" t="s">
        <v>76</v>
      </c>
      <c r="BA38" s="20" t="n">
        <v>-0.32</v>
      </c>
      <c r="BB38" s="30" t="n">
        <f aca="false">BA38 * (1 - ( 3 / (( 4*BJ38) - 9) ))</f>
        <v>-0.289032258064516</v>
      </c>
      <c r="BC38" s="30" t="n">
        <f aca="false">0.5 * LN((1+BB38)/(1-BB38))</f>
        <v>-0.29750998474782</v>
      </c>
      <c r="BD38" s="30" t="n">
        <f aca="false">1/SQRT(BJ38-3)</f>
        <v>0.377964473009227</v>
      </c>
      <c r="BE38" s="30" t="n">
        <f aca="false">BC38-1.96*BD38</f>
        <v>-1.03832035184591</v>
      </c>
      <c r="BF38" s="30" t="n">
        <f aca="false">BC38+1.96*BD38</f>
        <v>0.443300382350266</v>
      </c>
      <c r="BG38" s="30" t="str">
        <f aca="false">IF(BC38&lt; BE38, "PROB",  IF(BC38&gt;BF38, "PROB","OK"))</f>
        <v>OK</v>
      </c>
      <c r="BH38" s="30" t="n">
        <f aca="false">1/(BD38*BD38)</f>
        <v>7</v>
      </c>
      <c r="BI38" s="15" t="s">
        <v>116</v>
      </c>
      <c r="BJ38" s="15" t="n">
        <v>10</v>
      </c>
      <c r="BK38" s="15" t="s">
        <v>73</v>
      </c>
      <c r="BL38" s="15" t="s">
        <v>108</v>
      </c>
      <c r="BM38" s="15" t="s">
        <v>233</v>
      </c>
    </row>
    <row r="39" s="4" customFormat="true" ht="14.4" hidden="false" customHeight="false" outlineLevel="0" collapsed="false">
      <c r="A39" s="15" t="n">
        <v>82</v>
      </c>
      <c r="B39" s="15" t="n">
        <v>1</v>
      </c>
      <c r="C39" s="15" t="n">
        <v>90</v>
      </c>
      <c r="D39" s="15" t="n">
        <v>0</v>
      </c>
      <c r="E39" s="15" t="n">
        <v>2</v>
      </c>
      <c r="F39" s="15" t="n">
        <v>1</v>
      </c>
      <c r="G39" s="15" t="n">
        <v>1</v>
      </c>
      <c r="H39" s="15" t="n">
        <v>0</v>
      </c>
      <c r="I39" s="15" t="n">
        <v>21</v>
      </c>
      <c r="J39" s="15" t="n">
        <v>1</v>
      </c>
      <c r="K39" s="15" t="n">
        <v>14</v>
      </c>
      <c r="L39" s="15" t="n">
        <v>2</v>
      </c>
      <c r="M39" s="15" t="n">
        <v>14</v>
      </c>
      <c r="N39" s="15" t="n">
        <v>2</v>
      </c>
      <c r="O39" s="15" t="n">
        <v>1</v>
      </c>
      <c r="P39" s="15" t="n">
        <v>2</v>
      </c>
      <c r="Q39" s="27" t="n">
        <v>13</v>
      </c>
      <c r="R39" s="27" t="n">
        <v>1</v>
      </c>
      <c r="S39" s="15" t="s">
        <v>70</v>
      </c>
      <c r="T39" s="15" t="n">
        <v>0</v>
      </c>
      <c r="U39" s="18" t="s">
        <v>69</v>
      </c>
      <c r="V39" s="18" t="s">
        <v>69</v>
      </c>
      <c r="W39" s="18" t="s">
        <v>69</v>
      </c>
      <c r="X39" s="18" t="s">
        <v>69</v>
      </c>
      <c r="Y39" s="18" t="s">
        <v>69</v>
      </c>
      <c r="Z39" s="18"/>
      <c r="AA39" s="27" t="n">
        <v>1</v>
      </c>
      <c r="AB39" s="27" t="n">
        <v>0</v>
      </c>
      <c r="AC39" s="27" t="n">
        <f aca="false">10/60</f>
        <v>0.166666666666667</v>
      </c>
      <c r="AD39" s="27" t="s">
        <v>69</v>
      </c>
      <c r="AE39" s="27" t="s">
        <v>69</v>
      </c>
      <c r="AF39" s="27" t="n">
        <v>0.6</v>
      </c>
      <c r="AG39" s="27" t="n">
        <v>10</v>
      </c>
      <c r="AH39" s="27"/>
      <c r="AI39" s="18" t="s">
        <v>70</v>
      </c>
      <c r="AJ39" s="15" t="n">
        <v>0</v>
      </c>
      <c r="AK39" s="15" t="n">
        <v>0</v>
      </c>
      <c r="AL39" s="15" t="n">
        <v>16</v>
      </c>
      <c r="AM39" s="15" t="n">
        <v>0</v>
      </c>
      <c r="AN39" s="15" t="s">
        <v>70</v>
      </c>
      <c r="AO39" s="27" t="s">
        <v>70</v>
      </c>
      <c r="AP39" s="27" t="s">
        <v>70</v>
      </c>
      <c r="AQ39" s="27" t="s">
        <v>70</v>
      </c>
      <c r="AR39" s="27"/>
      <c r="AS39" s="15" t="n">
        <v>1</v>
      </c>
      <c r="AT39" s="15" t="n">
        <v>1</v>
      </c>
      <c r="AU39" s="15" t="n">
        <v>1</v>
      </c>
      <c r="AV39" s="15" t="n">
        <v>6</v>
      </c>
      <c r="AW39" s="15" t="s">
        <v>70</v>
      </c>
      <c r="AX39" s="15" t="s">
        <v>70</v>
      </c>
      <c r="AY39" s="18" t="s">
        <v>70</v>
      </c>
      <c r="AZ39" s="15" t="s">
        <v>86</v>
      </c>
      <c r="BA39" s="20" t="n">
        <v>0.05</v>
      </c>
      <c r="BB39" s="30" t="n">
        <f aca="false">BA39 * (1 - ( 3 / (( 4*BJ39) - 9) ))</f>
        <v>0.0451612903225807</v>
      </c>
      <c r="BC39" s="30" t="n">
        <f aca="false">0.5 * LN((1+BB39)/(1-BB39))</f>
        <v>0.0451920307341345</v>
      </c>
      <c r="BD39" s="30" t="n">
        <f aca="false">1/SQRT(BJ39-3)</f>
        <v>0.377964473009227</v>
      </c>
      <c r="BE39" s="30" t="n">
        <f aca="false">BC39-1.96*BD39</f>
        <v>-0.695618336363951</v>
      </c>
      <c r="BF39" s="30" t="n">
        <f aca="false">BC39+1.96*BD39</f>
        <v>0.78600239783222</v>
      </c>
      <c r="BG39" s="30" t="str">
        <f aca="false">IF(BC39&lt; BE39, "PROB",  IF(BC39&gt;BF39, "PROB","OK"))</f>
        <v>OK</v>
      </c>
      <c r="BH39" s="30" t="n">
        <f aca="false">1/(BD39*BD39)</f>
        <v>7</v>
      </c>
      <c r="BI39" s="15" t="s">
        <v>116</v>
      </c>
      <c r="BJ39" s="15" t="n">
        <v>10</v>
      </c>
      <c r="BK39" s="15" t="s">
        <v>73</v>
      </c>
      <c r="BL39" s="15" t="s">
        <v>108</v>
      </c>
      <c r="BM39" s="15" t="s">
        <v>233</v>
      </c>
    </row>
    <row r="40" s="4" customFormat="true" ht="14.4" hidden="false" customHeight="false" outlineLevel="0" collapsed="false">
      <c r="A40" s="15" t="n">
        <v>82</v>
      </c>
      <c r="B40" s="15" t="n">
        <v>1</v>
      </c>
      <c r="C40" s="15" t="n">
        <v>90</v>
      </c>
      <c r="D40" s="15" t="n">
        <v>0</v>
      </c>
      <c r="E40" s="15" t="n">
        <v>2</v>
      </c>
      <c r="F40" s="15" t="n">
        <v>1</v>
      </c>
      <c r="G40" s="15" t="n">
        <v>1</v>
      </c>
      <c r="H40" s="15" t="n">
        <v>0</v>
      </c>
      <c r="I40" s="15" t="n">
        <v>21</v>
      </c>
      <c r="J40" s="15" t="n">
        <v>1</v>
      </c>
      <c r="K40" s="15" t="n">
        <v>14</v>
      </c>
      <c r="L40" s="15" t="n">
        <v>2</v>
      </c>
      <c r="M40" s="15" t="n">
        <v>14</v>
      </c>
      <c r="N40" s="15" t="n">
        <v>2</v>
      </c>
      <c r="O40" s="15" t="n">
        <v>1</v>
      </c>
      <c r="P40" s="15" t="n">
        <v>2</v>
      </c>
      <c r="Q40" s="27" t="n">
        <v>13</v>
      </c>
      <c r="R40" s="27" t="n">
        <v>1</v>
      </c>
      <c r="S40" s="15" t="s">
        <v>70</v>
      </c>
      <c r="T40" s="15" t="n">
        <v>0</v>
      </c>
      <c r="U40" s="18" t="s">
        <v>69</v>
      </c>
      <c r="V40" s="18" t="s">
        <v>69</v>
      </c>
      <c r="W40" s="18" t="s">
        <v>69</v>
      </c>
      <c r="X40" s="18" t="s">
        <v>69</v>
      </c>
      <c r="Y40" s="18" t="s">
        <v>69</v>
      </c>
      <c r="Z40" s="18"/>
      <c r="AA40" s="27" t="n">
        <v>1</v>
      </c>
      <c r="AB40" s="27" t="n">
        <v>0</v>
      </c>
      <c r="AC40" s="27" t="n">
        <f aca="false">10/60</f>
        <v>0.166666666666667</v>
      </c>
      <c r="AD40" s="27" t="s">
        <v>69</v>
      </c>
      <c r="AE40" s="27" t="s">
        <v>69</v>
      </c>
      <c r="AF40" s="27" t="n">
        <v>0.6</v>
      </c>
      <c r="AG40" s="27" t="n">
        <v>10</v>
      </c>
      <c r="AH40" s="27"/>
      <c r="AI40" s="18" t="s">
        <v>70</v>
      </c>
      <c r="AJ40" s="15" t="n">
        <v>0</v>
      </c>
      <c r="AK40" s="15" t="n">
        <v>0</v>
      </c>
      <c r="AL40" s="15" t="n">
        <v>16</v>
      </c>
      <c r="AM40" s="15" t="n">
        <v>0</v>
      </c>
      <c r="AN40" s="15" t="s">
        <v>70</v>
      </c>
      <c r="AO40" s="27" t="s">
        <v>70</v>
      </c>
      <c r="AP40" s="27" t="s">
        <v>70</v>
      </c>
      <c r="AQ40" s="27" t="s">
        <v>70</v>
      </c>
      <c r="AR40" s="27"/>
      <c r="AS40" s="15" t="n">
        <v>1</v>
      </c>
      <c r="AT40" s="15" t="n">
        <v>1</v>
      </c>
      <c r="AU40" s="15" t="n">
        <v>1</v>
      </c>
      <c r="AV40" s="15" t="n">
        <v>6</v>
      </c>
      <c r="AW40" s="15" t="s">
        <v>70</v>
      </c>
      <c r="AX40" s="15" t="s">
        <v>70</v>
      </c>
      <c r="AY40" s="18" t="s">
        <v>70</v>
      </c>
      <c r="AZ40" s="15" t="s">
        <v>83</v>
      </c>
      <c r="BA40" s="20" t="n">
        <v>-0.03</v>
      </c>
      <c r="BB40" s="30" t="n">
        <f aca="false">BA40 * (1 - ( 3 / (( 4*BJ40) - 9) ))</f>
        <v>-0.0270967741935484</v>
      </c>
      <c r="BC40" s="30" t="n">
        <f aca="false">0.5 * LN((1+BB40)/(1-BB40))</f>
        <v>-0.0271034089182134</v>
      </c>
      <c r="BD40" s="30" t="n">
        <f aca="false">1/SQRT(BJ40-3)</f>
        <v>0.377964473009227</v>
      </c>
      <c r="BE40" s="30" t="n">
        <f aca="false">BC40-1.96*BD40</f>
        <v>-0.767913776016299</v>
      </c>
      <c r="BF40" s="30" t="n">
        <f aca="false">BC40+1.96*BD40</f>
        <v>0.713706958179872</v>
      </c>
      <c r="BG40" s="30" t="str">
        <f aca="false">IF(BC40&lt; BE40, "PROB",  IF(BC40&gt;BF40, "PROB","OK"))</f>
        <v>OK</v>
      </c>
      <c r="BH40" s="30" t="n">
        <f aca="false">1/(BD40*BD40)</f>
        <v>7</v>
      </c>
      <c r="BI40" s="15" t="s">
        <v>116</v>
      </c>
      <c r="BJ40" s="15" t="n">
        <v>10</v>
      </c>
      <c r="BK40" s="15" t="s">
        <v>73</v>
      </c>
      <c r="BL40" s="15" t="s">
        <v>108</v>
      </c>
      <c r="BM40" s="15" t="s">
        <v>233</v>
      </c>
    </row>
    <row r="41" s="4" customFormat="true" ht="14.4" hidden="false" customHeight="false" outlineLevel="0" collapsed="false">
      <c r="A41" s="15" t="n">
        <v>82</v>
      </c>
      <c r="B41" s="15" t="n">
        <v>1</v>
      </c>
      <c r="C41" s="15" t="n">
        <v>90</v>
      </c>
      <c r="D41" s="15" t="n">
        <v>0</v>
      </c>
      <c r="E41" s="15" t="n">
        <v>2</v>
      </c>
      <c r="F41" s="15" t="n">
        <v>1</v>
      </c>
      <c r="G41" s="15" t="n">
        <v>1</v>
      </c>
      <c r="H41" s="15" t="n">
        <v>0</v>
      </c>
      <c r="I41" s="15" t="n">
        <v>21</v>
      </c>
      <c r="J41" s="15" t="n">
        <v>1</v>
      </c>
      <c r="K41" s="15" t="n">
        <v>14</v>
      </c>
      <c r="L41" s="15" t="n">
        <v>2</v>
      </c>
      <c r="M41" s="15" t="n">
        <v>14</v>
      </c>
      <c r="N41" s="15" t="n">
        <v>2</v>
      </c>
      <c r="O41" s="15" t="n">
        <v>1</v>
      </c>
      <c r="P41" s="15" t="n">
        <v>2</v>
      </c>
      <c r="Q41" s="27" t="n">
        <v>13</v>
      </c>
      <c r="R41" s="27" t="n">
        <v>1</v>
      </c>
      <c r="S41" s="15" t="s">
        <v>70</v>
      </c>
      <c r="T41" s="15" t="n">
        <v>0</v>
      </c>
      <c r="U41" s="18" t="s">
        <v>69</v>
      </c>
      <c r="V41" s="18" t="s">
        <v>69</v>
      </c>
      <c r="W41" s="18" t="s">
        <v>69</v>
      </c>
      <c r="X41" s="18" t="s">
        <v>69</v>
      </c>
      <c r="Y41" s="18" t="s">
        <v>69</v>
      </c>
      <c r="Z41" s="18"/>
      <c r="AA41" s="27" t="n">
        <v>1</v>
      </c>
      <c r="AB41" s="27" t="n">
        <v>0</v>
      </c>
      <c r="AC41" s="27" t="n">
        <f aca="false">10/60</f>
        <v>0.166666666666667</v>
      </c>
      <c r="AD41" s="27" t="s">
        <v>69</v>
      </c>
      <c r="AE41" s="27" t="s">
        <v>69</v>
      </c>
      <c r="AF41" s="27" t="n">
        <v>0.6</v>
      </c>
      <c r="AG41" s="27" t="n">
        <v>10</v>
      </c>
      <c r="AH41" s="27"/>
      <c r="AI41" s="18" t="s">
        <v>70</v>
      </c>
      <c r="AJ41" s="15" t="n">
        <v>0</v>
      </c>
      <c r="AK41" s="15" t="n">
        <v>0</v>
      </c>
      <c r="AL41" s="15" t="n">
        <v>16</v>
      </c>
      <c r="AM41" s="15" t="n">
        <v>0</v>
      </c>
      <c r="AN41" s="15" t="s">
        <v>70</v>
      </c>
      <c r="AO41" s="27" t="s">
        <v>70</v>
      </c>
      <c r="AP41" s="27" t="s">
        <v>70</v>
      </c>
      <c r="AQ41" s="27" t="s">
        <v>70</v>
      </c>
      <c r="AR41" s="27"/>
      <c r="AS41" s="15" t="n">
        <v>1</v>
      </c>
      <c r="AT41" s="15" t="n">
        <v>1</v>
      </c>
      <c r="AU41" s="15" t="n">
        <v>1</v>
      </c>
      <c r="AV41" s="15" t="n">
        <v>6</v>
      </c>
      <c r="AW41" s="15" t="s">
        <v>70</v>
      </c>
      <c r="AX41" s="15" t="s">
        <v>70</v>
      </c>
      <c r="AY41" s="18" t="s">
        <v>70</v>
      </c>
      <c r="AZ41" s="15" t="s">
        <v>111</v>
      </c>
      <c r="BA41" s="20" t="n">
        <v>-0.14</v>
      </c>
      <c r="BB41" s="30" t="n">
        <f aca="false">BA41 * (1 - ( 3 / (( 4*BJ41) - 9) ))</f>
        <v>-0.126451612903226</v>
      </c>
      <c r="BC41" s="30" t="n">
        <f aca="false">0.5 * LN((1+BB41)/(1-BB41))</f>
        <v>-0.127132141463664</v>
      </c>
      <c r="BD41" s="30" t="n">
        <f aca="false">1/SQRT(BJ41-3)</f>
        <v>0.377964473009227</v>
      </c>
      <c r="BE41" s="30" t="n">
        <f aca="false">BC41-1.96*BD41</f>
        <v>-0.867942508561749</v>
      </c>
      <c r="BF41" s="30" t="n">
        <f aca="false">BC41+1.96*BD41</f>
        <v>0.613678225634422</v>
      </c>
      <c r="BG41" s="30" t="str">
        <f aca="false">IF(BC41&lt; BE41, "PROB",  IF(BC41&gt;BF41, "PROB","OK"))</f>
        <v>OK</v>
      </c>
      <c r="BH41" s="30" t="n">
        <f aca="false">1/(BD41*BD41)</f>
        <v>7</v>
      </c>
      <c r="BI41" s="15" t="s">
        <v>116</v>
      </c>
      <c r="BJ41" s="15" t="n">
        <v>10</v>
      </c>
      <c r="BK41" s="15" t="s">
        <v>73</v>
      </c>
      <c r="BL41" s="15" t="s">
        <v>108</v>
      </c>
      <c r="BM41" s="15" t="s">
        <v>233</v>
      </c>
    </row>
    <row r="42" s="4" customFormat="true" ht="14.4" hidden="false" customHeight="false" outlineLevel="0" collapsed="false">
      <c r="A42" s="15" t="n">
        <v>82</v>
      </c>
      <c r="B42" s="15" t="n">
        <v>1</v>
      </c>
      <c r="C42" s="15" t="n">
        <v>90</v>
      </c>
      <c r="D42" s="15" t="n">
        <v>0</v>
      </c>
      <c r="E42" s="15" t="n">
        <v>2</v>
      </c>
      <c r="F42" s="15" t="n">
        <v>1</v>
      </c>
      <c r="G42" s="15" t="n">
        <v>1</v>
      </c>
      <c r="H42" s="15" t="n">
        <v>0</v>
      </c>
      <c r="I42" s="15" t="n">
        <v>21</v>
      </c>
      <c r="J42" s="15" t="n">
        <v>1</v>
      </c>
      <c r="K42" s="15" t="n">
        <v>14</v>
      </c>
      <c r="L42" s="15" t="n">
        <v>2</v>
      </c>
      <c r="M42" s="15" t="n">
        <v>14</v>
      </c>
      <c r="N42" s="15" t="n">
        <v>2</v>
      </c>
      <c r="O42" s="15" t="n">
        <v>1</v>
      </c>
      <c r="P42" s="15" t="n">
        <v>2</v>
      </c>
      <c r="Q42" s="27" t="n">
        <v>13</v>
      </c>
      <c r="R42" s="27" t="n">
        <v>1</v>
      </c>
      <c r="S42" s="15" t="s">
        <v>70</v>
      </c>
      <c r="T42" s="15" t="n">
        <v>0</v>
      </c>
      <c r="U42" s="18" t="s">
        <v>69</v>
      </c>
      <c r="V42" s="18" t="s">
        <v>69</v>
      </c>
      <c r="W42" s="18" t="s">
        <v>69</v>
      </c>
      <c r="X42" s="18" t="s">
        <v>69</v>
      </c>
      <c r="Y42" s="18" t="s">
        <v>69</v>
      </c>
      <c r="Z42" s="18"/>
      <c r="AA42" s="27" t="n">
        <v>1</v>
      </c>
      <c r="AB42" s="27" t="n">
        <v>0</v>
      </c>
      <c r="AC42" s="27" t="n">
        <f aca="false">10/60</f>
        <v>0.166666666666667</v>
      </c>
      <c r="AD42" s="27" t="s">
        <v>69</v>
      </c>
      <c r="AE42" s="27" t="s">
        <v>69</v>
      </c>
      <c r="AF42" s="27" t="n">
        <v>0.6</v>
      </c>
      <c r="AG42" s="27" t="n">
        <v>10</v>
      </c>
      <c r="AH42" s="27"/>
      <c r="AI42" s="18" t="s">
        <v>70</v>
      </c>
      <c r="AJ42" s="15" t="n">
        <v>0</v>
      </c>
      <c r="AK42" s="15" t="n">
        <v>0</v>
      </c>
      <c r="AL42" s="15" t="n">
        <v>16</v>
      </c>
      <c r="AM42" s="15" t="n">
        <v>0</v>
      </c>
      <c r="AN42" s="15" t="s">
        <v>70</v>
      </c>
      <c r="AO42" s="27" t="s">
        <v>70</v>
      </c>
      <c r="AP42" s="27" t="s">
        <v>70</v>
      </c>
      <c r="AQ42" s="27" t="s">
        <v>70</v>
      </c>
      <c r="AR42" s="27"/>
      <c r="AS42" s="15" t="n">
        <v>1</v>
      </c>
      <c r="AT42" s="15" t="n">
        <v>1</v>
      </c>
      <c r="AU42" s="15" t="n">
        <v>1</v>
      </c>
      <c r="AV42" s="15" t="n">
        <v>6</v>
      </c>
      <c r="AW42" s="15" t="s">
        <v>70</v>
      </c>
      <c r="AX42" s="15" t="s">
        <v>70</v>
      </c>
      <c r="AY42" s="18" t="s">
        <v>70</v>
      </c>
      <c r="AZ42" s="15" t="s">
        <v>113</v>
      </c>
      <c r="BA42" s="20" t="n">
        <v>-0.31</v>
      </c>
      <c r="BB42" s="30" t="n">
        <f aca="false">BA42 * (1 - ( 3 / (( 4*BJ42) - 9) ))</f>
        <v>-0.28</v>
      </c>
      <c r="BC42" s="30" t="n">
        <f aca="false">0.5 * LN((1+BB42)/(1-BB42))</f>
        <v>-0.287682072451781</v>
      </c>
      <c r="BD42" s="30" t="n">
        <f aca="false">1/SQRT(BJ42-3)</f>
        <v>0.377964473009227</v>
      </c>
      <c r="BE42" s="30" t="n">
        <f aca="false">BC42-1.96*BD42</f>
        <v>-1.02849243954987</v>
      </c>
      <c r="BF42" s="30" t="n">
        <f aca="false">BC42+1.96*BD42</f>
        <v>0.453128294646304</v>
      </c>
      <c r="BG42" s="30" t="str">
        <f aca="false">IF(BC42&lt; BE42, "PROB",  IF(BC42&gt;BF42, "PROB","OK"))</f>
        <v>OK</v>
      </c>
      <c r="BH42" s="30" t="n">
        <f aca="false">1/(BD42*BD42)</f>
        <v>7</v>
      </c>
      <c r="BI42" s="15" t="s">
        <v>116</v>
      </c>
      <c r="BJ42" s="15" t="n">
        <v>10</v>
      </c>
      <c r="BK42" s="15" t="s">
        <v>73</v>
      </c>
      <c r="BL42" s="15" t="s">
        <v>108</v>
      </c>
      <c r="BM42" s="15" t="s">
        <v>233</v>
      </c>
    </row>
    <row r="43" s="4" customFormat="true" ht="14.4" hidden="false" customHeight="false" outlineLevel="0" collapsed="false">
      <c r="A43" s="15" t="n">
        <v>82</v>
      </c>
      <c r="B43" s="15" t="n">
        <v>1</v>
      </c>
      <c r="C43" s="15" t="n">
        <v>90</v>
      </c>
      <c r="D43" s="15" t="n">
        <v>0</v>
      </c>
      <c r="E43" s="15" t="n">
        <v>2</v>
      </c>
      <c r="F43" s="15" t="n">
        <v>1</v>
      </c>
      <c r="G43" s="15" t="n">
        <v>1</v>
      </c>
      <c r="H43" s="15" t="n">
        <v>0</v>
      </c>
      <c r="I43" s="15" t="n">
        <v>21</v>
      </c>
      <c r="J43" s="15" t="n">
        <v>1</v>
      </c>
      <c r="K43" s="15" t="n">
        <v>14</v>
      </c>
      <c r="L43" s="15" t="n">
        <v>2</v>
      </c>
      <c r="M43" s="15" t="n">
        <v>14</v>
      </c>
      <c r="N43" s="15" t="n">
        <v>2</v>
      </c>
      <c r="O43" s="15" t="n">
        <v>1</v>
      </c>
      <c r="P43" s="15" t="n">
        <v>2</v>
      </c>
      <c r="Q43" s="27" t="n">
        <v>13</v>
      </c>
      <c r="R43" s="27" t="n">
        <v>1</v>
      </c>
      <c r="S43" s="15" t="s">
        <v>70</v>
      </c>
      <c r="T43" s="15" t="n">
        <v>0</v>
      </c>
      <c r="U43" s="18" t="s">
        <v>69</v>
      </c>
      <c r="V43" s="18" t="s">
        <v>69</v>
      </c>
      <c r="W43" s="18" t="s">
        <v>69</v>
      </c>
      <c r="X43" s="18" t="s">
        <v>69</v>
      </c>
      <c r="Y43" s="18" t="s">
        <v>69</v>
      </c>
      <c r="Z43" s="18"/>
      <c r="AA43" s="27" t="n">
        <v>1</v>
      </c>
      <c r="AB43" s="27" t="n">
        <v>0</v>
      </c>
      <c r="AC43" s="27" t="n">
        <f aca="false">10/60</f>
        <v>0.166666666666667</v>
      </c>
      <c r="AD43" s="27" t="s">
        <v>69</v>
      </c>
      <c r="AE43" s="27" t="s">
        <v>69</v>
      </c>
      <c r="AF43" s="27" t="n">
        <v>0.6</v>
      </c>
      <c r="AG43" s="27" t="n">
        <v>10</v>
      </c>
      <c r="AH43" s="27"/>
      <c r="AI43" s="18" t="s">
        <v>70</v>
      </c>
      <c r="AJ43" s="15" t="n">
        <v>0</v>
      </c>
      <c r="AK43" s="15" t="n">
        <v>0</v>
      </c>
      <c r="AL43" s="15" t="n">
        <v>16</v>
      </c>
      <c r="AM43" s="15" t="n">
        <v>0</v>
      </c>
      <c r="AN43" s="15" t="s">
        <v>70</v>
      </c>
      <c r="AO43" s="27" t="s">
        <v>70</v>
      </c>
      <c r="AP43" s="27" t="s">
        <v>70</v>
      </c>
      <c r="AQ43" s="27" t="s">
        <v>70</v>
      </c>
      <c r="AR43" s="27"/>
      <c r="AS43" s="15" t="n">
        <v>1</v>
      </c>
      <c r="AT43" s="15" t="n">
        <v>1</v>
      </c>
      <c r="AU43" s="15" t="n">
        <v>1</v>
      </c>
      <c r="AV43" s="15" t="n">
        <v>6</v>
      </c>
      <c r="AW43" s="15" t="s">
        <v>70</v>
      </c>
      <c r="AX43" s="15" t="s">
        <v>70</v>
      </c>
      <c r="AY43" s="18" t="s">
        <v>70</v>
      </c>
      <c r="AZ43" s="15" t="s">
        <v>78</v>
      </c>
      <c r="BA43" s="20" t="n">
        <v>-0.1</v>
      </c>
      <c r="BB43" s="30" t="n">
        <v>-0.34</v>
      </c>
      <c r="BC43" s="30" t="n">
        <f aca="false">0.5 * LN((1+BB43)/(1-BB43))</f>
        <v>-0.354092528962243</v>
      </c>
      <c r="BD43" s="30" t="n">
        <f aca="false">1/SQRT(BJ43-3)</f>
        <v>0.377964473009227</v>
      </c>
      <c r="BE43" s="30" t="n">
        <f aca="false">BC43-1.96*BD43</f>
        <v>-1.09490289606033</v>
      </c>
      <c r="BF43" s="30" t="n">
        <f aca="false">BC43+1.96*BD43</f>
        <v>0.386717838135842</v>
      </c>
      <c r="BG43" s="30" t="str">
        <f aca="false">IF(BC43&lt; BE43, "PROB",  IF(BC43&gt;BF43, "PROB","OK"))</f>
        <v>OK</v>
      </c>
      <c r="BH43" s="30" t="n">
        <f aca="false">1/(BD43*BD43)</f>
        <v>7</v>
      </c>
      <c r="BI43" s="15" t="s">
        <v>117</v>
      </c>
      <c r="BJ43" s="15" t="n">
        <v>10</v>
      </c>
      <c r="BK43" s="15" t="s">
        <v>73</v>
      </c>
      <c r="BL43" s="15" t="s">
        <v>108</v>
      </c>
      <c r="BM43" s="15" t="s">
        <v>233</v>
      </c>
    </row>
    <row r="44" s="4" customFormat="true" ht="14.4" hidden="false" customHeight="false" outlineLevel="0" collapsed="false">
      <c r="A44" s="15" t="n">
        <v>117</v>
      </c>
      <c r="B44" s="15" t="n">
        <v>1</v>
      </c>
      <c r="C44" s="15" t="n">
        <v>67.5</v>
      </c>
      <c r="D44" s="15" t="n">
        <v>0</v>
      </c>
      <c r="E44" s="15" t="s">
        <v>70</v>
      </c>
      <c r="F44" s="15" t="n">
        <v>1</v>
      </c>
      <c r="G44" s="15" t="n">
        <v>1</v>
      </c>
      <c r="H44" s="15" t="n">
        <v>0</v>
      </c>
      <c r="I44" s="15" t="n">
        <v>67.5</v>
      </c>
      <c r="J44" s="15" t="n">
        <v>3</v>
      </c>
      <c r="K44" s="15" t="n">
        <v>3</v>
      </c>
      <c r="L44" s="15" t="n">
        <v>2</v>
      </c>
      <c r="M44" s="15" t="n">
        <v>3</v>
      </c>
      <c r="N44" s="15" t="n">
        <v>2</v>
      </c>
      <c r="O44" s="15" t="n">
        <v>1</v>
      </c>
      <c r="P44" s="15" t="n">
        <v>1</v>
      </c>
      <c r="Q44" s="15" t="n">
        <v>13</v>
      </c>
      <c r="R44" s="15" t="n">
        <v>1</v>
      </c>
      <c r="S44" s="15" t="n">
        <f aca="false">5*60 + 288</f>
        <v>588</v>
      </c>
      <c r="T44" s="15" t="n">
        <v>1</v>
      </c>
      <c r="U44" s="15" t="n">
        <v>4</v>
      </c>
      <c r="V44" s="18" t="s">
        <v>69</v>
      </c>
      <c r="W44" s="15" t="n">
        <v>48</v>
      </c>
      <c r="X44" s="18" t="s">
        <v>69</v>
      </c>
      <c r="Y44" s="15" t="n">
        <v>1</v>
      </c>
      <c r="Z44" s="18"/>
      <c r="AA44" s="15" t="n">
        <v>1</v>
      </c>
      <c r="AB44" s="15" t="n">
        <v>0</v>
      </c>
      <c r="AC44" s="18" t="s">
        <v>69</v>
      </c>
      <c r="AD44" s="15" t="n">
        <v>10</v>
      </c>
      <c r="AE44" s="15" t="n">
        <v>2</v>
      </c>
      <c r="AF44" s="15" t="n">
        <v>1</v>
      </c>
      <c r="AG44" s="15" t="n">
        <v>24</v>
      </c>
      <c r="AH44" s="18"/>
      <c r="AI44" s="18" t="s">
        <v>69</v>
      </c>
      <c r="AJ44" s="15" t="n">
        <v>48</v>
      </c>
      <c r="AK44" s="15" t="n">
        <v>1</v>
      </c>
      <c r="AL44" s="15" t="n">
        <v>0</v>
      </c>
      <c r="AM44" s="15" t="s">
        <v>70</v>
      </c>
      <c r="AN44" s="15" t="s">
        <v>70</v>
      </c>
      <c r="AO44" s="15" t="s">
        <v>70</v>
      </c>
      <c r="AP44" s="15" t="s">
        <v>70</v>
      </c>
      <c r="AQ44" s="15" t="s">
        <v>70</v>
      </c>
      <c r="AR44" s="15"/>
      <c r="AS44" s="15" t="n">
        <v>1</v>
      </c>
      <c r="AT44" s="15" t="n">
        <v>1</v>
      </c>
      <c r="AU44" s="15" t="n">
        <v>1</v>
      </c>
      <c r="AV44" s="15" t="n">
        <v>6</v>
      </c>
      <c r="AW44" s="15" t="s">
        <v>70</v>
      </c>
      <c r="AX44" s="15" t="s">
        <v>70</v>
      </c>
      <c r="AY44" s="18" t="s">
        <v>70</v>
      </c>
      <c r="AZ44" s="15" t="s">
        <v>237</v>
      </c>
      <c r="BA44" s="20" t="n">
        <v>0.39</v>
      </c>
      <c r="BB44" s="30" t="n">
        <f aca="false">BA44 * (1 - ( 3 / (( 4*BJ44) - 9) ))</f>
        <v>0.373521126760563</v>
      </c>
      <c r="BC44" s="30" t="n">
        <f aca="false">0.5 * LN((1+BB44)/(1-BB44))</f>
        <v>0.392508917615345</v>
      </c>
      <c r="BD44" s="30" t="n">
        <f aca="false">1/SQRT(BJ44-3)</f>
        <v>0.242535625036333</v>
      </c>
      <c r="BE44" s="30" t="n">
        <f aca="false">BC44-1.96*BD44</f>
        <v>-0.082860907455868</v>
      </c>
      <c r="BF44" s="30" t="n">
        <f aca="false">BC44+1.96*BD44</f>
        <v>0.867878742686557</v>
      </c>
      <c r="BG44" s="30" t="str">
        <f aca="false">IF(BC44&lt; BE44, "PROB",  IF(BC44&gt;BF44, "PROB","OK"))</f>
        <v>OK</v>
      </c>
      <c r="BH44" s="30" t="n">
        <f aca="false">1/(BD44*BD44)</f>
        <v>17</v>
      </c>
      <c r="BI44" s="15" t="s">
        <v>119</v>
      </c>
      <c r="BJ44" s="15" t="n">
        <v>20</v>
      </c>
      <c r="BK44" s="15" t="s">
        <v>73</v>
      </c>
      <c r="BL44" s="15" t="s">
        <v>108</v>
      </c>
      <c r="BM44" s="15" t="s">
        <v>233</v>
      </c>
    </row>
    <row r="45" s="4" customFormat="true" ht="14.4" hidden="false" customHeight="false" outlineLevel="0" collapsed="false">
      <c r="A45" s="15" t="n">
        <v>117</v>
      </c>
      <c r="B45" s="15" t="n">
        <v>1</v>
      </c>
      <c r="C45" s="15" t="n">
        <v>67.5</v>
      </c>
      <c r="D45" s="15" t="n">
        <v>0</v>
      </c>
      <c r="E45" s="15" t="s">
        <v>70</v>
      </c>
      <c r="F45" s="15" t="n">
        <v>1</v>
      </c>
      <c r="G45" s="15" t="n">
        <v>1</v>
      </c>
      <c r="H45" s="15" t="n">
        <v>0</v>
      </c>
      <c r="I45" s="15" t="n">
        <v>67.5</v>
      </c>
      <c r="J45" s="15" t="n">
        <v>3</v>
      </c>
      <c r="K45" s="15" t="n">
        <v>3</v>
      </c>
      <c r="L45" s="15" t="n">
        <v>2</v>
      </c>
      <c r="M45" s="15" t="n">
        <v>3</v>
      </c>
      <c r="N45" s="15" t="n">
        <v>2</v>
      </c>
      <c r="O45" s="15" t="n">
        <v>1</v>
      </c>
      <c r="P45" s="15" t="n">
        <v>1</v>
      </c>
      <c r="Q45" s="15" t="n">
        <v>13</v>
      </c>
      <c r="R45" s="15" t="n">
        <v>1</v>
      </c>
      <c r="S45" s="15" t="n">
        <f aca="false">5*60 + 288</f>
        <v>588</v>
      </c>
      <c r="T45" s="15" t="n">
        <v>1</v>
      </c>
      <c r="U45" s="15" t="n">
        <v>4</v>
      </c>
      <c r="V45" s="18" t="s">
        <v>69</v>
      </c>
      <c r="W45" s="15" t="n">
        <v>48</v>
      </c>
      <c r="X45" s="18" t="s">
        <v>69</v>
      </c>
      <c r="Y45" s="15" t="n">
        <v>1</v>
      </c>
      <c r="Z45" s="18"/>
      <c r="AA45" s="15" t="n">
        <v>1</v>
      </c>
      <c r="AB45" s="15" t="n">
        <v>0</v>
      </c>
      <c r="AC45" s="18" t="s">
        <v>69</v>
      </c>
      <c r="AD45" s="15" t="n">
        <v>10</v>
      </c>
      <c r="AE45" s="15" t="n">
        <v>2</v>
      </c>
      <c r="AF45" s="15" t="n">
        <v>1</v>
      </c>
      <c r="AG45" s="15" t="n">
        <v>24</v>
      </c>
      <c r="AH45" s="18"/>
      <c r="AI45" s="18" t="s">
        <v>69</v>
      </c>
      <c r="AJ45" s="15" t="n">
        <v>48</v>
      </c>
      <c r="AK45" s="15" t="n">
        <v>1</v>
      </c>
      <c r="AL45" s="15" t="n">
        <v>0</v>
      </c>
      <c r="AM45" s="15" t="s">
        <v>70</v>
      </c>
      <c r="AN45" s="15" t="s">
        <v>70</v>
      </c>
      <c r="AO45" s="15" t="s">
        <v>70</v>
      </c>
      <c r="AP45" s="15" t="s">
        <v>70</v>
      </c>
      <c r="AQ45" s="15" t="s">
        <v>70</v>
      </c>
      <c r="AR45" s="15"/>
      <c r="AS45" s="15" t="n">
        <v>1</v>
      </c>
      <c r="AT45" s="15" t="n">
        <v>1</v>
      </c>
      <c r="AU45" s="15" t="n">
        <v>1</v>
      </c>
      <c r="AV45" s="15" t="n">
        <v>6</v>
      </c>
      <c r="AW45" s="15" t="s">
        <v>70</v>
      </c>
      <c r="AX45" s="15" t="s">
        <v>70</v>
      </c>
      <c r="AY45" s="18" t="s">
        <v>70</v>
      </c>
      <c r="AZ45" s="15" t="s">
        <v>109</v>
      </c>
      <c r="BA45" s="20" t="n">
        <v>0.41</v>
      </c>
      <c r="BB45" s="30" t="n">
        <f aca="false">BA45 * (1 - ( 3 / (( 4*BJ45) - 9) ))</f>
        <v>0.392676056338028</v>
      </c>
      <c r="BC45" s="30" t="n">
        <f aca="false">0.5 * LN((1+BB45)/(1-BB45))</f>
        <v>0.41496003355432</v>
      </c>
      <c r="BD45" s="30" t="n">
        <f aca="false">1/SQRT(BJ45-3)</f>
        <v>0.242535625036333</v>
      </c>
      <c r="BE45" s="30" t="n">
        <f aca="false">BC45-1.96*BD45</f>
        <v>-0.0604097915168931</v>
      </c>
      <c r="BF45" s="30" t="n">
        <f aca="false">BC45+1.96*BD45</f>
        <v>0.890329858625532</v>
      </c>
      <c r="BG45" s="30" t="str">
        <f aca="false">IF(BC45&lt; BE45, "PROB",  IF(BC45&gt;BF45, "PROB","OK"))</f>
        <v>OK</v>
      </c>
      <c r="BH45" s="30" t="n">
        <f aca="false">1/(BD45*BD45)</f>
        <v>17</v>
      </c>
      <c r="BI45" s="15" t="s">
        <v>120</v>
      </c>
      <c r="BJ45" s="15" t="n">
        <v>20</v>
      </c>
      <c r="BK45" s="15" t="s">
        <v>73</v>
      </c>
      <c r="BL45" s="15" t="s">
        <v>108</v>
      </c>
      <c r="BM45" s="15" t="s">
        <v>233</v>
      </c>
    </row>
    <row r="46" s="4" customFormat="true" ht="14.4" hidden="false" customHeight="false" outlineLevel="0" collapsed="false">
      <c r="A46" s="15" t="n">
        <v>152</v>
      </c>
      <c r="B46" s="15" t="n">
        <v>0</v>
      </c>
      <c r="C46" s="15" t="n">
        <f aca="false">9*7</f>
        <v>63</v>
      </c>
      <c r="D46" s="15" t="n">
        <v>0</v>
      </c>
      <c r="E46" s="15" t="n">
        <v>3</v>
      </c>
      <c r="F46" s="15" t="n">
        <v>1</v>
      </c>
      <c r="G46" s="15" t="n">
        <v>1</v>
      </c>
      <c r="H46" s="15" t="n">
        <v>0</v>
      </c>
      <c r="I46" s="15" t="n">
        <v>0</v>
      </c>
      <c r="J46" s="15" t="n">
        <v>0</v>
      </c>
      <c r="K46" s="15" t="n">
        <v>2</v>
      </c>
      <c r="L46" s="15" t="n">
        <v>1</v>
      </c>
      <c r="M46" s="15" t="n">
        <v>2</v>
      </c>
      <c r="N46" s="15" t="n">
        <v>1</v>
      </c>
      <c r="O46" s="15" t="n">
        <v>1</v>
      </c>
      <c r="P46" s="15" t="n">
        <v>3</v>
      </c>
      <c r="Q46" s="15" t="n">
        <v>4</v>
      </c>
      <c r="R46" s="15" t="n">
        <v>1</v>
      </c>
      <c r="S46" s="15" t="n">
        <v>60</v>
      </c>
      <c r="T46" s="15" t="n">
        <v>1</v>
      </c>
      <c r="U46" s="15" t="n">
        <v>0</v>
      </c>
      <c r="V46" s="18" t="s">
        <v>69</v>
      </c>
      <c r="W46" s="18" t="s">
        <v>121</v>
      </c>
      <c r="X46" s="18" t="s">
        <v>69</v>
      </c>
      <c r="Y46" s="15" t="n">
        <v>9</v>
      </c>
      <c r="Z46" s="18"/>
      <c r="AA46" s="15" t="n">
        <v>1</v>
      </c>
      <c r="AB46" s="15" t="n">
        <v>0</v>
      </c>
      <c r="AC46" s="15" t="n">
        <v>24</v>
      </c>
      <c r="AD46" s="18" t="s">
        <v>69</v>
      </c>
      <c r="AE46" s="18" t="s">
        <v>122</v>
      </c>
      <c r="AF46" s="18" t="s">
        <v>69</v>
      </c>
      <c r="AG46" s="15" t="n">
        <v>9</v>
      </c>
      <c r="AH46" s="18"/>
      <c r="AI46" s="15" t="n">
        <v>24</v>
      </c>
      <c r="AJ46" s="15" t="n">
        <v>0</v>
      </c>
      <c r="AK46" s="15" t="n">
        <v>0</v>
      </c>
      <c r="AL46" s="15" t="n">
        <v>18</v>
      </c>
      <c r="AM46" s="15" t="n">
        <v>24</v>
      </c>
      <c r="AN46" s="15" t="n">
        <v>18</v>
      </c>
      <c r="AO46" s="15" t="n">
        <f aca="false">9*0.5</f>
        <v>4.5</v>
      </c>
      <c r="AP46" s="15" t="s">
        <v>70</v>
      </c>
      <c r="AQ46" s="15" t="n">
        <v>9</v>
      </c>
      <c r="AR46" s="15"/>
      <c r="AS46" s="15" t="n">
        <v>1</v>
      </c>
      <c r="AT46" s="15" t="n">
        <v>1</v>
      </c>
      <c r="AU46" s="15" t="n">
        <v>1</v>
      </c>
      <c r="AV46" s="15" t="n">
        <v>6</v>
      </c>
      <c r="AW46" s="18" t="s">
        <v>70</v>
      </c>
      <c r="AX46" s="18" t="s">
        <v>70</v>
      </c>
      <c r="AY46" s="18" t="s">
        <v>70</v>
      </c>
      <c r="AZ46" s="27" t="s">
        <v>123</v>
      </c>
      <c r="BA46" s="20" t="n">
        <v>0.29</v>
      </c>
      <c r="BB46" s="30" t="n">
        <f aca="false">BA46 * (1 - ( 3 / (( 4*BJ46) - 9) ))</f>
        <v>0.271489361702128</v>
      </c>
      <c r="BC46" s="30" t="n">
        <f aca="false">0.5 * LN((1+BB46)/(1-BB46))</f>
        <v>0.27847099477551</v>
      </c>
      <c r="BD46" s="30" t="n">
        <f aca="false">1/SQRT(BJ46-3)</f>
        <v>0.301511344577764</v>
      </c>
      <c r="BE46" s="30" t="n">
        <f aca="false">BC46-1.96*BD46</f>
        <v>-0.312491240596906</v>
      </c>
      <c r="BF46" s="30" t="n">
        <f aca="false">BC46+1.96*BD46</f>
        <v>0.869433230147927</v>
      </c>
      <c r="BG46" s="30" t="str">
        <f aca="false">IF(BC46&lt; BE46, "PROB",  IF(BC46&gt;BF46, "PROB","OK"))</f>
        <v>OK</v>
      </c>
      <c r="BH46" s="30" t="n">
        <f aca="false">1/(BD46*BD46)</f>
        <v>11</v>
      </c>
      <c r="BI46" s="15" t="s">
        <v>124</v>
      </c>
      <c r="BJ46" s="15" t="n">
        <v>14</v>
      </c>
      <c r="BK46" s="15" t="s">
        <v>73</v>
      </c>
      <c r="BL46" s="11" t="s">
        <v>125</v>
      </c>
      <c r="BM46" s="11" t="s">
        <v>238</v>
      </c>
    </row>
    <row r="47" s="4" customFormat="true" ht="14.4" hidden="false" customHeight="false" outlineLevel="0" collapsed="false">
      <c r="A47" s="15" t="n">
        <v>153</v>
      </c>
      <c r="B47" s="15" t="n">
        <v>0</v>
      </c>
      <c r="C47" s="15" t="n">
        <f aca="false">9*7</f>
        <v>63</v>
      </c>
      <c r="D47" s="15" t="n">
        <v>0</v>
      </c>
      <c r="E47" s="15" t="n">
        <v>4</v>
      </c>
      <c r="F47" s="15" t="n">
        <v>1</v>
      </c>
      <c r="G47" s="15" t="n">
        <v>1</v>
      </c>
      <c r="H47" s="15" t="n">
        <v>0</v>
      </c>
      <c r="I47" s="15" t="n">
        <v>0</v>
      </c>
      <c r="J47" s="15" t="n">
        <v>0</v>
      </c>
      <c r="K47" s="15" t="n">
        <v>2</v>
      </c>
      <c r="L47" s="15" t="n">
        <v>1</v>
      </c>
      <c r="M47" s="15" t="n">
        <v>2</v>
      </c>
      <c r="N47" s="15" t="n">
        <v>1</v>
      </c>
      <c r="O47" s="15" t="n">
        <v>1</v>
      </c>
      <c r="P47" s="15" t="n">
        <v>3</v>
      </c>
      <c r="Q47" s="15" t="n">
        <v>4</v>
      </c>
      <c r="R47" s="15" t="n">
        <v>1</v>
      </c>
      <c r="S47" s="15" t="s">
        <v>70</v>
      </c>
      <c r="T47" s="15" t="n">
        <v>1</v>
      </c>
      <c r="U47" s="15" t="n">
        <v>0</v>
      </c>
      <c r="V47" s="30" t="n">
        <v>65</v>
      </c>
      <c r="W47" s="18" t="s">
        <v>121</v>
      </c>
      <c r="X47" s="15" t="n">
        <v>2</v>
      </c>
      <c r="Y47" s="15" t="n">
        <v>7</v>
      </c>
      <c r="Z47" s="18"/>
      <c r="AA47" s="15" t="n">
        <v>0</v>
      </c>
      <c r="AB47" s="15" t="s">
        <v>70</v>
      </c>
      <c r="AC47" s="18" t="s">
        <v>69</v>
      </c>
      <c r="AD47" s="18" t="s">
        <v>69</v>
      </c>
      <c r="AE47" s="18" t="s">
        <v>69</v>
      </c>
      <c r="AF47" s="18" t="s">
        <v>69</v>
      </c>
      <c r="AG47" s="18" t="s">
        <v>69</v>
      </c>
      <c r="AH47" s="18"/>
      <c r="AI47" s="15" t="n">
        <v>24</v>
      </c>
      <c r="AJ47" s="15" t="s">
        <v>70</v>
      </c>
      <c r="AK47" s="15" t="n">
        <v>0</v>
      </c>
      <c r="AL47" s="15" t="n">
        <v>7</v>
      </c>
      <c r="AM47" s="15" t="s">
        <v>70</v>
      </c>
      <c r="AN47" s="15" t="s">
        <v>70</v>
      </c>
      <c r="AO47" s="15" t="s">
        <v>70</v>
      </c>
      <c r="AP47" s="15" t="s">
        <v>70</v>
      </c>
      <c r="AQ47" s="15" t="s">
        <v>70</v>
      </c>
      <c r="AR47" s="15"/>
      <c r="AS47" s="18" t="s">
        <v>70</v>
      </c>
      <c r="AT47" s="18" t="s">
        <v>70</v>
      </c>
      <c r="AU47" s="18" t="s">
        <v>70</v>
      </c>
      <c r="AV47" s="18" t="s">
        <v>70</v>
      </c>
      <c r="AW47" s="18" t="s">
        <v>70</v>
      </c>
      <c r="AX47" s="18" t="s">
        <v>70</v>
      </c>
      <c r="AY47" s="18" t="s">
        <v>70</v>
      </c>
      <c r="AZ47" s="27" t="s">
        <v>91</v>
      </c>
      <c r="BA47" s="28" t="n">
        <v>-0.04</v>
      </c>
      <c r="BB47" s="29" t="n">
        <f aca="false">BA47 * (1 - ( 3 / (( 4*BJ47) - 9) ))</f>
        <v>-0.0379661016949153</v>
      </c>
      <c r="BC47" s="29" t="n">
        <f aca="false">0.5 * LN((1+BB47)/(1-BB47))</f>
        <v>-0.0379843592488205</v>
      </c>
      <c r="BD47" s="29" t="n">
        <f aca="false">1/SQRT(BJ47-3)</f>
        <v>0.267261241912424</v>
      </c>
      <c r="BE47" s="29" t="n">
        <f aca="false">BC47-1.96*BD47</f>
        <v>-0.561816393397172</v>
      </c>
      <c r="BF47" s="29" t="n">
        <f aca="false">BC47+1.96*BD47</f>
        <v>0.485847674899531</v>
      </c>
      <c r="BG47" s="29" t="str">
        <f aca="false">IF(BC47&lt; BE47, "PROB",  IF(BC47&gt;BF47, "PROB","OK"))</f>
        <v>OK</v>
      </c>
      <c r="BH47" s="29" t="n">
        <f aca="false">1/(BD47*BD47)</f>
        <v>14</v>
      </c>
      <c r="BI47" s="27" t="s">
        <v>127</v>
      </c>
      <c r="BJ47" s="15" t="n">
        <v>17</v>
      </c>
      <c r="BK47" s="15" t="s">
        <v>73</v>
      </c>
      <c r="BL47" s="11" t="s">
        <v>125</v>
      </c>
      <c r="BM47" s="11" t="s">
        <v>238</v>
      </c>
    </row>
    <row r="48" s="4" customFormat="true" ht="14.4" hidden="false" customHeight="false" outlineLevel="0" collapsed="false">
      <c r="A48" s="15" t="n">
        <v>153</v>
      </c>
      <c r="B48" s="15" t="n">
        <v>0</v>
      </c>
      <c r="C48" s="15" t="n">
        <f aca="false">9*7</f>
        <v>63</v>
      </c>
      <c r="D48" s="15" t="n">
        <v>0</v>
      </c>
      <c r="E48" s="15" t="n">
        <v>4</v>
      </c>
      <c r="F48" s="15" t="n">
        <v>1</v>
      </c>
      <c r="G48" s="15" t="n">
        <v>1</v>
      </c>
      <c r="H48" s="15" t="n">
        <v>0</v>
      </c>
      <c r="I48" s="15" t="n">
        <v>0</v>
      </c>
      <c r="J48" s="15" t="n">
        <v>0</v>
      </c>
      <c r="K48" s="15" t="n">
        <v>2</v>
      </c>
      <c r="L48" s="15" t="n">
        <v>1</v>
      </c>
      <c r="M48" s="15" t="n">
        <v>2</v>
      </c>
      <c r="N48" s="15" t="n">
        <v>1</v>
      </c>
      <c r="O48" s="15" t="n">
        <v>1</v>
      </c>
      <c r="P48" s="15" t="n">
        <v>3</v>
      </c>
      <c r="Q48" s="15" t="n">
        <v>4</v>
      </c>
      <c r="R48" s="15" t="n">
        <v>1</v>
      </c>
      <c r="S48" s="15" t="s">
        <v>70</v>
      </c>
      <c r="T48" s="15" t="n">
        <v>1</v>
      </c>
      <c r="U48" s="15" t="n">
        <v>0</v>
      </c>
      <c r="V48" s="30" t="n">
        <v>65</v>
      </c>
      <c r="W48" s="18" t="s">
        <v>121</v>
      </c>
      <c r="X48" s="15" t="n">
        <v>2</v>
      </c>
      <c r="Y48" s="15" t="n">
        <v>7</v>
      </c>
      <c r="Z48" s="18"/>
      <c r="AA48" s="15" t="n">
        <v>0</v>
      </c>
      <c r="AB48" s="15" t="s">
        <v>70</v>
      </c>
      <c r="AC48" s="18" t="s">
        <v>69</v>
      </c>
      <c r="AD48" s="18" t="s">
        <v>69</v>
      </c>
      <c r="AE48" s="18" t="s">
        <v>69</v>
      </c>
      <c r="AF48" s="18" t="s">
        <v>69</v>
      </c>
      <c r="AG48" s="18" t="s">
        <v>69</v>
      </c>
      <c r="AH48" s="18"/>
      <c r="AI48" s="15" t="n">
        <v>24</v>
      </c>
      <c r="AJ48" s="15" t="s">
        <v>70</v>
      </c>
      <c r="AK48" s="15" t="n">
        <v>0</v>
      </c>
      <c r="AL48" s="15" t="n">
        <v>7</v>
      </c>
      <c r="AM48" s="15" t="s">
        <v>70</v>
      </c>
      <c r="AN48" s="15" t="s">
        <v>70</v>
      </c>
      <c r="AO48" s="15" t="s">
        <v>70</v>
      </c>
      <c r="AP48" s="15" t="s">
        <v>70</v>
      </c>
      <c r="AQ48" s="15" t="s">
        <v>70</v>
      </c>
      <c r="AR48" s="15"/>
      <c r="AS48" s="18" t="s">
        <v>70</v>
      </c>
      <c r="AT48" s="18" t="s">
        <v>70</v>
      </c>
      <c r="AU48" s="18" t="s">
        <v>70</v>
      </c>
      <c r="AV48" s="18" t="s">
        <v>70</v>
      </c>
      <c r="AW48" s="18" t="s">
        <v>70</v>
      </c>
      <c r="AX48" s="18" t="s">
        <v>70</v>
      </c>
      <c r="AY48" s="18" t="s">
        <v>70</v>
      </c>
      <c r="AZ48" s="27" t="s">
        <v>128</v>
      </c>
      <c r="BA48" s="20" t="n">
        <v>0.09</v>
      </c>
      <c r="BB48" s="30" t="n">
        <f aca="false">BA48 * (1 - ( 3 / (( 4*BJ48) - 9) ))</f>
        <v>0.0854237288135593</v>
      </c>
      <c r="BC48" s="30" t="n">
        <f aca="false">0.5 * LN((1+BB48)/(1-BB48))</f>
        <v>0.0856324283944794</v>
      </c>
      <c r="BD48" s="30" t="n">
        <f aca="false">1/SQRT(BJ48-3)</f>
        <v>0.267261241912424</v>
      </c>
      <c r="BE48" s="30" t="n">
        <f aca="false">BC48-1.96*BD48</f>
        <v>-0.438199605753872</v>
      </c>
      <c r="BF48" s="30" t="n">
        <f aca="false">BC48+1.96*BD48</f>
        <v>0.609464462542831</v>
      </c>
      <c r="BG48" s="30" t="str">
        <f aca="false">IF(BC48&lt; BE48, "PROB",  IF(BC48&gt;BF48, "PROB","OK"))</f>
        <v>OK</v>
      </c>
      <c r="BH48" s="30" t="n">
        <f aca="false">1/(BD48*BD48)</f>
        <v>14</v>
      </c>
      <c r="BI48" s="15" t="s">
        <v>129</v>
      </c>
      <c r="BJ48" s="15" t="n">
        <v>17</v>
      </c>
      <c r="BK48" s="15" t="s">
        <v>73</v>
      </c>
      <c r="BL48" s="11" t="s">
        <v>125</v>
      </c>
      <c r="BM48" s="11" t="s">
        <v>238</v>
      </c>
    </row>
    <row r="49" s="4" customFormat="true" ht="14.4" hidden="false" customHeight="false" outlineLevel="0" collapsed="false">
      <c r="A49" s="15" t="n">
        <v>153</v>
      </c>
      <c r="B49" s="15" t="n">
        <v>0</v>
      </c>
      <c r="C49" s="15" t="n">
        <f aca="false">9*7</f>
        <v>63</v>
      </c>
      <c r="D49" s="15" t="n">
        <v>0</v>
      </c>
      <c r="E49" s="15" t="n">
        <v>4</v>
      </c>
      <c r="F49" s="15" t="n">
        <v>1</v>
      </c>
      <c r="G49" s="15" t="n">
        <v>1</v>
      </c>
      <c r="H49" s="15" t="n">
        <v>0</v>
      </c>
      <c r="I49" s="15" t="n">
        <v>0</v>
      </c>
      <c r="J49" s="15" t="n">
        <v>0</v>
      </c>
      <c r="K49" s="15" t="n">
        <v>2</v>
      </c>
      <c r="L49" s="15" t="n">
        <v>1</v>
      </c>
      <c r="M49" s="15" t="n">
        <v>2</v>
      </c>
      <c r="N49" s="15" t="n">
        <v>1</v>
      </c>
      <c r="O49" s="15" t="n">
        <v>1</v>
      </c>
      <c r="P49" s="15" t="n">
        <v>3</v>
      </c>
      <c r="Q49" s="15" t="n">
        <v>4</v>
      </c>
      <c r="R49" s="15" t="n">
        <v>1</v>
      </c>
      <c r="S49" s="15" t="s">
        <v>70</v>
      </c>
      <c r="T49" s="15" t="n">
        <v>1</v>
      </c>
      <c r="U49" s="15" t="n">
        <v>0</v>
      </c>
      <c r="V49" s="30" t="n">
        <v>65</v>
      </c>
      <c r="W49" s="18" t="s">
        <v>121</v>
      </c>
      <c r="X49" s="15" t="n">
        <v>2</v>
      </c>
      <c r="Y49" s="15" t="n">
        <v>7</v>
      </c>
      <c r="Z49" s="18"/>
      <c r="AA49" s="15" t="n">
        <v>0</v>
      </c>
      <c r="AB49" s="15" t="s">
        <v>70</v>
      </c>
      <c r="AC49" s="18" t="s">
        <v>69</v>
      </c>
      <c r="AD49" s="18" t="s">
        <v>69</v>
      </c>
      <c r="AE49" s="18" t="s">
        <v>69</v>
      </c>
      <c r="AF49" s="18" t="s">
        <v>69</v>
      </c>
      <c r="AG49" s="18" t="s">
        <v>69</v>
      </c>
      <c r="AH49" s="18"/>
      <c r="AI49" s="15" t="n">
        <v>24</v>
      </c>
      <c r="AJ49" s="15" t="s">
        <v>70</v>
      </c>
      <c r="AK49" s="15" t="n">
        <v>0</v>
      </c>
      <c r="AL49" s="15" t="n">
        <v>7</v>
      </c>
      <c r="AM49" s="15" t="s">
        <v>70</v>
      </c>
      <c r="AN49" s="15" t="s">
        <v>70</v>
      </c>
      <c r="AO49" s="15" t="s">
        <v>70</v>
      </c>
      <c r="AP49" s="15" t="s">
        <v>70</v>
      </c>
      <c r="AQ49" s="15" t="s">
        <v>70</v>
      </c>
      <c r="AR49" s="15"/>
      <c r="AS49" s="18" t="s">
        <v>70</v>
      </c>
      <c r="AT49" s="18" t="s">
        <v>70</v>
      </c>
      <c r="AU49" s="18" t="s">
        <v>70</v>
      </c>
      <c r="AV49" s="18" t="s">
        <v>70</v>
      </c>
      <c r="AW49" s="18" t="s">
        <v>70</v>
      </c>
      <c r="AX49" s="18" t="s">
        <v>70</v>
      </c>
      <c r="AY49" s="18" t="s">
        <v>70</v>
      </c>
      <c r="AZ49" s="27" t="s">
        <v>123</v>
      </c>
      <c r="BA49" s="20" t="n">
        <v>-0.14</v>
      </c>
      <c r="BB49" s="30" t="n">
        <f aca="false">BA49 * (1 - ( 3 / (( 4*BJ49) - 9) ))</f>
        <v>-0.132881355932203</v>
      </c>
      <c r="BC49" s="30" t="n">
        <f aca="false">0.5 * LN((1+BB49)/(1-BB49))</f>
        <v>-0.133671863508276</v>
      </c>
      <c r="BD49" s="30" t="n">
        <f aca="false">1/SQRT(BJ49-3)</f>
        <v>0.267261241912424</v>
      </c>
      <c r="BE49" s="30" t="n">
        <f aca="false">BC49-1.96*BD49</f>
        <v>-0.657503897656627</v>
      </c>
      <c r="BF49" s="30" t="n">
        <f aca="false">BC49+1.96*BD49</f>
        <v>0.390160170640076</v>
      </c>
      <c r="BG49" s="30" t="str">
        <f aca="false">IF(BC49&lt; BE49, "PROB",  IF(BC49&gt;BF49, "PROB","OK"))</f>
        <v>OK</v>
      </c>
      <c r="BH49" s="30" t="n">
        <f aca="false">1/(BD49*BD49)</f>
        <v>14</v>
      </c>
      <c r="BI49" s="15" t="s">
        <v>130</v>
      </c>
      <c r="BJ49" s="15" t="n">
        <v>17</v>
      </c>
      <c r="BK49" s="15" t="s">
        <v>73</v>
      </c>
      <c r="BL49" s="11" t="s">
        <v>125</v>
      </c>
      <c r="BM49" s="11" t="s">
        <v>238</v>
      </c>
    </row>
    <row r="50" s="4" customFormat="true" ht="14.4" hidden="false" customHeight="false" outlineLevel="0" collapsed="false">
      <c r="A50" s="15" t="n">
        <v>153</v>
      </c>
      <c r="B50" s="15" t="n">
        <v>0</v>
      </c>
      <c r="C50" s="15" t="n">
        <f aca="false">9*7</f>
        <v>63</v>
      </c>
      <c r="D50" s="15" t="n">
        <v>0</v>
      </c>
      <c r="E50" s="15" t="n">
        <v>4</v>
      </c>
      <c r="F50" s="15" t="n">
        <v>1</v>
      </c>
      <c r="G50" s="15" t="n">
        <v>1</v>
      </c>
      <c r="H50" s="15" t="n">
        <v>0</v>
      </c>
      <c r="I50" s="15" t="n">
        <v>0</v>
      </c>
      <c r="J50" s="15" t="n">
        <v>0</v>
      </c>
      <c r="K50" s="15" t="n">
        <v>2</v>
      </c>
      <c r="L50" s="15" t="n">
        <v>1</v>
      </c>
      <c r="M50" s="15" t="n">
        <v>2</v>
      </c>
      <c r="N50" s="15" t="n">
        <v>1</v>
      </c>
      <c r="O50" s="15" t="n">
        <v>1</v>
      </c>
      <c r="P50" s="15" t="n">
        <v>3</v>
      </c>
      <c r="Q50" s="15" t="n">
        <v>4</v>
      </c>
      <c r="R50" s="15" t="n">
        <v>1</v>
      </c>
      <c r="S50" s="15" t="s">
        <v>70</v>
      </c>
      <c r="T50" s="15" t="n">
        <v>1</v>
      </c>
      <c r="U50" s="15" t="n">
        <v>0</v>
      </c>
      <c r="V50" s="30" t="n">
        <v>65</v>
      </c>
      <c r="W50" s="18" t="s">
        <v>121</v>
      </c>
      <c r="X50" s="15" t="n">
        <v>2</v>
      </c>
      <c r="Y50" s="15" t="n">
        <v>7</v>
      </c>
      <c r="Z50" s="18"/>
      <c r="AA50" s="15" t="n">
        <v>0</v>
      </c>
      <c r="AB50" s="15" t="s">
        <v>70</v>
      </c>
      <c r="AC50" s="18" t="s">
        <v>69</v>
      </c>
      <c r="AD50" s="18" t="s">
        <v>69</v>
      </c>
      <c r="AE50" s="18" t="s">
        <v>69</v>
      </c>
      <c r="AF50" s="18" t="s">
        <v>69</v>
      </c>
      <c r="AG50" s="18" t="s">
        <v>69</v>
      </c>
      <c r="AH50" s="18"/>
      <c r="AI50" s="15" t="n">
        <v>24</v>
      </c>
      <c r="AJ50" s="15" t="s">
        <v>70</v>
      </c>
      <c r="AK50" s="15" t="n">
        <v>0</v>
      </c>
      <c r="AL50" s="15" t="n">
        <v>7</v>
      </c>
      <c r="AM50" s="15" t="s">
        <v>70</v>
      </c>
      <c r="AN50" s="15" t="s">
        <v>70</v>
      </c>
      <c r="AO50" s="15" t="s">
        <v>70</v>
      </c>
      <c r="AP50" s="15" t="s">
        <v>70</v>
      </c>
      <c r="AQ50" s="15" t="s">
        <v>70</v>
      </c>
      <c r="AR50" s="15"/>
      <c r="AS50" s="18" t="s">
        <v>70</v>
      </c>
      <c r="AT50" s="18" t="s">
        <v>70</v>
      </c>
      <c r="AU50" s="18" t="s">
        <v>70</v>
      </c>
      <c r="AV50" s="18" t="s">
        <v>70</v>
      </c>
      <c r="AW50" s="18" t="s">
        <v>70</v>
      </c>
      <c r="AX50" s="18" t="s">
        <v>70</v>
      </c>
      <c r="AY50" s="18" t="s">
        <v>70</v>
      </c>
      <c r="AZ50" s="27" t="s">
        <v>131</v>
      </c>
      <c r="BA50" s="20" t="n">
        <v>0.12</v>
      </c>
      <c r="BB50" s="30" t="n">
        <f aca="false">BA50 * (1 - ( 3 / (( 4*BJ50) - 9) ))</f>
        <v>0.113898305084746</v>
      </c>
      <c r="BC50" s="30" t="n">
        <f aca="false">0.5 * LN((1+BB50)/(1-BB50))</f>
        <v>0.114394702206523</v>
      </c>
      <c r="BD50" s="30" t="n">
        <f aca="false">1/SQRT(BJ50-3)</f>
        <v>0.267261241912424</v>
      </c>
      <c r="BE50" s="30" t="n">
        <f aca="false">BC50-1.96*BD50</f>
        <v>-0.409437331941829</v>
      </c>
      <c r="BF50" s="30" t="n">
        <f aca="false">BC50+1.96*BD50</f>
        <v>0.638226736354875</v>
      </c>
      <c r="BG50" s="30" t="str">
        <f aca="false">IF(BC50&lt; BE50, "PROB",  IF(BC50&gt;BF50, "PROB","OK"))</f>
        <v>OK</v>
      </c>
      <c r="BH50" s="30" t="n">
        <f aca="false">1/(BD50*BD50)</f>
        <v>14</v>
      </c>
      <c r="BI50" s="15" t="s">
        <v>133</v>
      </c>
      <c r="BJ50" s="15" t="n">
        <v>17</v>
      </c>
      <c r="BK50" s="15" t="s">
        <v>73</v>
      </c>
      <c r="BL50" s="11" t="s">
        <v>125</v>
      </c>
      <c r="BM50" s="11" t="s">
        <v>238</v>
      </c>
    </row>
    <row r="51" s="4" customFormat="true" ht="14.4" hidden="false" customHeight="false" outlineLevel="0" collapsed="false">
      <c r="A51" s="15" t="n">
        <v>153</v>
      </c>
      <c r="B51" s="15" t="n">
        <v>0</v>
      </c>
      <c r="C51" s="15" t="n">
        <f aca="false">9*7</f>
        <v>63</v>
      </c>
      <c r="D51" s="15" t="n">
        <v>0</v>
      </c>
      <c r="E51" s="15" t="n">
        <v>4</v>
      </c>
      <c r="F51" s="15" t="n">
        <v>1</v>
      </c>
      <c r="G51" s="15" t="n">
        <v>1</v>
      </c>
      <c r="H51" s="15" t="n">
        <v>0</v>
      </c>
      <c r="I51" s="15" t="n">
        <v>0</v>
      </c>
      <c r="J51" s="15" t="n">
        <v>0</v>
      </c>
      <c r="K51" s="15" t="n">
        <v>2</v>
      </c>
      <c r="L51" s="15" t="n">
        <v>1</v>
      </c>
      <c r="M51" s="15" t="n">
        <v>2</v>
      </c>
      <c r="N51" s="15" t="n">
        <v>1</v>
      </c>
      <c r="O51" s="15" t="n">
        <v>1</v>
      </c>
      <c r="P51" s="15" t="n">
        <v>3</v>
      </c>
      <c r="Q51" s="15" t="n">
        <v>4</v>
      </c>
      <c r="R51" s="15" t="n">
        <v>1</v>
      </c>
      <c r="S51" s="15" t="s">
        <v>70</v>
      </c>
      <c r="T51" s="15" t="n">
        <v>1</v>
      </c>
      <c r="U51" s="15" t="n">
        <v>0</v>
      </c>
      <c r="V51" s="30" t="n">
        <v>65</v>
      </c>
      <c r="W51" s="18" t="s">
        <v>121</v>
      </c>
      <c r="X51" s="15" t="n">
        <v>2</v>
      </c>
      <c r="Y51" s="15" t="n">
        <v>7</v>
      </c>
      <c r="Z51" s="18"/>
      <c r="AA51" s="15" t="n">
        <v>0</v>
      </c>
      <c r="AB51" s="15" t="s">
        <v>70</v>
      </c>
      <c r="AC51" s="18" t="s">
        <v>69</v>
      </c>
      <c r="AD51" s="18" t="s">
        <v>69</v>
      </c>
      <c r="AE51" s="18" t="s">
        <v>69</v>
      </c>
      <c r="AF51" s="18" t="s">
        <v>69</v>
      </c>
      <c r="AG51" s="18" t="s">
        <v>69</v>
      </c>
      <c r="AH51" s="18"/>
      <c r="AI51" s="15" t="n">
        <v>24</v>
      </c>
      <c r="AJ51" s="15" t="s">
        <v>70</v>
      </c>
      <c r="AK51" s="15" t="n">
        <v>0</v>
      </c>
      <c r="AL51" s="15" t="n">
        <v>7</v>
      </c>
      <c r="AM51" s="15" t="s">
        <v>70</v>
      </c>
      <c r="AN51" s="15" t="s">
        <v>70</v>
      </c>
      <c r="AO51" s="15" t="s">
        <v>70</v>
      </c>
      <c r="AP51" s="15" t="s">
        <v>70</v>
      </c>
      <c r="AQ51" s="15" t="s">
        <v>70</v>
      </c>
      <c r="AR51" s="15"/>
      <c r="AS51" s="18" t="s">
        <v>70</v>
      </c>
      <c r="AT51" s="18" t="s">
        <v>70</v>
      </c>
      <c r="AU51" s="18" t="s">
        <v>70</v>
      </c>
      <c r="AV51" s="18" t="s">
        <v>70</v>
      </c>
      <c r="AW51" s="18" t="s">
        <v>70</v>
      </c>
      <c r="AX51" s="18" t="s">
        <v>70</v>
      </c>
      <c r="AY51" s="18" t="s">
        <v>70</v>
      </c>
      <c r="AZ51" s="27" t="s">
        <v>76</v>
      </c>
      <c r="BA51" s="20" t="n">
        <v>0</v>
      </c>
      <c r="BB51" s="30" t="n">
        <f aca="false">BA51 * (1 - ( 3 / (( 4*BJ51) - 9) ))</f>
        <v>0</v>
      </c>
      <c r="BC51" s="30" t="n">
        <f aca="false">0.5 * LN((1+BB51)/(1-BB51))</f>
        <v>0</v>
      </c>
      <c r="BD51" s="30" t="n">
        <f aca="false">1/SQRT(BJ51-3)</f>
        <v>0.267261241912424</v>
      </c>
      <c r="BE51" s="30" t="n">
        <f aca="false">BC51-1.96*BD51</f>
        <v>-0.523832034148352</v>
      </c>
      <c r="BF51" s="30" t="n">
        <f aca="false">BC51+1.96*BD51</f>
        <v>0.523832034148352</v>
      </c>
      <c r="BG51" s="30" t="str">
        <f aca="false">IF(BC51&lt; BE51, "PROB",  IF(BC51&gt;BF51, "PROB","OK"))</f>
        <v>OK</v>
      </c>
      <c r="BH51" s="30" t="n">
        <f aca="false">1/(BD51*BD51)</f>
        <v>14</v>
      </c>
      <c r="BI51" s="15" t="s">
        <v>134</v>
      </c>
      <c r="BJ51" s="15" t="n">
        <v>17</v>
      </c>
      <c r="BK51" s="15" t="s">
        <v>73</v>
      </c>
      <c r="BL51" s="11" t="s">
        <v>125</v>
      </c>
      <c r="BM51" s="11" t="s">
        <v>238</v>
      </c>
    </row>
    <row r="52" s="4" customFormat="true" ht="14.4" hidden="false" customHeight="false" outlineLevel="0" collapsed="false">
      <c r="A52" s="15" t="n">
        <v>153</v>
      </c>
      <c r="B52" s="15" t="n">
        <v>0</v>
      </c>
      <c r="C52" s="15" t="n">
        <f aca="false">9*7</f>
        <v>63</v>
      </c>
      <c r="D52" s="15" t="n">
        <v>0</v>
      </c>
      <c r="E52" s="15" t="n">
        <v>4</v>
      </c>
      <c r="F52" s="15" t="n">
        <v>1</v>
      </c>
      <c r="G52" s="15" t="n">
        <v>1</v>
      </c>
      <c r="H52" s="15" t="n">
        <v>0</v>
      </c>
      <c r="I52" s="15" t="n">
        <v>0</v>
      </c>
      <c r="J52" s="15" t="n">
        <v>0</v>
      </c>
      <c r="K52" s="15" t="n">
        <v>2</v>
      </c>
      <c r="L52" s="15" t="n">
        <v>1</v>
      </c>
      <c r="M52" s="15" t="n">
        <v>2</v>
      </c>
      <c r="N52" s="15" t="n">
        <v>1</v>
      </c>
      <c r="O52" s="15" t="n">
        <v>1</v>
      </c>
      <c r="P52" s="15" t="n">
        <v>3</v>
      </c>
      <c r="Q52" s="15" t="n">
        <v>4</v>
      </c>
      <c r="R52" s="15" t="n">
        <v>1</v>
      </c>
      <c r="S52" s="15" t="s">
        <v>70</v>
      </c>
      <c r="T52" s="15" t="n">
        <v>1</v>
      </c>
      <c r="U52" s="15" t="n">
        <v>0</v>
      </c>
      <c r="V52" s="30" t="n">
        <v>65</v>
      </c>
      <c r="W52" s="18" t="s">
        <v>121</v>
      </c>
      <c r="X52" s="15" t="n">
        <v>2</v>
      </c>
      <c r="Y52" s="15" t="n">
        <v>7</v>
      </c>
      <c r="Z52" s="18"/>
      <c r="AA52" s="15" t="n">
        <v>0</v>
      </c>
      <c r="AB52" s="15" t="s">
        <v>70</v>
      </c>
      <c r="AC52" s="18" t="s">
        <v>69</v>
      </c>
      <c r="AD52" s="18" t="s">
        <v>69</v>
      </c>
      <c r="AE52" s="18" t="s">
        <v>69</v>
      </c>
      <c r="AF52" s="18" t="s">
        <v>69</v>
      </c>
      <c r="AG52" s="18" t="s">
        <v>69</v>
      </c>
      <c r="AH52" s="18"/>
      <c r="AI52" s="15" t="n">
        <v>24</v>
      </c>
      <c r="AJ52" s="15" t="s">
        <v>70</v>
      </c>
      <c r="AK52" s="15" t="n">
        <v>0</v>
      </c>
      <c r="AL52" s="15" t="n">
        <v>7</v>
      </c>
      <c r="AM52" s="15" t="s">
        <v>70</v>
      </c>
      <c r="AN52" s="15" t="s">
        <v>70</v>
      </c>
      <c r="AO52" s="15" t="s">
        <v>70</v>
      </c>
      <c r="AP52" s="15" t="s">
        <v>70</v>
      </c>
      <c r="AQ52" s="15" t="s">
        <v>70</v>
      </c>
      <c r="AR52" s="15"/>
      <c r="AS52" s="18" t="s">
        <v>70</v>
      </c>
      <c r="AT52" s="18" t="s">
        <v>70</v>
      </c>
      <c r="AU52" s="18" t="s">
        <v>70</v>
      </c>
      <c r="AV52" s="18" t="s">
        <v>70</v>
      </c>
      <c r="AW52" s="18" t="s">
        <v>70</v>
      </c>
      <c r="AX52" s="18" t="s">
        <v>70</v>
      </c>
      <c r="AY52" s="18" t="s">
        <v>70</v>
      </c>
      <c r="AZ52" s="27" t="s">
        <v>135</v>
      </c>
      <c r="BA52" s="20" t="n">
        <v>-0.46</v>
      </c>
      <c r="BB52" s="30" t="n">
        <f aca="false">BA52 * (1 - ( 3 / (( 4*BJ52) - 9) ))</f>
        <v>-0.436610169491526</v>
      </c>
      <c r="BC52" s="30" t="n">
        <f aca="false">0.5 * LN((1+BB52)/(1-BB52))</f>
        <v>-0.468034881706425</v>
      </c>
      <c r="BD52" s="30" t="n">
        <f aca="false">1/SQRT(BJ52-3)</f>
        <v>0.267261241912424</v>
      </c>
      <c r="BE52" s="30" t="n">
        <f aca="false">BC52-1.96*BD52</f>
        <v>-0.991866915854777</v>
      </c>
      <c r="BF52" s="30" t="n">
        <f aca="false">BC52+1.96*BD52</f>
        <v>0.0557971524419263</v>
      </c>
      <c r="BG52" s="30" t="str">
        <f aca="false">IF(BC52&lt; BE52, "PROB",  IF(BC52&gt;BF52, "PROB","OK"))</f>
        <v>OK</v>
      </c>
      <c r="BH52" s="30" t="n">
        <f aca="false">1/(BD52*BD52)</f>
        <v>14</v>
      </c>
      <c r="BI52" s="15" t="s">
        <v>137</v>
      </c>
      <c r="BJ52" s="15" t="n">
        <v>17</v>
      </c>
      <c r="BK52" s="15" t="s">
        <v>73</v>
      </c>
      <c r="BL52" s="11" t="s">
        <v>125</v>
      </c>
      <c r="BM52" s="11" t="s">
        <v>238</v>
      </c>
    </row>
    <row r="53" s="4" customFormat="true" ht="14.4" hidden="false" customHeight="false" outlineLevel="0" collapsed="false">
      <c r="A53" s="15" t="n">
        <v>153</v>
      </c>
      <c r="B53" s="15" t="n">
        <v>0</v>
      </c>
      <c r="C53" s="15" t="n">
        <f aca="false">9*7</f>
        <v>63</v>
      </c>
      <c r="D53" s="15" t="n">
        <v>0</v>
      </c>
      <c r="E53" s="15" t="n">
        <v>4</v>
      </c>
      <c r="F53" s="15" t="n">
        <v>1</v>
      </c>
      <c r="G53" s="15" t="n">
        <v>1</v>
      </c>
      <c r="H53" s="15" t="n">
        <v>0</v>
      </c>
      <c r="I53" s="15" t="n">
        <v>0</v>
      </c>
      <c r="J53" s="15" t="n">
        <v>0</v>
      </c>
      <c r="K53" s="15" t="n">
        <v>2</v>
      </c>
      <c r="L53" s="15" t="n">
        <v>1</v>
      </c>
      <c r="M53" s="15" t="n">
        <v>2</v>
      </c>
      <c r="N53" s="15" t="n">
        <v>1</v>
      </c>
      <c r="O53" s="15" t="n">
        <v>1</v>
      </c>
      <c r="P53" s="15" t="n">
        <v>3</v>
      </c>
      <c r="Q53" s="15" t="n">
        <v>4</v>
      </c>
      <c r="R53" s="15" t="n">
        <v>1</v>
      </c>
      <c r="S53" s="15" t="s">
        <v>70</v>
      </c>
      <c r="T53" s="15" t="n">
        <v>1</v>
      </c>
      <c r="U53" s="15" t="n">
        <v>0</v>
      </c>
      <c r="V53" s="30" t="n">
        <v>65</v>
      </c>
      <c r="W53" s="18" t="s">
        <v>121</v>
      </c>
      <c r="X53" s="15" t="n">
        <v>2</v>
      </c>
      <c r="Y53" s="15" t="n">
        <v>7</v>
      </c>
      <c r="Z53" s="18"/>
      <c r="AA53" s="15" t="n">
        <v>0</v>
      </c>
      <c r="AB53" s="15" t="s">
        <v>70</v>
      </c>
      <c r="AC53" s="18" t="s">
        <v>69</v>
      </c>
      <c r="AD53" s="18" t="s">
        <v>69</v>
      </c>
      <c r="AE53" s="18" t="s">
        <v>69</v>
      </c>
      <c r="AF53" s="18" t="s">
        <v>69</v>
      </c>
      <c r="AG53" s="18" t="s">
        <v>69</v>
      </c>
      <c r="AH53" s="18"/>
      <c r="AI53" s="15" t="n">
        <v>24</v>
      </c>
      <c r="AJ53" s="15" t="s">
        <v>70</v>
      </c>
      <c r="AK53" s="15" t="n">
        <v>0</v>
      </c>
      <c r="AL53" s="15" t="n">
        <v>7</v>
      </c>
      <c r="AM53" s="15" t="s">
        <v>70</v>
      </c>
      <c r="AN53" s="15" t="s">
        <v>70</v>
      </c>
      <c r="AO53" s="15" t="s">
        <v>70</v>
      </c>
      <c r="AP53" s="15" t="s">
        <v>70</v>
      </c>
      <c r="AQ53" s="15" t="s">
        <v>70</v>
      </c>
      <c r="AR53" s="15"/>
      <c r="AS53" s="18" t="s">
        <v>70</v>
      </c>
      <c r="AT53" s="18" t="s">
        <v>70</v>
      </c>
      <c r="AU53" s="18" t="s">
        <v>70</v>
      </c>
      <c r="AV53" s="18" t="s">
        <v>70</v>
      </c>
      <c r="AW53" s="18" t="s">
        <v>70</v>
      </c>
      <c r="AX53" s="18" t="s">
        <v>70</v>
      </c>
      <c r="AY53" s="18" t="s">
        <v>70</v>
      </c>
      <c r="AZ53" s="27" t="s">
        <v>239</v>
      </c>
      <c r="BA53" s="20" t="n">
        <v>-0.61</v>
      </c>
      <c r="BB53" s="30" t="n">
        <f aca="false">BA53 * (1 - ( 3 / (( 4*BJ53) - 9) ))</f>
        <v>-0.578983050847458</v>
      </c>
      <c r="BC53" s="30" t="n">
        <f aca="false">0.5 * LN((1+BB53)/(1-BB53))</f>
        <v>-0.660931593975431</v>
      </c>
      <c r="BD53" s="30" t="n">
        <f aca="false">1/SQRT(BJ53-3)</f>
        <v>0.267261241912424</v>
      </c>
      <c r="BE53" s="30" t="n">
        <f aca="false">BC53-1.96*BD53</f>
        <v>-1.18476362812378</v>
      </c>
      <c r="BF53" s="30" t="n">
        <f aca="false">BC53+1.96*BD53</f>
        <v>-0.137099559827079</v>
      </c>
      <c r="BG53" s="30" t="str">
        <f aca="false">IF(BC53&lt; BE53, "PROB",  IF(BC53&gt;BF53, "PROB","OK"))</f>
        <v>OK</v>
      </c>
      <c r="BH53" s="30" t="n">
        <f aca="false">1/(BD53*BD53)</f>
        <v>14</v>
      </c>
      <c r="BI53" s="15" t="s">
        <v>139</v>
      </c>
      <c r="BJ53" s="15" t="n">
        <v>17</v>
      </c>
      <c r="BK53" s="15" t="s">
        <v>73</v>
      </c>
      <c r="BL53" s="11" t="s">
        <v>125</v>
      </c>
      <c r="BM53" s="11" t="s">
        <v>238</v>
      </c>
    </row>
    <row r="54" s="4" customFormat="true" ht="14.4" hidden="false" customHeight="false" outlineLevel="0" collapsed="false">
      <c r="A54" s="15" t="n">
        <v>153</v>
      </c>
      <c r="B54" s="15" t="n">
        <v>0</v>
      </c>
      <c r="C54" s="15" t="n">
        <f aca="false">9*7</f>
        <v>63</v>
      </c>
      <c r="D54" s="15" t="n">
        <v>0</v>
      </c>
      <c r="E54" s="15" t="n">
        <v>4</v>
      </c>
      <c r="F54" s="15" t="n">
        <v>1</v>
      </c>
      <c r="G54" s="15" t="n">
        <v>1</v>
      </c>
      <c r="H54" s="15" t="n">
        <v>0</v>
      </c>
      <c r="I54" s="15" t="n">
        <v>0</v>
      </c>
      <c r="J54" s="15" t="n">
        <v>0</v>
      </c>
      <c r="K54" s="15" t="n">
        <v>2</v>
      </c>
      <c r="L54" s="15" t="n">
        <v>1</v>
      </c>
      <c r="M54" s="15" t="n">
        <v>2</v>
      </c>
      <c r="N54" s="15" t="n">
        <v>1</v>
      </c>
      <c r="O54" s="15" t="n">
        <v>1</v>
      </c>
      <c r="P54" s="15" t="n">
        <v>3</v>
      </c>
      <c r="Q54" s="15" t="n">
        <v>4</v>
      </c>
      <c r="R54" s="15" t="n">
        <v>1</v>
      </c>
      <c r="S54" s="15" t="s">
        <v>70</v>
      </c>
      <c r="T54" s="15" t="n">
        <v>1</v>
      </c>
      <c r="U54" s="15" t="n">
        <v>8</v>
      </c>
      <c r="V54" s="30" t="n">
        <v>65</v>
      </c>
      <c r="W54" s="18" t="s">
        <v>121</v>
      </c>
      <c r="X54" s="15" t="n">
        <v>2</v>
      </c>
      <c r="Y54" s="15" t="n">
        <v>7</v>
      </c>
      <c r="Z54" s="18"/>
      <c r="AA54" s="15" t="n">
        <v>0</v>
      </c>
      <c r="AB54" s="15" t="s">
        <v>70</v>
      </c>
      <c r="AC54" s="18" t="s">
        <v>69</v>
      </c>
      <c r="AD54" s="18" t="s">
        <v>69</v>
      </c>
      <c r="AE54" s="18" t="s">
        <v>69</v>
      </c>
      <c r="AF54" s="18" t="s">
        <v>69</v>
      </c>
      <c r="AG54" s="18" t="s">
        <v>69</v>
      </c>
      <c r="AH54" s="18"/>
      <c r="AI54" s="15" t="n">
        <v>24</v>
      </c>
      <c r="AJ54" s="15" t="s">
        <v>70</v>
      </c>
      <c r="AK54" s="15" t="n">
        <v>0</v>
      </c>
      <c r="AL54" s="15" t="n">
        <v>14</v>
      </c>
      <c r="AM54" s="15" t="s">
        <v>70</v>
      </c>
      <c r="AN54" s="15" t="s">
        <v>70</v>
      </c>
      <c r="AO54" s="15" t="s">
        <v>70</v>
      </c>
      <c r="AP54" s="15" t="s">
        <v>70</v>
      </c>
      <c r="AQ54" s="15" t="s">
        <v>70</v>
      </c>
      <c r="AR54" s="15"/>
      <c r="AS54" s="18" t="s">
        <v>70</v>
      </c>
      <c r="AT54" s="18" t="s">
        <v>70</v>
      </c>
      <c r="AU54" s="18" t="s">
        <v>70</v>
      </c>
      <c r="AV54" s="18" t="s">
        <v>70</v>
      </c>
      <c r="AW54" s="18" t="s">
        <v>70</v>
      </c>
      <c r="AX54" s="18" t="s">
        <v>70</v>
      </c>
      <c r="AY54" s="18" t="s">
        <v>70</v>
      </c>
      <c r="AZ54" s="27" t="s">
        <v>91</v>
      </c>
      <c r="BA54" s="20" t="n">
        <v>0.31</v>
      </c>
      <c r="BB54" s="30" t="n">
        <f aca="false">BA54 * (1 - ( 3 / (( 4*BJ54) - 9) ))</f>
        <v>0.294237288135593</v>
      </c>
      <c r="BC54" s="30" t="n">
        <f aca="false">0.5 * LN((1+BB54)/(1-BB54))</f>
        <v>0.303198877555389</v>
      </c>
      <c r="BD54" s="30" t="n">
        <f aca="false">1/SQRT(BJ54-3)</f>
        <v>0.267261241912424</v>
      </c>
      <c r="BE54" s="30" t="n">
        <f aca="false">BC54-1.96*BD54</f>
        <v>-0.220633156592962</v>
      </c>
      <c r="BF54" s="30" t="n">
        <f aca="false">BC54+1.96*BD54</f>
        <v>0.827030911703741</v>
      </c>
      <c r="BG54" s="30" t="str">
        <f aca="false">IF(BC54&lt; BE54, "PROB",  IF(BC54&gt;BF54, "PROB","OK"))</f>
        <v>OK</v>
      </c>
      <c r="BH54" s="30" t="n">
        <f aca="false">1/(BD54*BD54)</f>
        <v>14</v>
      </c>
      <c r="BI54" s="15" t="s">
        <v>140</v>
      </c>
      <c r="BJ54" s="15" t="n">
        <v>17</v>
      </c>
      <c r="BK54" s="15" t="s">
        <v>73</v>
      </c>
      <c r="BL54" s="11" t="s">
        <v>125</v>
      </c>
      <c r="BM54" s="11" t="s">
        <v>238</v>
      </c>
    </row>
    <row r="55" s="4" customFormat="true" ht="14.4" hidden="false" customHeight="false" outlineLevel="0" collapsed="false">
      <c r="A55" s="15" t="n">
        <v>153</v>
      </c>
      <c r="B55" s="15" t="n">
        <v>0</v>
      </c>
      <c r="C55" s="15" t="n">
        <f aca="false">9*7</f>
        <v>63</v>
      </c>
      <c r="D55" s="15" t="n">
        <v>0</v>
      </c>
      <c r="E55" s="15" t="n">
        <v>4</v>
      </c>
      <c r="F55" s="15" t="n">
        <v>1</v>
      </c>
      <c r="G55" s="15" t="n">
        <v>1</v>
      </c>
      <c r="H55" s="15" t="n">
        <v>0</v>
      </c>
      <c r="I55" s="15" t="n">
        <v>0</v>
      </c>
      <c r="J55" s="15" t="n">
        <v>0</v>
      </c>
      <c r="K55" s="15" t="n">
        <v>2</v>
      </c>
      <c r="L55" s="15" t="n">
        <v>1</v>
      </c>
      <c r="M55" s="15" t="n">
        <v>2</v>
      </c>
      <c r="N55" s="15" t="n">
        <v>1</v>
      </c>
      <c r="O55" s="15" t="n">
        <v>1</v>
      </c>
      <c r="P55" s="15" t="n">
        <v>3</v>
      </c>
      <c r="Q55" s="15" t="n">
        <v>4</v>
      </c>
      <c r="R55" s="15" t="n">
        <v>1</v>
      </c>
      <c r="S55" s="15" t="s">
        <v>70</v>
      </c>
      <c r="T55" s="15" t="n">
        <v>1</v>
      </c>
      <c r="U55" s="15" t="n">
        <v>8</v>
      </c>
      <c r="V55" s="30" t="n">
        <v>65</v>
      </c>
      <c r="W55" s="18" t="s">
        <v>121</v>
      </c>
      <c r="X55" s="15" t="n">
        <v>2</v>
      </c>
      <c r="Y55" s="15" t="n">
        <v>7</v>
      </c>
      <c r="Z55" s="18"/>
      <c r="AA55" s="15" t="n">
        <v>0</v>
      </c>
      <c r="AB55" s="15" t="s">
        <v>70</v>
      </c>
      <c r="AC55" s="18" t="s">
        <v>69</v>
      </c>
      <c r="AD55" s="18" t="s">
        <v>69</v>
      </c>
      <c r="AE55" s="18" t="s">
        <v>69</v>
      </c>
      <c r="AF55" s="18" t="s">
        <v>69</v>
      </c>
      <c r="AG55" s="18" t="s">
        <v>69</v>
      </c>
      <c r="AH55" s="18"/>
      <c r="AI55" s="15" t="n">
        <v>24</v>
      </c>
      <c r="AJ55" s="15" t="s">
        <v>70</v>
      </c>
      <c r="AK55" s="15" t="n">
        <v>0</v>
      </c>
      <c r="AL55" s="15" t="n">
        <v>14</v>
      </c>
      <c r="AM55" s="15" t="s">
        <v>70</v>
      </c>
      <c r="AN55" s="15" t="s">
        <v>70</v>
      </c>
      <c r="AO55" s="15" t="s">
        <v>70</v>
      </c>
      <c r="AP55" s="15" t="s">
        <v>70</v>
      </c>
      <c r="AQ55" s="15" t="s">
        <v>70</v>
      </c>
      <c r="AR55" s="15"/>
      <c r="AS55" s="18" t="s">
        <v>70</v>
      </c>
      <c r="AT55" s="18" t="s">
        <v>70</v>
      </c>
      <c r="AU55" s="18" t="s">
        <v>70</v>
      </c>
      <c r="AV55" s="18" t="s">
        <v>70</v>
      </c>
      <c r="AW55" s="18" t="s">
        <v>70</v>
      </c>
      <c r="AX55" s="18" t="s">
        <v>70</v>
      </c>
      <c r="AY55" s="18" t="s">
        <v>70</v>
      </c>
      <c r="AZ55" s="27" t="s">
        <v>128</v>
      </c>
      <c r="BA55" s="20" t="n">
        <v>0.29</v>
      </c>
      <c r="BB55" s="30" t="n">
        <f aca="false">BA55 * (1 - ( 3 / (( 4*BJ55) - 9) ))</f>
        <v>0.275254237288136</v>
      </c>
      <c r="BC55" s="30" t="n">
        <f aca="false">0.5 * LN((1+BB55)/(1-BB55))</f>
        <v>0.282539959137993</v>
      </c>
      <c r="BD55" s="30" t="n">
        <f aca="false">1/SQRT(BJ55-3)</f>
        <v>0.267261241912424</v>
      </c>
      <c r="BE55" s="30" t="n">
        <f aca="false">BC55-1.96*BD55</f>
        <v>-0.241292075010359</v>
      </c>
      <c r="BF55" s="30" t="n">
        <f aca="false">BC55+1.96*BD55</f>
        <v>0.806371993286344</v>
      </c>
      <c r="BG55" s="30" t="str">
        <f aca="false">IF(BC55&lt; BE55, "PROB",  IF(BC55&gt;BF55, "PROB","OK"))</f>
        <v>OK</v>
      </c>
      <c r="BH55" s="30" t="n">
        <f aca="false">1/(BD55*BD55)</f>
        <v>14</v>
      </c>
      <c r="BI55" s="15" t="s">
        <v>141</v>
      </c>
      <c r="BJ55" s="15" t="n">
        <v>17</v>
      </c>
      <c r="BK55" s="15" t="s">
        <v>73</v>
      </c>
      <c r="BL55" s="11" t="s">
        <v>125</v>
      </c>
      <c r="BM55" s="11" t="s">
        <v>238</v>
      </c>
    </row>
    <row r="56" s="4" customFormat="true" ht="14.4" hidden="false" customHeight="false" outlineLevel="0" collapsed="false">
      <c r="A56" s="15" t="n">
        <v>153</v>
      </c>
      <c r="B56" s="15" t="n">
        <v>0</v>
      </c>
      <c r="C56" s="15" t="n">
        <f aca="false">9*7</f>
        <v>63</v>
      </c>
      <c r="D56" s="15" t="n">
        <v>0</v>
      </c>
      <c r="E56" s="15" t="n">
        <v>4</v>
      </c>
      <c r="F56" s="15" t="n">
        <v>1</v>
      </c>
      <c r="G56" s="15" t="n">
        <v>1</v>
      </c>
      <c r="H56" s="15" t="n">
        <v>0</v>
      </c>
      <c r="I56" s="15" t="n">
        <v>0</v>
      </c>
      <c r="J56" s="15" t="n">
        <v>0</v>
      </c>
      <c r="K56" s="15" t="n">
        <v>2</v>
      </c>
      <c r="L56" s="15" t="n">
        <v>1</v>
      </c>
      <c r="M56" s="15" t="n">
        <v>2</v>
      </c>
      <c r="N56" s="15" t="n">
        <v>1</v>
      </c>
      <c r="O56" s="15" t="n">
        <v>1</v>
      </c>
      <c r="P56" s="15" t="n">
        <v>3</v>
      </c>
      <c r="Q56" s="15" t="n">
        <v>4</v>
      </c>
      <c r="R56" s="15" t="n">
        <v>1</v>
      </c>
      <c r="S56" s="15" t="s">
        <v>70</v>
      </c>
      <c r="T56" s="15" t="n">
        <v>1</v>
      </c>
      <c r="U56" s="15" t="n">
        <v>8</v>
      </c>
      <c r="V56" s="30" t="n">
        <v>65</v>
      </c>
      <c r="W56" s="18" t="s">
        <v>121</v>
      </c>
      <c r="X56" s="15" t="n">
        <v>2</v>
      </c>
      <c r="Y56" s="15" t="n">
        <v>7</v>
      </c>
      <c r="Z56" s="18"/>
      <c r="AA56" s="15" t="n">
        <v>0</v>
      </c>
      <c r="AB56" s="15" t="s">
        <v>70</v>
      </c>
      <c r="AC56" s="18" t="s">
        <v>69</v>
      </c>
      <c r="AD56" s="18" t="s">
        <v>69</v>
      </c>
      <c r="AE56" s="18" t="s">
        <v>69</v>
      </c>
      <c r="AF56" s="18" t="s">
        <v>69</v>
      </c>
      <c r="AG56" s="18" t="s">
        <v>69</v>
      </c>
      <c r="AH56" s="18"/>
      <c r="AI56" s="15" t="n">
        <v>24</v>
      </c>
      <c r="AJ56" s="15" t="s">
        <v>70</v>
      </c>
      <c r="AK56" s="15" t="n">
        <v>0</v>
      </c>
      <c r="AL56" s="15" t="n">
        <v>14</v>
      </c>
      <c r="AM56" s="15" t="s">
        <v>70</v>
      </c>
      <c r="AN56" s="15" t="s">
        <v>70</v>
      </c>
      <c r="AO56" s="15" t="s">
        <v>70</v>
      </c>
      <c r="AP56" s="15" t="s">
        <v>70</v>
      </c>
      <c r="AQ56" s="15" t="s">
        <v>70</v>
      </c>
      <c r="AR56" s="15"/>
      <c r="AS56" s="18" t="s">
        <v>70</v>
      </c>
      <c r="AT56" s="18" t="s">
        <v>70</v>
      </c>
      <c r="AU56" s="18" t="s">
        <v>70</v>
      </c>
      <c r="AV56" s="18" t="s">
        <v>70</v>
      </c>
      <c r="AW56" s="18" t="s">
        <v>70</v>
      </c>
      <c r="AX56" s="18" t="s">
        <v>70</v>
      </c>
      <c r="AY56" s="18" t="s">
        <v>70</v>
      </c>
      <c r="AZ56" s="27" t="s">
        <v>123</v>
      </c>
      <c r="BA56" s="20" t="n">
        <v>0.23</v>
      </c>
      <c r="BB56" s="30" t="n">
        <f aca="false">BA56 * (1 - ( 3 / (( 4*BJ56) - 9) ))</f>
        <v>0.218305084745763</v>
      </c>
      <c r="BC56" s="30" t="n">
        <f aca="false">0.5 * LN((1+BB56)/(1-BB56))</f>
        <v>0.22187568325725</v>
      </c>
      <c r="BD56" s="30" t="n">
        <f aca="false">1/SQRT(BJ56-3)</f>
        <v>0.267261241912424</v>
      </c>
      <c r="BE56" s="30" t="n">
        <f aca="false">BC56-1.96*BD56</f>
        <v>-0.301956350891102</v>
      </c>
      <c r="BF56" s="30" t="n">
        <f aca="false">BC56+1.96*BD56</f>
        <v>0.745707717405602</v>
      </c>
      <c r="BG56" s="30" t="str">
        <f aca="false">IF(BC56&lt; BE56, "PROB",  IF(BC56&gt;BF56, "PROB","OK"))</f>
        <v>OK</v>
      </c>
      <c r="BH56" s="30" t="n">
        <f aca="false">1/(BD56*BD56)</f>
        <v>14</v>
      </c>
      <c r="BI56" s="15" t="s">
        <v>142</v>
      </c>
      <c r="BJ56" s="15" t="n">
        <v>17</v>
      </c>
      <c r="BK56" s="15" t="s">
        <v>73</v>
      </c>
      <c r="BL56" s="11" t="s">
        <v>125</v>
      </c>
      <c r="BM56" s="11" t="s">
        <v>238</v>
      </c>
    </row>
    <row r="57" s="4" customFormat="true" ht="14.4" hidden="false" customHeight="false" outlineLevel="0" collapsed="false">
      <c r="A57" s="15" t="n">
        <v>153</v>
      </c>
      <c r="B57" s="15" t="n">
        <v>0</v>
      </c>
      <c r="C57" s="15" t="n">
        <f aca="false">9*7</f>
        <v>63</v>
      </c>
      <c r="D57" s="15" t="n">
        <v>0</v>
      </c>
      <c r="E57" s="15" t="n">
        <v>4</v>
      </c>
      <c r="F57" s="15" t="n">
        <v>1</v>
      </c>
      <c r="G57" s="15" t="n">
        <v>1</v>
      </c>
      <c r="H57" s="15" t="n">
        <v>0</v>
      </c>
      <c r="I57" s="15" t="n">
        <v>0</v>
      </c>
      <c r="J57" s="15" t="n">
        <v>0</v>
      </c>
      <c r="K57" s="15" t="n">
        <v>2</v>
      </c>
      <c r="L57" s="15" t="n">
        <v>1</v>
      </c>
      <c r="M57" s="15" t="n">
        <v>2</v>
      </c>
      <c r="N57" s="15" t="n">
        <v>1</v>
      </c>
      <c r="O57" s="15" t="n">
        <v>1</v>
      </c>
      <c r="P57" s="15" t="n">
        <v>3</v>
      </c>
      <c r="Q57" s="15" t="n">
        <v>4</v>
      </c>
      <c r="R57" s="15" t="n">
        <v>1</v>
      </c>
      <c r="S57" s="15" t="s">
        <v>70</v>
      </c>
      <c r="T57" s="15" t="n">
        <v>1</v>
      </c>
      <c r="U57" s="15" t="n">
        <v>8</v>
      </c>
      <c r="V57" s="30" t="n">
        <v>65</v>
      </c>
      <c r="W57" s="18" t="s">
        <v>121</v>
      </c>
      <c r="X57" s="15" t="n">
        <v>2</v>
      </c>
      <c r="Y57" s="15" t="n">
        <v>7</v>
      </c>
      <c r="Z57" s="18"/>
      <c r="AA57" s="15" t="n">
        <v>0</v>
      </c>
      <c r="AB57" s="15" t="s">
        <v>70</v>
      </c>
      <c r="AC57" s="18" t="s">
        <v>69</v>
      </c>
      <c r="AD57" s="18" t="s">
        <v>69</v>
      </c>
      <c r="AE57" s="18" t="s">
        <v>69</v>
      </c>
      <c r="AF57" s="18" t="s">
        <v>69</v>
      </c>
      <c r="AG57" s="18" t="s">
        <v>69</v>
      </c>
      <c r="AH57" s="18"/>
      <c r="AI57" s="15" t="n">
        <v>24</v>
      </c>
      <c r="AJ57" s="15" t="s">
        <v>70</v>
      </c>
      <c r="AK57" s="15" t="n">
        <v>0</v>
      </c>
      <c r="AL57" s="15" t="n">
        <v>14</v>
      </c>
      <c r="AM57" s="15" t="s">
        <v>70</v>
      </c>
      <c r="AN57" s="15" t="s">
        <v>70</v>
      </c>
      <c r="AO57" s="15" t="s">
        <v>70</v>
      </c>
      <c r="AP57" s="15" t="s">
        <v>70</v>
      </c>
      <c r="AQ57" s="15" t="s">
        <v>70</v>
      </c>
      <c r="AR57" s="15"/>
      <c r="AS57" s="18" t="s">
        <v>70</v>
      </c>
      <c r="AT57" s="18" t="s">
        <v>70</v>
      </c>
      <c r="AU57" s="18" t="s">
        <v>70</v>
      </c>
      <c r="AV57" s="18" t="s">
        <v>70</v>
      </c>
      <c r="AW57" s="18" t="s">
        <v>70</v>
      </c>
      <c r="AX57" s="18" t="s">
        <v>70</v>
      </c>
      <c r="AY57" s="18" t="s">
        <v>70</v>
      </c>
      <c r="AZ57" s="27" t="s">
        <v>131</v>
      </c>
      <c r="BA57" s="28" t="n">
        <v>0.36</v>
      </c>
      <c r="BB57" s="29" t="n">
        <f aca="false">BA57 * (1 - ( 3 / (( 4*BJ57) - 9) ))</f>
        <v>0.341694915254237</v>
      </c>
      <c r="BC57" s="29" t="n">
        <f aca="false">0.5 * LN((1+BB57)/(1-BB57))</f>
        <v>0.35601023865562</v>
      </c>
      <c r="BD57" s="29" t="n">
        <f aca="false">1/SQRT(BJ57-3)</f>
        <v>0.267261241912424</v>
      </c>
      <c r="BE57" s="29" t="n">
        <f aca="false">BC57-1.96*BD57</f>
        <v>-0.167821795492731</v>
      </c>
      <c r="BF57" s="29" t="n">
        <f aca="false">BC57+1.96*BD57</f>
        <v>0.879842272803972</v>
      </c>
      <c r="BG57" s="29" t="str">
        <f aca="false">IF(BC57&lt; BE57, "PROB",  IF(BC57&gt;BF57, "PROB","OK"))</f>
        <v>OK</v>
      </c>
      <c r="BH57" s="29" t="n">
        <f aca="false">1/(BD57*BD57)</f>
        <v>14</v>
      </c>
      <c r="BI57" s="27" t="s">
        <v>143</v>
      </c>
      <c r="BJ57" s="15" t="n">
        <v>17</v>
      </c>
      <c r="BK57" s="15" t="s">
        <v>73</v>
      </c>
      <c r="BL57" s="11" t="s">
        <v>125</v>
      </c>
      <c r="BM57" s="11" t="s">
        <v>238</v>
      </c>
    </row>
    <row r="58" s="4" customFormat="true" ht="14.4" hidden="false" customHeight="false" outlineLevel="0" collapsed="false">
      <c r="A58" s="15" t="n">
        <v>153</v>
      </c>
      <c r="B58" s="15" t="n">
        <v>0</v>
      </c>
      <c r="C58" s="15" t="n">
        <f aca="false">9*7</f>
        <v>63</v>
      </c>
      <c r="D58" s="15" t="n">
        <v>0</v>
      </c>
      <c r="E58" s="15" t="n">
        <v>4</v>
      </c>
      <c r="F58" s="15" t="n">
        <v>1</v>
      </c>
      <c r="G58" s="15" t="n">
        <v>1</v>
      </c>
      <c r="H58" s="15" t="n">
        <v>0</v>
      </c>
      <c r="I58" s="15" t="n">
        <v>0</v>
      </c>
      <c r="J58" s="15" t="n">
        <v>0</v>
      </c>
      <c r="K58" s="15" t="n">
        <v>2</v>
      </c>
      <c r="L58" s="15" t="n">
        <v>1</v>
      </c>
      <c r="M58" s="15" t="n">
        <v>2</v>
      </c>
      <c r="N58" s="15" t="n">
        <v>1</v>
      </c>
      <c r="O58" s="15" t="n">
        <v>1</v>
      </c>
      <c r="P58" s="15" t="n">
        <v>3</v>
      </c>
      <c r="Q58" s="15" t="n">
        <v>4</v>
      </c>
      <c r="R58" s="15" t="n">
        <v>1</v>
      </c>
      <c r="S58" s="15" t="s">
        <v>70</v>
      </c>
      <c r="T58" s="15" t="n">
        <v>1</v>
      </c>
      <c r="U58" s="15" t="n">
        <v>8</v>
      </c>
      <c r="V58" s="30" t="n">
        <v>65</v>
      </c>
      <c r="W58" s="18" t="s">
        <v>121</v>
      </c>
      <c r="X58" s="15" t="n">
        <v>2</v>
      </c>
      <c r="Y58" s="15" t="n">
        <v>7</v>
      </c>
      <c r="Z58" s="18"/>
      <c r="AA58" s="15" t="n">
        <v>0</v>
      </c>
      <c r="AB58" s="15" t="s">
        <v>70</v>
      </c>
      <c r="AC58" s="18" t="s">
        <v>69</v>
      </c>
      <c r="AD58" s="18" t="s">
        <v>69</v>
      </c>
      <c r="AE58" s="18" t="s">
        <v>69</v>
      </c>
      <c r="AF58" s="18" t="s">
        <v>69</v>
      </c>
      <c r="AG58" s="18" t="s">
        <v>69</v>
      </c>
      <c r="AH58" s="18"/>
      <c r="AI58" s="15" t="n">
        <v>24</v>
      </c>
      <c r="AJ58" s="15" t="s">
        <v>70</v>
      </c>
      <c r="AK58" s="15" t="n">
        <v>0</v>
      </c>
      <c r="AL58" s="15" t="n">
        <v>14</v>
      </c>
      <c r="AM58" s="15" t="s">
        <v>70</v>
      </c>
      <c r="AN58" s="15" t="s">
        <v>70</v>
      </c>
      <c r="AO58" s="15" t="s">
        <v>70</v>
      </c>
      <c r="AP58" s="15" t="s">
        <v>70</v>
      </c>
      <c r="AQ58" s="15" t="s">
        <v>70</v>
      </c>
      <c r="AR58" s="15"/>
      <c r="AS58" s="18" t="s">
        <v>70</v>
      </c>
      <c r="AT58" s="18" t="s">
        <v>70</v>
      </c>
      <c r="AU58" s="18" t="s">
        <v>70</v>
      </c>
      <c r="AV58" s="18" t="s">
        <v>70</v>
      </c>
      <c r="AW58" s="18" t="s">
        <v>70</v>
      </c>
      <c r="AX58" s="18" t="s">
        <v>70</v>
      </c>
      <c r="AY58" s="18" t="s">
        <v>70</v>
      </c>
      <c r="AZ58" s="27" t="s">
        <v>76</v>
      </c>
      <c r="BA58" s="28" t="n">
        <v>0</v>
      </c>
      <c r="BB58" s="29" t="n">
        <f aca="false">BA58 * (1 - ( 3 / (( 4*BJ58) - 9) ))</f>
        <v>0</v>
      </c>
      <c r="BC58" s="29" t="n">
        <f aca="false">0.5 * LN((1+BB58)/(1-BB58))</f>
        <v>0</v>
      </c>
      <c r="BD58" s="29" t="n">
        <f aca="false">1/SQRT(BJ58-3)</f>
        <v>0.267261241912424</v>
      </c>
      <c r="BE58" s="29" t="n">
        <f aca="false">BC58-1.96*BD58</f>
        <v>-0.523832034148352</v>
      </c>
      <c r="BF58" s="29" t="n">
        <f aca="false">BC58+1.96*BD58</f>
        <v>0.523832034148352</v>
      </c>
      <c r="BG58" s="29" t="str">
        <f aca="false">IF(BC58&lt; BE58, "PROB",  IF(BC58&gt;BF58, "PROB","OK"))</f>
        <v>OK</v>
      </c>
      <c r="BH58" s="29" t="n">
        <f aca="false">1/(BD58*BD58)</f>
        <v>14</v>
      </c>
      <c r="BI58" s="27" t="s">
        <v>144</v>
      </c>
      <c r="BJ58" s="15" t="n">
        <v>17</v>
      </c>
      <c r="BK58" s="15" t="s">
        <v>73</v>
      </c>
      <c r="BL58" s="11" t="s">
        <v>125</v>
      </c>
      <c r="BM58" s="11" t="s">
        <v>238</v>
      </c>
    </row>
    <row r="59" s="4" customFormat="true" ht="14.4" hidden="false" customHeight="false" outlineLevel="0" collapsed="false">
      <c r="A59" s="15" t="n">
        <v>153</v>
      </c>
      <c r="B59" s="15" t="n">
        <v>0</v>
      </c>
      <c r="C59" s="15" t="n">
        <f aca="false">9*7</f>
        <v>63</v>
      </c>
      <c r="D59" s="15" t="n">
        <v>0</v>
      </c>
      <c r="E59" s="15" t="n">
        <v>4</v>
      </c>
      <c r="F59" s="15" t="n">
        <v>1</v>
      </c>
      <c r="G59" s="15" t="n">
        <v>1</v>
      </c>
      <c r="H59" s="15" t="n">
        <v>0</v>
      </c>
      <c r="I59" s="15" t="n">
        <v>0</v>
      </c>
      <c r="J59" s="15" t="n">
        <v>0</v>
      </c>
      <c r="K59" s="15" t="n">
        <v>2</v>
      </c>
      <c r="L59" s="15" t="n">
        <v>1</v>
      </c>
      <c r="M59" s="15" t="n">
        <v>2</v>
      </c>
      <c r="N59" s="15" t="n">
        <v>1</v>
      </c>
      <c r="O59" s="15" t="n">
        <v>1</v>
      </c>
      <c r="P59" s="15" t="n">
        <v>3</v>
      </c>
      <c r="Q59" s="15" t="n">
        <v>4</v>
      </c>
      <c r="R59" s="15" t="n">
        <v>1</v>
      </c>
      <c r="S59" s="15" t="s">
        <v>70</v>
      </c>
      <c r="T59" s="15" t="n">
        <v>1</v>
      </c>
      <c r="U59" s="15" t="n">
        <v>8</v>
      </c>
      <c r="V59" s="30" t="n">
        <v>65</v>
      </c>
      <c r="W59" s="18" t="s">
        <v>121</v>
      </c>
      <c r="X59" s="15" t="n">
        <v>2</v>
      </c>
      <c r="Y59" s="15" t="n">
        <v>7</v>
      </c>
      <c r="Z59" s="18"/>
      <c r="AA59" s="15" t="n">
        <v>0</v>
      </c>
      <c r="AB59" s="15" t="s">
        <v>70</v>
      </c>
      <c r="AC59" s="18" t="s">
        <v>69</v>
      </c>
      <c r="AD59" s="18" t="s">
        <v>69</v>
      </c>
      <c r="AE59" s="18" t="s">
        <v>69</v>
      </c>
      <c r="AF59" s="18" t="s">
        <v>69</v>
      </c>
      <c r="AG59" s="18" t="s">
        <v>69</v>
      </c>
      <c r="AH59" s="18"/>
      <c r="AI59" s="15" t="n">
        <v>24</v>
      </c>
      <c r="AJ59" s="15" t="s">
        <v>70</v>
      </c>
      <c r="AK59" s="15" t="n">
        <v>0</v>
      </c>
      <c r="AL59" s="15" t="n">
        <v>14</v>
      </c>
      <c r="AM59" s="15" t="s">
        <v>70</v>
      </c>
      <c r="AN59" s="15" t="s">
        <v>70</v>
      </c>
      <c r="AO59" s="15" t="s">
        <v>70</v>
      </c>
      <c r="AP59" s="15" t="s">
        <v>70</v>
      </c>
      <c r="AQ59" s="15" t="s">
        <v>70</v>
      </c>
      <c r="AR59" s="15"/>
      <c r="AS59" s="18" t="s">
        <v>70</v>
      </c>
      <c r="AT59" s="18" t="s">
        <v>70</v>
      </c>
      <c r="AU59" s="18" t="s">
        <v>70</v>
      </c>
      <c r="AV59" s="18" t="s">
        <v>70</v>
      </c>
      <c r="AW59" s="18" t="s">
        <v>70</v>
      </c>
      <c r="AX59" s="18" t="s">
        <v>70</v>
      </c>
      <c r="AY59" s="18" t="s">
        <v>70</v>
      </c>
      <c r="AZ59" s="27" t="s">
        <v>135</v>
      </c>
      <c r="BA59" s="28" t="n">
        <v>0.35</v>
      </c>
      <c r="BB59" s="29" t="n">
        <f aca="false">BA59 * (1 - ( 3 / (( 4*BJ59) - 9) ))</f>
        <v>0.332203389830508</v>
      </c>
      <c r="BC59" s="29" t="n">
        <f aca="false">0.5 * LN((1+BB59)/(1-BB59))</f>
        <v>0.345302941565636</v>
      </c>
      <c r="BD59" s="29" t="n">
        <f aca="false">1/SQRT(BJ59-3)</f>
        <v>0.267261241912424</v>
      </c>
      <c r="BE59" s="29" t="n">
        <f aca="false">BC59-1.96*BD59</f>
        <v>-0.178529092582715</v>
      </c>
      <c r="BF59" s="29" t="n">
        <f aca="false">BC59+1.96*BD59</f>
        <v>0.869134975713988</v>
      </c>
      <c r="BG59" s="29" t="str">
        <f aca="false">IF(BC59&lt; BE59, "PROB",  IF(BC59&gt;BF59, "PROB","OK"))</f>
        <v>OK</v>
      </c>
      <c r="BH59" s="29" t="n">
        <f aca="false">1/(BD59*BD59)</f>
        <v>14</v>
      </c>
      <c r="BI59" s="27" t="s">
        <v>145</v>
      </c>
      <c r="BJ59" s="15" t="n">
        <v>17</v>
      </c>
      <c r="BK59" s="15" t="s">
        <v>73</v>
      </c>
      <c r="BL59" s="11" t="s">
        <v>125</v>
      </c>
      <c r="BM59" s="11" t="s">
        <v>238</v>
      </c>
    </row>
    <row r="60" s="4" customFormat="true" ht="14.4" hidden="false" customHeight="false" outlineLevel="0" collapsed="false">
      <c r="A60" s="15" t="n">
        <v>153</v>
      </c>
      <c r="B60" s="15" t="n">
        <v>0</v>
      </c>
      <c r="C60" s="15" t="n">
        <f aca="false">9*7</f>
        <v>63</v>
      </c>
      <c r="D60" s="15" t="n">
        <v>0</v>
      </c>
      <c r="E60" s="15" t="n">
        <v>4</v>
      </c>
      <c r="F60" s="15" t="n">
        <v>1</v>
      </c>
      <c r="G60" s="15" t="n">
        <v>1</v>
      </c>
      <c r="H60" s="15" t="n">
        <v>0</v>
      </c>
      <c r="I60" s="15" t="n">
        <v>0</v>
      </c>
      <c r="J60" s="15" t="n">
        <v>0</v>
      </c>
      <c r="K60" s="15" t="n">
        <v>2</v>
      </c>
      <c r="L60" s="15" t="n">
        <v>1</v>
      </c>
      <c r="M60" s="15" t="n">
        <v>2</v>
      </c>
      <c r="N60" s="15" t="n">
        <v>1</v>
      </c>
      <c r="O60" s="15" t="n">
        <v>1</v>
      </c>
      <c r="P60" s="15" t="n">
        <v>3</v>
      </c>
      <c r="Q60" s="15" t="n">
        <v>4</v>
      </c>
      <c r="R60" s="15" t="n">
        <v>1</v>
      </c>
      <c r="S60" s="15" t="s">
        <v>70</v>
      </c>
      <c r="T60" s="15" t="n">
        <v>1</v>
      </c>
      <c r="U60" s="15" t="n">
        <v>8</v>
      </c>
      <c r="V60" s="30" t="n">
        <v>65</v>
      </c>
      <c r="W60" s="18" t="s">
        <v>121</v>
      </c>
      <c r="X60" s="15" t="n">
        <v>2</v>
      </c>
      <c r="Y60" s="15" t="n">
        <v>7</v>
      </c>
      <c r="Z60" s="18"/>
      <c r="AA60" s="15" t="n">
        <v>0</v>
      </c>
      <c r="AB60" s="15" t="s">
        <v>70</v>
      </c>
      <c r="AC60" s="18" t="s">
        <v>69</v>
      </c>
      <c r="AD60" s="18" t="s">
        <v>69</v>
      </c>
      <c r="AE60" s="18" t="s">
        <v>69</v>
      </c>
      <c r="AF60" s="18" t="s">
        <v>69</v>
      </c>
      <c r="AG60" s="18" t="s">
        <v>69</v>
      </c>
      <c r="AH60" s="18"/>
      <c r="AI60" s="15" t="n">
        <v>24</v>
      </c>
      <c r="AJ60" s="15" t="s">
        <v>70</v>
      </c>
      <c r="AK60" s="15" t="n">
        <v>0</v>
      </c>
      <c r="AL60" s="15" t="n">
        <v>14</v>
      </c>
      <c r="AM60" s="15" t="s">
        <v>70</v>
      </c>
      <c r="AN60" s="15" t="s">
        <v>70</v>
      </c>
      <c r="AO60" s="15" t="s">
        <v>70</v>
      </c>
      <c r="AP60" s="15" t="s">
        <v>70</v>
      </c>
      <c r="AQ60" s="15" t="s">
        <v>70</v>
      </c>
      <c r="AR60" s="15"/>
      <c r="AS60" s="18" t="s">
        <v>70</v>
      </c>
      <c r="AT60" s="18" t="s">
        <v>70</v>
      </c>
      <c r="AU60" s="18" t="s">
        <v>70</v>
      </c>
      <c r="AV60" s="18" t="s">
        <v>70</v>
      </c>
      <c r="AW60" s="18" t="s">
        <v>70</v>
      </c>
      <c r="AX60" s="18" t="s">
        <v>70</v>
      </c>
      <c r="AY60" s="18" t="s">
        <v>70</v>
      </c>
      <c r="AZ60" s="27" t="s">
        <v>239</v>
      </c>
      <c r="BA60" s="28" t="n">
        <v>0.15</v>
      </c>
      <c r="BB60" s="29" t="n">
        <f aca="false">BA60 * (1 - ( 3 / (( 4*BJ60) - 9) ))</f>
        <v>0.142372881355932</v>
      </c>
      <c r="BC60" s="29" t="n">
        <f aca="false">0.5 * LN((1+BB60)/(1-BB60))</f>
        <v>0.143346720812421</v>
      </c>
      <c r="BD60" s="29" t="n">
        <f aca="false">1/SQRT(BJ60-3)</f>
        <v>0.267261241912424</v>
      </c>
      <c r="BE60" s="29" t="n">
        <f aca="false">BC60-1.96*BD60</f>
        <v>-0.380485313335931</v>
      </c>
      <c r="BF60" s="29" t="n">
        <f aca="false">BC60+1.96*BD60</f>
        <v>0.667178754960773</v>
      </c>
      <c r="BG60" s="29" t="str">
        <f aca="false">IF(BC60&lt; BE60, "PROB",  IF(BC60&gt;BF60, "PROB","OK"))</f>
        <v>OK</v>
      </c>
      <c r="BH60" s="29" t="n">
        <f aca="false">1/(BD60*BD60)</f>
        <v>14</v>
      </c>
      <c r="BI60" s="27" t="s">
        <v>146</v>
      </c>
      <c r="BJ60" s="15" t="n">
        <v>17</v>
      </c>
      <c r="BK60" s="15" t="s">
        <v>73</v>
      </c>
      <c r="BL60" s="11" t="s">
        <v>125</v>
      </c>
      <c r="BM60" s="11" t="s">
        <v>238</v>
      </c>
    </row>
    <row r="61" s="4" customFormat="true" ht="14.4" hidden="false" customHeight="false" outlineLevel="0" collapsed="false">
      <c r="A61" s="15" t="n">
        <v>153</v>
      </c>
      <c r="B61" s="15" t="n">
        <v>0</v>
      </c>
      <c r="C61" s="15" t="n">
        <f aca="false">9*7</f>
        <v>63</v>
      </c>
      <c r="D61" s="15" t="n">
        <v>0</v>
      </c>
      <c r="E61" s="15" t="n">
        <v>4</v>
      </c>
      <c r="F61" s="15" t="n">
        <v>1</v>
      </c>
      <c r="G61" s="15" t="n">
        <v>1</v>
      </c>
      <c r="H61" s="15" t="n">
        <v>0</v>
      </c>
      <c r="I61" s="15" t="n">
        <v>0</v>
      </c>
      <c r="J61" s="15" t="n">
        <v>0</v>
      </c>
      <c r="K61" s="15" t="n">
        <v>2</v>
      </c>
      <c r="L61" s="15" t="n">
        <v>1</v>
      </c>
      <c r="M61" s="15" t="n">
        <v>2</v>
      </c>
      <c r="N61" s="15" t="n">
        <v>1</v>
      </c>
      <c r="O61" s="15" t="n">
        <v>1</v>
      </c>
      <c r="P61" s="15" t="n">
        <v>3</v>
      </c>
      <c r="Q61" s="15" t="n">
        <v>4</v>
      </c>
      <c r="R61" s="15" t="n">
        <v>1</v>
      </c>
      <c r="S61" s="15" t="s">
        <v>70</v>
      </c>
      <c r="T61" s="15" t="n">
        <v>1</v>
      </c>
      <c r="U61" s="15" t="n">
        <v>8</v>
      </c>
      <c r="V61" s="30" t="n">
        <v>65</v>
      </c>
      <c r="W61" s="18" t="s">
        <v>121</v>
      </c>
      <c r="X61" s="15" t="n">
        <v>2</v>
      </c>
      <c r="Y61" s="15" t="n">
        <v>7</v>
      </c>
      <c r="Z61" s="18"/>
      <c r="AA61" s="15" t="n">
        <v>0</v>
      </c>
      <c r="AB61" s="15" t="s">
        <v>70</v>
      </c>
      <c r="AC61" s="18" t="s">
        <v>69</v>
      </c>
      <c r="AD61" s="18" t="s">
        <v>69</v>
      </c>
      <c r="AE61" s="18" t="s">
        <v>69</v>
      </c>
      <c r="AF61" s="18" t="s">
        <v>69</v>
      </c>
      <c r="AG61" s="18" t="s">
        <v>69</v>
      </c>
      <c r="AH61" s="18"/>
      <c r="AI61" s="15" t="n">
        <v>24</v>
      </c>
      <c r="AJ61" s="15" t="s">
        <v>70</v>
      </c>
      <c r="AK61" s="15" t="n">
        <v>0</v>
      </c>
      <c r="AL61" s="15" t="n">
        <v>14</v>
      </c>
      <c r="AM61" s="15" t="s">
        <v>70</v>
      </c>
      <c r="AN61" s="15" t="s">
        <v>70</v>
      </c>
      <c r="AO61" s="15" t="s">
        <v>70</v>
      </c>
      <c r="AP61" s="15" t="s">
        <v>70</v>
      </c>
      <c r="AQ61" s="15" t="s">
        <v>70</v>
      </c>
      <c r="AR61" s="15"/>
      <c r="AS61" s="18" t="s">
        <v>70</v>
      </c>
      <c r="AT61" s="18" t="s">
        <v>70</v>
      </c>
      <c r="AU61" s="18" t="s">
        <v>70</v>
      </c>
      <c r="AV61" s="18" t="s">
        <v>70</v>
      </c>
      <c r="AW61" s="18" t="s">
        <v>70</v>
      </c>
      <c r="AX61" s="18" t="s">
        <v>70</v>
      </c>
      <c r="AY61" s="18" t="s">
        <v>70</v>
      </c>
      <c r="AZ61" s="27" t="s">
        <v>240</v>
      </c>
      <c r="BA61" s="28" t="n">
        <v>0</v>
      </c>
      <c r="BB61" s="29" t="n">
        <f aca="false">BA61 * (1 - ( 3 / (( 4*BJ61) - 9) ))</f>
        <v>0</v>
      </c>
      <c r="BC61" s="29" t="n">
        <f aca="false">0.5 * LN((1+BB61)/(1-BB61))</f>
        <v>0</v>
      </c>
      <c r="BD61" s="29" t="n">
        <f aca="false">1/SQRT(BJ61-3)</f>
        <v>0.267261241912424</v>
      </c>
      <c r="BE61" s="29" t="n">
        <f aca="false">BC61-1.96*BD61</f>
        <v>-0.523832034148352</v>
      </c>
      <c r="BF61" s="29" t="n">
        <f aca="false">BC61+1.96*BD61</f>
        <v>0.523832034148352</v>
      </c>
      <c r="BG61" s="29" t="str">
        <f aca="false">IF(BC61&lt; BE61, "PROB",  IF(BC61&gt;BF61, "PROB","OK"))</f>
        <v>OK</v>
      </c>
      <c r="BH61" s="29" t="n">
        <f aca="false">1/(BD61*BD61)</f>
        <v>14</v>
      </c>
      <c r="BI61" s="27" t="s">
        <v>147</v>
      </c>
      <c r="BJ61" s="15" t="n">
        <v>17</v>
      </c>
      <c r="BK61" s="15" t="s">
        <v>73</v>
      </c>
      <c r="BL61" s="11" t="s">
        <v>125</v>
      </c>
      <c r="BM61" s="11" t="s">
        <v>238</v>
      </c>
    </row>
    <row r="62" s="15" customFormat="true" ht="14.4" hidden="false" customHeight="false" outlineLevel="0" collapsed="false">
      <c r="A62" s="15" t="n">
        <v>154</v>
      </c>
      <c r="B62" s="15" t="n">
        <v>0</v>
      </c>
      <c r="C62" s="15" t="n">
        <v>49</v>
      </c>
      <c r="D62" s="15" t="n">
        <v>0</v>
      </c>
      <c r="E62" s="15" t="n">
        <v>2</v>
      </c>
      <c r="F62" s="15" t="n">
        <v>1</v>
      </c>
      <c r="G62" s="15" t="n">
        <v>1</v>
      </c>
      <c r="H62" s="15" t="n">
        <v>0</v>
      </c>
      <c r="I62" s="15" t="n">
        <v>21</v>
      </c>
      <c r="J62" s="15" t="n">
        <v>1</v>
      </c>
      <c r="K62" s="15" t="n">
        <v>2</v>
      </c>
      <c r="L62" s="15" t="n">
        <v>1</v>
      </c>
      <c r="M62" s="15" t="n">
        <v>2</v>
      </c>
      <c r="N62" s="15" t="n">
        <v>1</v>
      </c>
      <c r="O62" s="15" t="n">
        <v>1</v>
      </c>
      <c r="P62" s="15" t="n">
        <v>5</v>
      </c>
      <c r="Q62" s="15" t="n">
        <v>1</v>
      </c>
      <c r="R62" s="15" t="n">
        <v>1</v>
      </c>
      <c r="S62" s="15" t="n">
        <v>10</v>
      </c>
      <c r="T62" s="15" t="n">
        <v>1</v>
      </c>
      <c r="U62" s="15" t="n">
        <v>8</v>
      </c>
      <c r="V62" s="15" t="n">
        <f aca="false">(60+270)/2</f>
        <v>165</v>
      </c>
      <c r="W62" s="15" t="n">
        <v>0.5</v>
      </c>
      <c r="X62" s="15" t="n">
        <v>0.65</v>
      </c>
      <c r="Y62" s="15" t="n">
        <v>7</v>
      </c>
      <c r="AA62" s="15" t="n">
        <v>0</v>
      </c>
      <c r="AB62" s="15" t="s">
        <v>70</v>
      </c>
      <c r="AC62" s="18" t="s">
        <v>69</v>
      </c>
      <c r="AD62" s="18" t="s">
        <v>69</v>
      </c>
      <c r="AE62" s="18" t="s">
        <v>69</v>
      </c>
      <c r="AF62" s="18" t="s">
        <v>69</v>
      </c>
      <c r="AG62" s="18" t="s">
        <v>69</v>
      </c>
      <c r="AI62" s="15" t="n">
        <v>24</v>
      </c>
      <c r="AJ62" s="15" t="n">
        <v>0</v>
      </c>
      <c r="AK62" s="15" t="n">
        <v>1</v>
      </c>
      <c r="AL62" s="15" t="n">
        <v>19</v>
      </c>
      <c r="AM62" s="15" t="s">
        <v>70</v>
      </c>
      <c r="AN62" s="15" t="s">
        <v>70</v>
      </c>
      <c r="AO62" s="15" t="s">
        <v>70</v>
      </c>
      <c r="AP62" s="15" t="s">
        <v>70</v>
      </c>
      <c r="AQ62" s="15" t="s">
        <v>70</v>
      </c>
      <c r="AS62" s="15" t="n">
        <v>0</v>
      </c>
      <c r="AT62" s="15" t="n">
        <v>1</v>
      </c>
      <c r="AU62" s="15" t="n">
        <v>0</v>
      </c>
      <c r="AV62" s="15" t="n">
        <v>1</v>
      </c>
      <c r="AW62" s="18" t="s">
        <v>70</v>
      </c>
      <c r="AX62" s="18" t="s">
        <v>70</v>
      </c>
      <c r="AY62" s="18" t="s">
        <v>70</v>
      </c>
      <c r="AZ62" s="27" t="s">
        <v>123</v>
      </c>
      <c r="BA62" s="20" t="n">
        <v>0.76</v>
      </c>
      <c r="BB62" s="30" t="n">
        <f aca="false">BA62 * (1 - ( 3 / (( 4*BJ62) - 9) ))</f>
        <v>0.727887323943662</v>
      </c>
      <c r="BC62" s="30" t="n">
        <f aca="false">0.5 * LN((1+BB62)/(1-BB62))</f>
        <v>0.92421925523084</v>
      </c>
      <c r="BD62" s="30" t="n">
        <f aca="false">1/SQRT(BJ62-3)</f>
        <v>0.242535625036333</v>
      </c>
      <c r="BE62" s="30" t="n">
        <f aca="false">BC62-1.96*BD62</f>
        <v>0.448849430159627</v>
      </c>
      <c r="BF62" s="30" t="n">
        <f aca="false">BC62+1.96*BD62</f>
        <v>1.39958908030205</v>
      </c>
      <c r="BG62" s="30" t="str">
        <f aca="false">IF(BC62&lt; BE62, "PROB",  IF(BC62&gt;BF62, "PROB","OK"))</f>
        <v>OK</v>
      </c>
      <c r="BH62" s="30" t="n">
        <f aca="false">1/(BD62*BD62)</f>
        <v>17</v>
      </c>
      <c r="BI62" s="15" t="s">
        <v>148</v>
      </c>
      <c r="BJ62" s="15" t="n">
        <v>20</v>
      </c>
      <c r="BK62" s="15" t="s">
        <v>73</v>
      </c>
      <c r="BL62" s="11" t="s">
        <v>125</v>
      </c>
      <c r="BM62" s="11" t="s">
        <v>238</v>
      </c>
    </row>
    <row r="63" s="15" customFormat="true" ht="14.4" hidden="false" customHeight="false" outlineLevel="0" collapsed="false">
      <c r="A63" s="15" t="n">
        <v>154</v>
      </c>
      <c r="B63" s="15" t="n">
        <v>0</v>
      </c>
      <c r="C63" s="15" t="n">
        <v>49</v>
      </c>
      <c r="D63" s="15" t="n">
        <v>0</v>
      </c>
      <c r="E63" s="15" t="n">
        <v>2</v>
      </c>
      <c r="F63" s="15" t="n">
        <v>1</v>
      </c>
      <c r="G63" s="15" t="n">
        <v>1</v>
      </c>
      <c r="H63" s="15" t="n">
        <v>0</v>
      </c>
      <c r="I63" s="15" t="n">
        <v>21</v>
      </c>
      <c r="J63" s="15" t="n">
        <v>1</v>
      </c>
      <c r="K63" s="15" t="n">
        <v>2</v>
      </c>
      <c r="L63" s="15" t="n">
        <v>1</v>
      </c>
      <c r="M63" s="15" t="n">
        <v>2</v>
      </c>
      <c r="N63" s="15" t="n">
        <v>1</v>
      </c>
      <c r="O63" s="15" t="n">
        <v>1</v>
      </c>
      <c r="P63" s="15" t="n">
        <v>5</v>
      </c>
      <c r="Q63" s="15" t="n">
        <v>1</v>
      </c>
      <c r="R63" s="15" t="n">
        <v>1</v>
      </c>
      <c r="S63" s="15" t="n">
        <v>10</v>
      </c>
      <c r="T63" s="15" t="n">
        <v>1</v>
      </c>
      <c r="U63" s="15" t="n">
        <v>8</v>
      </c>
      <c r="V63" s="15" t="n">
        <f aca="false">(60+270)/2</f>
        <v>165</v>
      </c>
      <c r="W63" s="15" t="n">
        <v>0.5</v>
      </c>
      <c r="X63" s="15" t="n">
        <v>0.65</v>
      </c>
      <c r="Y63" s="15" t="n">
        <v>7</v>
      </c>
      <c r="AA63" s="15" t="n">
        <v>0</v>
      </c>
      <c r="AB63" s="15" t="s">
        <v>70</v>
      </c>
      <c r="AC63" s="18" t="s">
        <v>69</v>
      </c>
      <c r="AD63" s="18" t="s">
        <v>69</v>
      </c>
      <c r="AE63" s="18" t="s">
        <v>69</v>
      </c>
      <c r="AF63" s="18" t="s">
        <v>69</v>
      </c>
      <c r="AG63" s="18" t="s">
        <v>69</v>
      </c>
      <c r="AI63" s="15" t="n">
        <v>24</v>
      </c>
      <c r="AJ63" s="15" t="n">
        <v>0</v>
      </c>
      <c r="AK63" s="15" t="n">
        <v>1</v>
      </c>
      <c r="AL63" s="15" t="n">
        <v>19</v>
      </c>
      <c r="AM63" s="15" t="s">
        <v>70</v>
      </c>
      <c r="AN63" s="15" t="s">
        <v>70</v>
      </c>
      <c r="AO63" s="15" t="s">
        <v>70</v>
      </c>
      <c r="AP63" s="15" t="s">
        <v>70</v>
      </c>
      <c r="AQ63" s="15" t="s">
        <v>70</v>
      </c>
      <c r="AS63" s="15" t="n">
        <v>0</v>
      </c>
      <c r="AT63" s="15" t="n">
        <v>1</v>
      </c>
      <c r="AU63" s="15" t="n">
        <v>0</v>
      </c>
      <c r="AV63" s="15" t="n">
        <v>1</v>
      </c>
      <c r="AW63" s="18" t="s">
        <v>70</v>
      </c>
      <c r="AX63" s="18" t="s">
        <v>70</v>
      </c>
      <c r="AY63" s="18" t="s">
        <v>70</v>
      </c>
      <c r="AZ63" s="27" t="s">
        <v>76</v>
      </c>
      <c r="BA63" s="20" t="n">
        <v>0.83</v>
      </c>
      <c r="BB63" s="30" t="n">
        <f aca="false">BA63 * (1 - ( 3 / (( 4*BJ63) - 9) ))</f>
        <v>0.794929577464789</v>
      </c>
      <c r="BC63" s="30" t="n">
        <f aca="false">0.5 * LN((1+BB63)/(1-BB63))</f>
        <v>1.08468381141663</v>
      </c>
      <c r="BD63" s="30" t="n">
        <f aca="false">1/SQRT(BJ63-3)</f>
        <v>0.242535625036333</v>
      </c>
      <c r="BE63" s="30" t="n">
        <f aca="false">BC63-1.96*BD63</f>
        <v>0.609313986345414</v>
      </c>
      <c r="BF63" s="30" t="n">
        <f aca="false">BC63+1.96*BD63</f>
        <v>1.56005363648784</v>
      </c>
      <c r="BG63" s="30" t="str">
        <f aca="false">IF(BC63&lt; BE63, "PROB",  IF(BC63&gt;BF63, "PROB","OK"))</f>
        <v>OK</v>
      </c>
      <c r="BH63" s="30" t="n">
        <f aca="false">1/(BD63*BD63)</f>
        <v>17</v>
      </c>
      <c r="BI63" s="15" t="s">
        <v>149</v>
      </c>
      <c r="BJ63" s="15" t="n">
        <v>20</v>
      </c>
      <c r="BK63" s="15" t="s">
        <v>73</v>
      </c>
      <c r="BL63" s="11" t="s">
        <v>125</v>
      </c>
      <c r="BM63" s="11" t="s">
        <v>238</v>
      </c>
    </row>
    <row r="64" s="15" customFormat="true" ht="14.4" hidden="false" customHeight="false" outlineLevel="0" collapsed="false">
      <c r="A64" s="15" t="n">
        <v>154</v>
      </c>
      <c r="B64" s="15" t="n">
        <v>0</v>
      </c>
      <c r="C64" s="15" t="n">
        <v>49</v>
      </c>
      <c r="D64" s="15" t="n">
        <v>0</v>
      </c>
      <c r="E64" s="15" t="n">
        <v>2</v>
      </c>
      <c r="F64" s="15" t="n">
        <v>1</v>
      </c>
      <c r="G64" s="15" t="n">
        <v>1</v>
      </c>
      <c r="H64" s="15" t="n">
        <v>0</v>
      </c>
      <c r="I64" s="15" t="n">
        <v>21</v>
      </c>
      <c r="J64" s="15" t="n">
        <v>1</v>
      </c>
      <c r="K64" s="15" t="n">
        <v>2</v>
      </c>
      <c r="L64" s="15" t="n">
        <v>1</v>
      </c>
      <c r="M64" s="15" t="n">
        <v>2</v>
      </c>
      <c r="N64" s="15" t="n">
        <v>1</v>
      </c>
      <c r="O64" s="15" t="n">
        <v>1</v>
      </c>
      <c r="P64" s="15" t="n">
        <v>5</v>
      </c>
      <c r="Q64" s="15" t="n">
        <v>1</v>
      </c>
      <c r="R64" s="15" t="n">
        <v>1</v>
      </c>
      <c r="S64" s="15" t="n">
        <v>10</v>
      </c>
      <c r="T64" s="15" t="n">
        <v>1</v>
      </c>
      <c r="U64" s="15" t="n">
        <v>8</v>
      </c>
      <c r="V64" s="15" t="n">
        <f aca="false">(60+270)/2</f>
        <v>165</v>
      </c>
      <c r="W64" s="15" t="n">
        <v>0.5</v>
      </c>
      <c r="X64" s="15" t="n">
        <v>0.65</v>
      </c>
      <c r="Y64" s="15" t="n">
        <v>7</v>
      </c>
      <c r="AA64" s="15" t="n">
        <v>0</v>
      </c>
      <c r="AB64" s="15" t="s">
        <v>70</v>
      </c>
      <c r="AC64" s="18" t="s">
        <v>69</v>
      </c>
      <c r="AD64" s="18" t="s">
        <v>69</v>
      </c>
      <c r="AE64" s="18" t="s">
        <v>69</v>
      </c>
      <c r="AF64" s="18" t="s">
        <v>69</v>
      </c>
      <c r="AG64" s="18" t="s">
        <v>69</v>
      </c>
      <c r="AI64" s="15" t="n">
        <v>24</v>
      </c>
      <c r="AJ64" s="15" t="n">
        <v>0</v>
      </c>
      <c r="AK64" s="15" t="n">
        <v>1</v>
      </c>
      <c r="AL64" s="15" t="n">
        <v>19</v>
      </c>
      <c r="AM64" s="15" t="s">
        <v>70</v>
      </c>
      <c r="AN64" s="15" t="s">
        <v>70</v>
      </c>
      <c r="AO64" s="15" t="s">
        <v>70</v>
      </c>
      <c r="AP64" s="15" t="s">
        <v>70</v>
      </c>
      <c r="AQ64" s="15" t="s">
        <v>70</v>
      </c>
      <c r="AS64" s="15" t="n">
        <v>0</v>
      </c>
      <c r="AT64" s="15" t="n">
        <v>1</v>
      </c>
      <c r="AU64" s="15" t="n">
        <v>0</v>
      </c>
      <c r="AV64" s="15" t="n">
        <v>1</v>
      </c>
      <c r="AW64" s="18" t="s">
        <v>70</v>
      </c>
      <c r="AX64" s="18" t="s">
        <v>70</v>
      </c>
      <c r="AY64" s="18" t="s">
        <v>70</v>
      </c>
      <c r="AZ64" s="27" t="s">
        <v>131</v>
      </c>
      <c r="BA64" s="20" t="n">
        <v>0.43</v>
      </c>
      <c r="BB64" s="30" t="n">
        <f aca="false">BA64 * (1 - ( 3 / (( 4*BJ64) - 9) ))</f>
        <v>0.411830985915493</v>
      </c>
      <c r="BC64" s="30" t="n">
        <f aca="false">0.5 * LN((1+BB64)/(1-BB64))</f>
        <v>0.437814183506715</v>
      </c>
      <c r="BD64" s="30" t="n">
        <f aca="false">1/SQRT(BJ64-3)</f>
        <v>0.242535625036333</v>
      </c>
      <c r="BE64" s="30" t="n">
        <f aca="false">BC64-1.96*BD64</f>
        <v>-0.0375556415644978</v>
      </c>
      <c r="BF64" s="30" t="n">
        <f aca="false">BC64+1.96*BD64</f>
        <v>0.913184008577927</v>
      </c>
      <c r="BG64" s="30" t="str">
        <f aca="false">IF(BC64&lt; BE64, "PROB",  IF(BC64&gt;BF64, "PROB","OK"))</f>
        <v>OK</v>
      </c>
      <c r="BH64" s="30" t="n">
        <f aca="false">1/(BD64*BD64)</f>
        <v>17</v>
      </c>
      <c r="BI64" s="15" t="s">
        <v>150</v>
      </c>
      <c r="BJ64" s="15" t="n">
        <v>20</v>
      </c>
      <c r="BK64" s="15" t="s">
        <v>73</v>
      </c>
      <c r="BL64" s="11" t="s">
        <v>125</v>
      </c>
      <c r="BM64" s="11" t="s">
        <v>238</v>
      </c>
    </row>
    <row r="65" s="15" customFormat="true" ht="14.4" hidden="false" customHeight="false" outlineLevel="0" collapsed="false">
      <c r="A65" s="15" t="n">
        <v>154</v>
      </c>
      <c r="B65" s="15" t="n">
        <v>0</v>
      </c>
      <c r="C65" s="15" t="n">
        <v>49</v>
      </c>
      <c r="D65" s="15" t="n">
        <v>0</v>
      </c>
      <c r="E65" s="15" t="n">
        <v>2</v>
      </c>
      <c r="F65" s="15" t="n">
        <v>1</v>
      </c>
      <c r="G65" s="15" t="n">
        <v>1</v>
      </c>
      <c r="H65" s="15" t="n">
        <v>0</v>
      </c>
      <c r="I65" s="15" t="n">
        <v>21</v>
      </c>
      <c r="J65" s="15" t="n">
        <v>1</v>
      </c>
      <c r="K65" s="15" t="n">
        <v>2</v>
      </c>
      <c r="L65" s="15" t="n">
        <v>1</v>
      </c>
      <c r="M65" s="15" t="n">
        <v>2</v>
      </c>
      <c r="N65" s="15" t="n">
        <v>1</v>
      </c>
      <c r="O65" s="15" t="n">
        <v>1</v>
      </c>
      <c r="P65" s="15" t="n">
        <v>5</v>
      </c>
      <c r="Q65" s="15" t="n">
        <v>1</v>
      </c>
      <c r="R65" s="15" t="n">
        <v>1</v>
      </c>
      <c r="S65" s="15" t="n">
        <v>10</v>
      </c>
      <c r="T65" s="15" t="n">
        <v>1</v>
      </c>
      <c r="U65" s="15" t="n">
        <v>8</v>
      </c>
      <c r="V65" s="15" t="n">
        <f aca="false">(60+270)/2</f>
        <v>165</v>
      </c>
      <c r="W65" s="15" t="n">
        <v>0.5</v>
      </c>
      <c r="X65" s="15" t="n">
        <v>0.65</v>
      </c>
      <c r="Y65" s="15" t="n">
        <v>7</v>
      </c>
      <c r="AA65" s="15" t="n">
        <v>0</v>
      </c>
      <c r="AB65" s="15" t="s">
        <v>70</v>
      </c>
      <c r="AC65" s="18" t="s">
        <v>69</v>
      </c>
      <c r="AD65" s="18" t="s">
        <v>69</v>
      </c>
      <c r="AE65" s="18" t="s">
        <v>69</v>
      </c>
      <c r="AF65" s="18" t="s">
        <v>69</v>
      </c>
      <c r="AG65" s="18" t="s">
        <v>69</v>
      </c>
      <c r="AI65" s="15" t="n">
        <v>24</v>
      </c>
      <c r="AJ65" s="15" t="n">
        <v>0</v>
      </c>
      <c r="AK65" s="15" t="n">
        <v>1</v>
      </c>
      <c r="AL65" s="15" t="n">
        <v>19</v>
      </c>
      <c r="AM65" s="15" t="s">
        <v>70</v>
      </c>
      <c r="AN65" s="15" t="s">
        <v>70</v>
      </c>
      <c r="AO65" s="15" t="s">
        <v>70</v>
      </c>
      <c r="AP65" s="15" t="s">
        <v>70</v>
      </c>
      <c r="AQ65" s="15" t="s">
        <v>70</v>
      </c>
      <c r="AS65" s="15" t="n">
        <v>0</v>
      </c>
      <c r="AT65" s="15" t="n">
        <v>1</v>
      </c>
      <c r="AU65" s="15" t="n">
        <v>0</v>
      </c>
      <c r="AV65" s="15" t="n">
        <v>1</v>
      </c>
      <c r="AW65" s="18" t="s">
        <v>70</v>
      </c>
      <c r="AX65" s="18" t="s">
        <v>70</v>
      </c>
      <c r="AY65" s="18" t="s">
        <v>70</v>
      </c>
      <c r="AZ65" s="27" t="s">
        <v>109</v>
      </c>
      <c r="BA65" s="20" t="n">
        <v>0.12</v>
      </c>
      <c r="BB65" s="30" t="n">
        <f aca="false">BA65 * (1 - ( 3 / (( 4*BJ65) - 9) ))</f>
        <v>0.114929577464789</v>
      </c>
      <c r="BC65" s="30" t="n">
        <f aca="false">0.5 * LN((1+BB65)/(1-BB65))</f>
        <v>0.115439653673472</v>
      </c>
      <c r="BD65" s="30" t="n">
        <f aca="false">1/SQRT(BJ65-3)</f>
        <v>0.242535625036333</v>
      </c>
      <c r="BE65" s="30" t="n">
        <f aca="false">BC65-1.96*BD65</f>
        <v>-0.35993017139774</v>
      </c>
      <c r="BF65" s="30" t="n">
        <f aca="false">BC65+1.96*BD65</f>
        <v>0.590809478744685</v>
      </c>
      <c r="BG65" s="30" t="str">
        <f aca="false">IF(BC65&lt; BE65, "PROB",  IF(BC65&gt;BF65, "PROB","OK"))</f>
        <v>OK</v>
      </c>
      <c r="BH65" s="30" t="n">
        <f aca="false">1/(BD65*BD65)</f>
        <v>17</v>
      </c>
      <c r="BI65" s="15" t="s">
        <v>151</v>
      </c>
      <c r="BJ65" s="15" t="n">
        <v>20</v>
      </c>
      <c r="BK65" s="15" t="s">
        <v>73</v>
      </c>
      <c r="BL65" s="11" t="s">
        <v>125</v>
      </c>
      <c r="BM65" s="11" t="s">
        <v>238</v>
      </c>
    </row>
    <row r="66" s="15" customFormat="true" ht="14.4" hidden="false" customHeight="false" outlineLevel="0" collapsed="false">
      <c r="A66" s="15" t="n">
        <v>155</v>
      </c>
      <c r="B66" s="15" t="n">
        <v>0</v>
      </c>
      <c r="C66" s="15" t="s">
        <v>70</v>
      </c>
      <c r="D66" s="15" t="n">
        <v>0</v>
      </c>
      <c r="E66" s="15" t="n">
        <v>2</v>
      </c>
      <c r="F66" s="15" t="n">
        <v>1</v>
      </c>
      <c r="G66" s="15" t="n">
        <v>1</v>
      </c>
      <c r="H66" s="15" t="n">
        <v>0</v>
      </c>
      <c r="I66" s="15" t="n">
        <v>30</v>
      </c>
      <c r="J66" s="15" t="n">
        <v>1</v>
      </c>
      <c r="K66" s="15" t="n">
        <v>2</v>
      </c>
      <c r="L66" s="15" t="n">
        <v>1</v>
      </c>
      <c r="M66" s="15" t="n">
        <v>2</v>
      </c>
      <c r="N66" s="15" t="n">
        <v>1</v>
      </c>
      <c r="O66" s="15" t="n">
        <v>1</v>
      </c>
      <c r="P66" s="15" t="n">
        <v>2</v>
      </c>
      <c r="Q66" s="15" t="n">
        <v>1</v>
      </c>
      <c r="R66" s="15" t="n">
        <v>1</v>
      </c>
      <c r="S66" s="15" t="n">
        <v>10</v>
      </c>
      <c r="T66" s="15" t="n">
        <v>0</v>
      </c>
      <c r="U66" s="18" t="s">
        <v>69</v>
      </c>
      <c r="V66" s="18" t="s">
        <v>69</v>
      </c>
      <c r="W66" s="18" t="s">
        <v>69</v>
      </c>
      <c r="X66" s="18" t="s">
        <v>69</v>
      </c>
      <c r="Y66" s="18" t="s">
        <v>69</v>
      </c>
      <c r="Z66" s="18"/>
      <c r="AA66" s="15" t="n">
        <v>1</v>
      </c>
      <c r="AB66" s="15" t="n">
        <v>6</v>
      </c>
      <c r="AC66" s="15" t="n">
        <f aca="false">10/60</f>
        <v>0.166666666666667</v>
      </c>
      <c r="AD66" s="15" t="n">
        <v>55</v>
      </c>
      <c r="AE66" s="15" t="n">
        <v>9</v>
      </c>
      <c r="AF66" s="15" t="n">
        <v>1.3</v>
      </c>
      <c r="AG66" s="15" t="n">
        <v>9</v>
      </c>
      <c r="AI66" s="15" t="s">
        <v>70</v>
      </c>
      <c r="AJ66" s="15" t="n">
        <v>0</v>
      </c>
      <c r="AK66" s="15" t="n">
        <v>0</v>
      </c>
      <c r="AL66" s="15" t="n">
        <v>16</v>
      </c>
      <c r="AM66" s="15" t="n">
        <f aca="false">10/60</f>
        <v>0.166666666666667</v>
      </c>
      <c r="AN66" s="15" t="s">
        <v>70</v>
      </c>
      <c r="AO66" s="15" t="s">
        <v>70</v>
      </c>
      <c r="AP66" s="15" t="s">
        <v>70</v>
      </c>
      <c r="AQ66" s="15" t="s">
        <v>70</v>
      </c>
      <c r="AS66" s="15" t="n">
        <v>1</v>
      </c>
      <c r="AT66" s="15" t="n">
        <v>1</v>
      </c>
      <c r="AU66" s="15" t="n">
        <v>1</v>
      </c>
      <c r="AV66" s="15" t="n">
        <v>6</v>
      </c>
      <c r="AW66" s="18" t="s">
        <v>70</v>
      </c>
      <c r="AX66" s="18" t="s">
        <v>70</v>
      </c>
      <c r="AY66" s="18" t="s">
        <v>70</v>
      </c>
      <c r="AZ66" s="15" t="s">
        <v>131</v>
      </c>
      <c r="BA66" s="20" t="n">
        <v>0.32</v>
      </c>
      <c r="BB66" s="30" t="n">
        <f aca="false">BA66 * (1 - ( 3 / (( 4*BJ66) - 9) ))</f>
        <v>0.278260869565217</v>
      </c>
      <c r="BC66" s="30" t="n">
        <f aca="false">0.5 * LN((1+BB66)/(1-BB66))</f>
        <v>0.285795989491069</v>
      </c>
      <c r="BD66" s="30" t="n">
        <f aca="false">1/SQRT(BJ66-3)</f>
        <v>0.447213595499958</v>
      </c>
      <c r="BE66" s="30" t="n">
        <f aca="false">BC66-1.96*BD66</f>
        <v>-0.590742657688848</v>
      </c>
      <c r="BF66" s="30" t="n">
        <f aca="false">BC66+1.96*BD66</f>
        <v>1.16233463667099</v>
      </c>
      <c r="BG66" s="30" t="str">
        <f aca="false">IF(BC66&lt; BE66, "PROB",  IF(BC66&gt;BF66, "PROB","OK"))</f>
        <v>OK</v>
      </c>
      <c r="BH66" s="30" t="n">
        <f aca="false">1/(BD66*BD66)</f>
        <v>5</v>
      </c>
      <c r="BI66" s="15" t="s">
        <v>152</v>
      </c>
      <c r="BJ66" s="15" t="n">
        <v>8</v>
      </c>
      <c r="BK66" s="15" t="s">
        <v>73</v>
      </c>
      <c r="BL66" s="15" t="s">
        <v>108</v>
      </c>
      <c r="BM66" s="15" t="s">
        <v>233</v>
      </c>
    </row>
    <row r="67" s="15" customFormat="true" ht="14.4" hidden="false" customHeight="false" outlineLevel="0" collapsed="false">
      <c r="A67" s="15" t="n">
        <v>155</v>
      </c>
      <c r="B67" s="15" t="n">
        <v>0</v>
      </c>
      <c r="C67" s="15" t="s">
        <v>70</v>
      </c>
      <c r="D67" s="15" t="n">
        <v>0</v>
      </c>
      <c r="E67" s="15" t="n">
        <v>2</v>
      </c>
      <c r="F67" s="15" t="n">
        <v>1</v>
      </c>
      <c r="G67" s="15" t="n">
        <v>1</v>
      </c>
      <c r="H67" s="15" t="n">
        <v>0</v>
      </c>
      <c r="I67" s="15" t="n">
        <v>30</v>
      </c>
      <c r="J67" s="15" t="n">
        <v>1</v>
      </c>
      <c r="K67" s="15" t="n">
        <v>2</v>
      </c>
      <c r="L67" s="15" t="n">
        <v>1</v>
      </c>
      <c r="M67" s="15" t="n">
        <v>2</v>
      </c>
      <c r="N67" s="15" t="n">
        <v>1</v>
      </c>
      <c r="O67" s="15" t="n">
        <v>1</v>
      </c>
      <c r="P67" s="15" t="n">
        <v>2</v>
      </c>
      <c r="Q67" s="15" t="n">
        <v>1</v>
      </c>
      <c r="R67" s="15" t="n">
        <v>1</v>
      </c>
      <c r="S67" s="15" t="n">
        <v>10</v>
      </c>
      <c r="T67" s="15" t="n">
        <v>0</v>
      </c>
      <c r="U67" s="18" t="s">
        <v>69</v>
      </c>
      <c r="V67" s="18" t="s">
        <v>69</v>
      </c>
      <c r="W67" s="18" t="s">
        <v>69</v>
      </c>
      <c r="X67" s="18" t="s">
        <v>69</v>
      </c>
      <c r="Y67" s="18" t="s">
        <v>69</v>
      </c>
      <c r="Z67" s="18"/>
      <c r="AA67" s="15" t="n">
        <v>1</v>
      </c>
      <c r="AB67" s="15" t="n">
        <v>6</v>
      </c>
      <c r="AC67" s="15" t="n">
        <f aca="false">10/60</f>
        <v>0.166666666666667</v>
      </c>
      <c r="AD67" s="15" t="n">
        <v>55</v>
      </c>
      <c r="AE67" s="15" t="n">
        <v>9</v>
      </c>
      <c r="AF67" s="15" t="n">
        <v>1.3</v>
      </c>
      <c r="AG67" s="15" t="n">
        <v>9</v>
      </c>
      <c r="AI67" s="15" t="s">
        <v>70</v>
      </c>
      <c r="AJ67" s="15" t="n">
        <v>0</v>
      </c>
      <c r="AK67" s="15" t="n">
        <v>0</v>
      </c>
      <c r="AL67" s="15" t="n">
        <v>16</v>
      </c>
      <c r="AM67" s="15" t="n">
        <f aca="false">10/60</f>
        <v>0.166666666666667</v>
      </c>
      <c r="AN67" s="15" t="s">
        <v>70</v>
      </c>
      <c r="AO67" s="15" t="s">
        <v>70</v>
      </c>
      <c r="AP67" s="15" t="s">
        <v>70</v>
      </c>
      <c r="AQ67" s="15" t="s">
        <v>70</v>
      </c>
      <c r="AS67" s="15" t="n">
        <v>1</v>
      </c>
      <c r="AT67" s="15" t="n">
        <v>1</v>
      </c>
      <c r="AU67" s="15" t="n">
        <v>1</v>
      </c>
      <c r="AV67" s="15" t="n">
        <v>6</v>
      </c>
      <c r="AW67" s="18" t="s">
        <v>70</v>
      </c>
      <c r="AX67" s="18" t="s">
        <v>70</v>
      </c>
      <c r="AY67" s="18" t="s">
        <v>70</v>
      </c>
      <c r="AZ67" s="15" t="s">
        <v>111</v>
      </c>
      <c r="BA67" s="20" t="n">
        <v>0.69</v>
      </c>
      <c r="BB67" s="30" t="n">
        <f aca="false">BA67 * (1 - ( 3 / (( 4*BJ67) - 9) ))</f>
        <v>0.6</v>
      </c>
      <c r="BC67" s="30" t="n">
        <f aca="false">0.5 * LN((1+BB67)/(1-BB67))</f>
        <v>0.693147180559945</v>
      </c>
      <c r="BD67" s="30" t="n">
        <f aca="false">1/SQRT(BJ67-3)</f>
        <v>0.447213595499958</v>
      </c>
      <c r="BE67" s="30" t="n">
        <f aca="false">BC67-1.96*BD67</f>
        <v>-0.183391466619972</v>
      </c>
      <c r="BF67" s="30" t="n">
        <f aca="false">BC67+1.96*BD67</f>
        <v>1.56968582773986</v>
      </c>
      <c r="BG67" s="30" t="str">
        <f aca="false">IF(BC67&lt; BE67, "PROB",  IF(BC67&gt;BF67, "PROB","OK"))</f>
        <v>OK</v>
      </c>
      <c r="BH67" s="30" t="n">
        <f aca="false">1/(BD67*BD67)</f>
        <v>5</v>
      </c>
      <c r="BI67" s="15" t="s">
        <v>153</v>
      </c>
      <c r="BJ67" s="15" t="n">
        <v>8</v>
      </c>
      <c r="BK67" s="15" t="s">
        <v>73</v>
      </c>
      <c r="BL67" s="15" t="s">
        <v>108</v>
      </c>
      <c r="BM67" s="15" t="s">
        <v>233</v>
      </c>
    </row>
    <row r="68" s="15" customFormat="true" ht="14.4" hidden="false" customHeight="false" outlineLevel="0" collapsed="false">
      <c r="A68" s="15" t="n">
        <v>155</v>
      </c>
      <c r="B68" s="15" t="n">
        <v>0</v>
      </c>
      <c r="C68" s="15" t="s">
        <v>70</v>
      </c>
      <c r="D68" s="15" t="n">
        <v>0</v>
      </c>
      <c r="E68" s="15" t="n">
        <v>2</v>
      </c>
      <c r="F68" s="15" t="n">
        <v>1</v>
      </c>
      <c r="G68" s="15" t="n">
        <v>1</v>
      </c>
      <c r="H68" s="15" t="n">
        <v>0</v>
      </c>
      <c r="I68" s="15" t="n">
        <v>30</v>
      </c>
      <c r="J68" s="15" t="n">
        <v>1</v>
      </c>
      <c r="K68" s="15" t="n">
        <v>2</v>
      </c>
      <c r="L68" s="15" t="n">
        <v>1</v>
      </c>
      <c r="M68" s="15" t="n">
        <v>2</v>
      </c>
      <c r="N68" s="15" t="n">
        <v>1</v>
      </c>
      <c r="O68" s="15" t="n">
        <v>1</v>
      </c>
      <c r="P68" s="15" t="n">
        <v>2</v>
      </c>
      <c r="Q68" s="15" t="n">
        <v>1</v>
      </c>
      <c r="R68" s="15" t="n">
        <v>1</v>
      </c>
      <c r="S68" s="15" t="n">
        <v>10</v>
      </c>
      <c r="T68" s="15" t="n">
        <v>0</v>
      </c>
      <c r="U68" s="18" t="s">
        <v>69</v>
      </c>
      <c r="V68" s="18" t="s">
        <v>69</v>
      </c>
      <c r="W68" s="18" t="s">
        <v>69</v>
      </c>
      <c r="X68" s="18" t="s">
        <v>69</v>
      </c>
      <c r="Y68" s="18" t="s">
        <v>69</v>
      </c>
      <c r="Z68" s="18"/>
      <c r="AA68" s="15" t="n">
        <v>1</v>
      </c>
      <c r="AB68" s="15" t="n">
        <v>6</v>
      </c>
      <c r="AC68" s="15" t="n">
        <f aca="false">10/60</f>
        <v>0.166666666666667</v>
      </c>
      <c r="AD68" s="15" t="n">
        <v>55</v>
      </c>
      <c r="AE68" s="15" t="n">
        <v>9</v>
      </c>
      <c r="AF68" s="15" t="n">
        <v>1.3</v>
      </c>
      <c r="AG68" s="15" t="n">
        <v>9</v>
      </c>
      <c r="AI68" s="15" t="s">
        <v>70</v>
      </c>
      <c r="AJ68" s="15" t="n">
        <v>0</v>
      </c>
      <c r="AK68" s="15" t="n">
        <v>0</v>
      </c>
      <c r="AL68" s="15" t="n">
        <v>16</v>
      </c>
      <c r="AM68" s="15" t="n">
        <f aca="false">10/60</f>
        <v>0.166666666666667</v>
      </c>
      <c r="AN68" s="15" t="s">
        <v>70</v>
      </c>
      <c r="AO68" s="15" t="s">
        <v>70</v>
      </c>
      <c r="AP68" s="15" t="s">
        <v>70</v>
      </c>
      <c r="AQ68" s="15" t="s">
        <v>70</v>
      </c>
      <c r="AS68" s="15" t="n">
        <v>1</v>
      </c>
      <c r="AT68" s="15" t="n">
        <v>1</v>
      </c>
      <c r="AU68" s="15" t="n">
        <v>1</v>
      </c>
      <c r="AV68" s="15" t="n">
        <v>6</v>
      </c>
      <c r="AW68" s="18" t="s">
        <v>70</v>
      </c>
      <c r="AX68" s="18" t="s">
        <v>70</v>
      </c>
      <c r="AY68" s="18" t="s">
        <v>70</v>
      </c>
      <c r="AZ68" s="15" t="s">
        <v>113</v>
      </c>
      <c r="BA68" s="20" t="n">
        <v>0.6</v>
      </c>
      <c r="BB68" s="30" t="n">
        <f aca="false">BA68 * (1 - ( 3 / (( 4*BJ68) - 9) ))</f>
        <v>0.521739130434783</v>
      </c>
      <c r="BC68" s="30" t="n">
        <f aca="false">0.5 * LN((1+BB68)/(1-BB68))</f>
        <v>0.578726394345522</v>
      </c>
      <c r="BD68" s="30" t="n">
        <f aca="false">1/SQRT(BJ68-3)</f>
        <v>0.447213595499958</v>
      </c>
      <c r="BE68" s="30" t="n">
        <f aca="false">BC68-1.96*BD68</f>
        <v>-0.297812252834396</v>
      </c>
      <c r="BF68" s="30" t="n">
        <f aca="false">BC68+1.96*BD68</f>
        <v>1.45526504152544</v>
      </c>
      <c r="BG68" s="30" t="str">
        <f aca="false">IF(BC68&lt; BE68, "PROB",  IF(BC68&gt;BF68, "PROB","OK"))</f>
        <v>OK</v>
      </c>
      <c r="BH68" s="30" t="n">
        <f aca="false">1/(BD68*BD68)</f>
        <v>5</v>
      </c>
      <c r="BI68" s="15" t="s">
        <v>154</v>
      </c>
      <c r="BJ68" s="15" t="n">
        <v>8</v>
      </c>
      <c r="BK68" s="15" t="s">
        <v>73</v>
      </c>
      <c r="BL68" s="15" t="s">
        <v>108</v>
      </c>
      <c r="BM68" s="15" t="s">
        <v>233</v>
      </c>
    </row>
    <row r="69" s="15" customFormat="true" ht="14.4" hidden="false" customHeight="false" outlineLevel="0" collapsed="false">
      <c r="A69" s="15" t="n">
        <v>155</v>
      </c>
      <c r="B69" s="15" t="n">
        <v>0</v>
      </c>
      <c r="C69" s="15" t="s">
        <v>70</v>
      </c>
      <c r="D69" s="15" t="n">
        <v>0</v>
      </c>
      <c r="E69" s="15" t="n">
        <v>2</v>
      </c>
      <c r="F69" s="15" t="n">
        <v>1</v>
      </c>
      <c r="G69" s="15" t="n">
        <v>1</v>
      </c>
      <c r="H69" s="15" t="n">
        <v>0</v>
      </c>
      <c r="I69" s="15" t="n">
        <v>30</v>
      </c>
      <c r="J69" s="15" t="n">
        <v>1</v>
      </c>
      <c r="K69" s="15" t="n">
        <v>2</v>
      </c>
      <c r="L69" s="15" t="n">
        <v>1</v>
      </c>
      <c r="M69" s="15" t="n">
        <v>2</v>
      </c>
      <c r="N69" s="15" t="n">
        <v>1</v>
      </c>
      <c r="O69" s="15" t="n">
        <v>1</v>
      </c>
      <c r="P69" s="15" t="n">
        <v>2</v>
      </c>
      <c r="Q69" s="15" t="n">
        <v>1</v>
      </c>
      <c r="R69" s="15" t="n">
        <v>1</v>
      </c>
      <c r="S69" s="15" t="n">
        <v>10</v>
      </c>
      <c r="T69" s="15" t="n">
        <v>0</v>
      </c>
      <c r="U69" s="18" t="s">
        <v>69</v>
      </c>
      <c r="V69" s="18" t="s">
        <v>69</v>
      </c>
      <c r="W69" s="18" t="s">
        <v>69</v>
      </c>
      <c r="X69" s="18" t="s">
        <v>69</v>
      </c>
      <c r="Y69" s="18" t="s">
        <v>69</v>
      </c>
      <c r="Z69" s="18"/>
      <c r="AA69" s="15" t="n">
        <v>1</v>
      </c>
      <c r="AB69" s="15" t="n">
        <v>6</v>
      </c>
      <c r="AC69" s="15" t="n">
        <f aca="false">10/60</f>
        <v>0.166666666666667</v>
      </c>
      <c r="AD69" s="15" t="n">
        <v>55</v>
      </c>
      <c r="AE69" s="15" t="n">
        <v>9</v>
      </c>
      <c r="AF69" s="15" t="n">
        <v>1.3</v>
      </c>
      <c r="AG69" s="15" t="n">
        <v>9</v>
      </c>
      <c r="AI69" s="15" t="s">
        <v>70</v>
      </c>
      <c r="AJ69" s="15" t="n">
        <v>0</v>
      </c>
      <c r="AK69" s="15" t="n">
        <v>0</v>
      </c>
      <c r="AL69" s="15" t="n">
        <v>16</v>
      </c>
      <c r="AM69" s="15" t="n">
        <f aca="false">10/60</f>
        <v>0.166666666666667</v>
      </c>
      <c r="AN69" s="15" t="s">
        <v>70</v>
      </c>
      <c r="AO69" s="15" t="s">
        <v>70</v>
      </c>
      <c r="AP69" s="15" t="s">
        <v>70</v>
      </c>
      <c r="AQ69" s="15" t="s">
        <v>70</v>
      </c>
      <c r="AS69" s="15" t="n">
        <v>1</v>
      </c>
      <c r="AT69" s="15" t="n">
        <v>1</v>
      </c>
      <c r="AU69" s="15" t="n">
        <v>1</v>
      </c>
      <c r="AV69" s="15" t="n">
        <v>6</v>
      </c>
      <c r="AW69" s="18" t="s">
        <v>70</v>
      </c>
      <c r="AX69" s="18" t="s">
        <v>70</v>
      </c>
      <c r="AY69" s="18" t="s">
        <v>70</v>
      </c>
      <c r="AZ69" s="15" t="s">
        <v>76</v>
      </c>
      <c r="BA69" s="20" t="n">
        <v>0.69</v>
      </c>
      <c r="BB69" s="30" t="n">
        <f aca="false">BA69 * (1 - ( 3 / (( 4*BJ69) - 9) ))</f>
        <v>0.6</v>
      </c>
      <c r="BC69" s="30" t="n">
        <f aca="false">0.5 * LN((1+BB69)/(1-BB69))</f>
        <v>0.693147180559945</v>
      </c>
      <c r="BD69" s="30" t="n">
        <f aca="false">1/SQRT(BJ69-3)</f>
        <v>0.447213595499958</v>
      </c>
      <c r="BE69" s="30" t="n">
        <f aca="false">BC69-1.96*BD69</f>
        <v>-0.183391466619972</v>
      </c>
      <c r="BF69" s="30" t="n">
        <f aca="false">BC69+1.96*BD69</f>
        <v>1.56968582773986</v>
      </c>
      <c r="BG69" s="30" t="str">
        <f aca="false">IF(BC69&lt; BE69, "PROB",  IF(BC69&gt;BF69, "PROB","OK"))</f>
        <v>OK</v>
      </c>
      <c r="BH69" s="30" t="n">
        <f aca="false">1/(BD69*BD69)</f>
        <v>5</v>
      </c>
      <c r="BI69" s="15" t="s">
        <v>155</v>
      </c>
      <c r="BJ69" s="15" t="n">
        <v>8</v>
      </c>
      <c r="BK69" s="15" t="s">
        <v>73</v>
      </c>
      <c r="BL69" s="15" t="s">
        <v>108</v>
      </c>
      <c r="BM69" s="15" t="s">
        <v>233</v>
      </c>
    </row>
    <row r="70" s="15" customFormat="true" ht="14.4" hidden="false" customHeight="false" outlineLevel="0" collapsed="false">
      <c r="A70" s="15" t="n">
        <v>155</v>
      </c>
      <c r="B70" s="15" t="n">
        <v>0</v>
      </c>
      <c r="C70" s="15" t="s">
        <v>70</v>
      </c>
      <c r="D70" s="15" t="n">
        <v>0</v>
      </c>
      <c r="E70" s="15" t="n">
        <v>2</v>
      </c>
      <c r="F70" s="15" t="n">
        <v>1</v>
      </c>
      <c r="G70" s="15" t="n">
        <v>1</v>
      </c>
      <c r="H70" s="15" t="n">
        <v>0</v>
      </c>
      <c r="I70" s="15" t="n">
        <v>30</v>
      </c>
      <c r="J70" s="15" t="n">
        <v>1</v>
      </c>
      <c r="K70" s="15" t="n">
        <v>2</v>
      </c>
      <c r="L70" s="15" t="n">
        <v>1</v>
      </c>
      <c r="M70" s="15" t="n">
        <v>2</v>
      </c>
      <c r="N70" s="15" t="n">
        <v>1</v>
      </c>
      <c r="O70" s="15" t="n">
        <v>1</v>
      </c>
      <c r="P70" s="15" t="n">
        <v>2</v>
      </c>
      <c r="Q70" s="15" t="n">
        <v>1</v>
      </c>
      <c r="R70" s="15" t="n">
        <v>1</v>
      </c>
      <c r="S70" s="15" t="n">
        <v>10</v>
      </c>
      <c r="T70" s="15" t="n">
        <v>0</v>
      </c>
      <c r="U70" s="18" t="s">
        <v>69</v>
      </c>
      <c r="V70" s="18" t="s">
        <v>69</v>
      </c>
      <c r="W70" s="18" t="s">
        <v>69</v>
      </c>
      <c r="X70" s="18" t="s">
        <v>69</v>
      </c>
      <c r="Y70" s="18" t="s">
        <v>69</v>
      </c>
      <c r="Z70" s="18"/>
      <c r="AA70" s="15" t="n">
        <v>1</v>
      </c>
      <c r="AB70" s="15" t="n">
        <v>6</v>
      </c>
      <c r="AC70" s="15" t="n">
        <f aca="false">10/60</f>
        <v>0.166666666666667</v>
      </c>
      <c r="AD70" s="15" t="n">
        <v>55</v>
      </c>
      <c r="AE70" s="15" t="n">
        <v>9</v>
      </c>
      <c r="AF70" s="15" t="n">
        <v>1.3</v>
      </c>
      <c r="AG70" s="15" t="n">
        <v>9</v>
      </c>
      <c r="AI70" s="15" t="s">
        <v>70</v>
      </c>
      <c r="AJ70" s="15" t="n">
        <v>0</v>
      </c>
      <c r="AK70" s="15" t="n">
        <v>0</v>
      </c>
      <c r="AL70" s="15" t="n">
        <v>16</v>
      </c>
      <c r="AM70" s="15" t="n">
        <f aca="false">10/60</f>
        <v>0.166666666666667</v>
      </c>
      <c r="AN70" s="15" t="s">
        <v>70</v>
      </c>
      <c r="AO70" s="15" t="s">
        <v>70</v>
      </c>
      <c r="AP70" s="15" t="s">
        <v>70</v>
      </c>
      <c r="AQ70" s="15" t="s">
        <v>70</v>
      </c>
      <c r="AS70" s="15" t="n">
        <v>1</v>
      </c>
      <c r="AT70" s="15" t="n">
        <v>1</v>
      </c>
      <c r="AU70" s="15" t="n">
        <v>1</v>
      </c>
      <c r="AV70" s="15" t="n">
        <v>6</v>
      </c>
      <c r="AW70" s="18" t="s">
        <v>70</v>
      </c>
      <c r="AX70" s="18" t="s">
        <v>70</v>
      </c>
      <c r="AY70" s="18" t="s">
        <v>70</v>
      </c>
      <c r="AZ70" s="15" t="s">
        <v>135</v>
      </c>
      <c r="BA70" s="20" t="n">
        <v>0.88</v>
      </c>
      <c r="BB70" s="30" t="n">
        <f aca="false">BA70 * (1 - ( 3 / (( 4*BJ70) - 9) ))</f>
        <v>0.765217391304348</v>
      </c>
      <c r="BC70" s="30" t="n">
        <f aca="false">0.5 * LN((1+BB70)/(1-BB70))</f>
        <v>1.00868455651873</v>
      </c>
      <c r="BD70" s="30" t="n">
        <f aca="false">1/SQRT(BJ70-3)</f>
        <v>0.447213595499958</v>
      </c>
      <c r="BE70" s="30" t="n">
        <f aca="false">BC70-1.96*BD70</f>
        <v>0.132145909338812</v>
      </c>
      <c r="BF70" s="30" t="n">
        <f aca="false">BC70+1.96*BD70</f>
        <v>1.88522320369865</v>
      </c>
      <c r="BG70" s="30" t="str">
        <f aca="false">IF(BC70&lt; BE70, "PROB",  IF(BC70&gt;BF70, "PROB","OK"))</f>
        <v>OK</v>
      </c>
      <c r="BH70" s="30" t="n">
        <f aca="false">1/(BD70*BD70)</f>
        <v>5</v>
      </c>
      <c r="BI70" s="15" t="s">
        <v>156</v>
      </c>
      <c r="BJ70" s="15" t="n">
        <v>8</v>
      </c>
      <c r="BK70" s="15" t="s">
        <v>73</v>
      </c>
      <c r="BL70" s="15" t="s">
        <v>108</v>
      </c>
      <c r="BM70" s="15" t="s">
        <v>233</v>
      </c>
    </row>
    <row r="71" s="15" customFormat="true" ht="14.4" hidden="false" customHeight="false" outlineLevel="0" collapsed="false">
      <c r="A71" s="15" t="n">
        <v>155</v>
      </c>
      <c r="B71" s="15" t="n">
        <v>0</v>
      </c>
      <c r="C71" s="15" t="s">
        <v>70</v>
      </c>
      <c r="D71" s="15" t="n">
        <v>0</v>
      </c>
      <c r="E71" s="15" t="n">
        <v>2</v>
      </c>
      <c r="F71" s="15" t="n">
        <v>1</v>
      </c>
      <c r="G71" s="15" t="n">
        <v>1</v>
      </c>
      <c r="H71" s="15" t="n">
        <v>0</v>
      </c>
      <c r="I71" s="15" t="n">
        <v>30</v>
      </c>
      <c r="J71" s="15" t="n">
        <v>1</v>
      </c>
      <c r="K71" s="15" t="n">
        <v>2</v>
      </c>
      <c r="L71" s="15" t="n">
        <v>1</v>
      </c>
      <c r="M71" s="15" t="n">
        <v>2</v>
      </c>
      <c r="N71" s="15" t="n">
        <v>1</v>
      </c>
      <c r="O71" s="15" t="n">
        <v>1</v>
      </c>
      <c r="P71" s="15" t="n">
        <v>2</v>
      </c>
      <c r="Q71" s="15" t="n">
        <v>1</v>
      </c>
      <c r="R71" s="15" t="n">
        <v>1</v>
      </c>
      <c r="S71" s="15" t="n">
        <v>10</v>
      </c>
      <c r="T71" s="15" t="n">
        <v>0</v>
      </c>
      <c r="U71" s="18" t="s">
        <v>69</v>
      </c>
      <c r="V71" s="18" t="s">
        <v>69</v>
      </c>
      <c r="W71" s="18" t="s">
        <v>69</v>
      </c>
      <c r="X71" s="18" t="s">
        <v>69</v>
      </c>
      <c r="Y71" s="18" t="s">
        <v>69</v>
      </c>
      <c r="Z71" s="18"/>
      <c r="AA71" s="15" t="n">
        <v>1</v>
      </c>
      <c r="AB71" s="15" t="n">
        <v>6</v>
      </c>
      <c r="AC71" s="15" t="n">
        <f aca="false">10/60</f>
        <v>0.166666666666667</v>
      </c>
      <c r="AD71" s="15" t="n">
        <v>55</v>
      </c>
      <c r="AE71" s="15" t="n">
        <v>9</v>
      </c>
      <c r="AF71" s="15" t="n">
        <v>1.3</v>
      </c>
      <c r="AG71" s="15" t="n">
        <v>9</v>
      </c>
      <c r="AI71" s="15" t="s">
        <v>70</v>
      </c>
      <c r="AJ71" s="15" t="n">
        <v>0</v>
      </c>
      <c r="AK71" s="15" t="n">
        <v>0</v>
      </c>
      <c r="AL71" s="15" t="n">
        <v>16</v>
      </c>
      <c r="AM71" s="15" t="n">
        <f aca="false">10/60</f>
        <v>0.166666666666667</v>
      </c>
      <c r="AN71" s="15" t="s">
        <v>70</v>
      </c>
      <c r="AO71" s="15" t="s">
        <v>70</v>
      </c>
      <c r="AP71" s="15" t="s">
        <v>70</v>
      </c>
      <c r="AQ71" s="15" t="s">
        <v>70</v>
      </c>
      <c r="AS71" s="15" t="n">
        <v>1</v>
      </c>
      <c r="AT71" s="15" t="n">
        <v>1</v>
      </c>
      <c r="AU71" s="15" t="n">
        <v>1</v>
      </c>
      <c r="AV71" s="15" t="n">
        <v>6</v>
      </c>
      <c r="AW71" s="18" t="s">
        <v>70</v>
      </c>
      <c r="AX71" s="18" t="s">
        <v>70</v>
      </c>
      <c r="AY71" s="18" t="s">
        <v>70</v>
      </c>
      <c r="AZ71" s="15" t="s">
        <v>241</v>
      </c>
      <c r="BA71" s="20" t="n">
        <v>0.88</v>
      </c>
      <c r="BB71" s="30" t="n">
        <f aca="false">BA71 * (1 - ( 3 / (( 4*BJ71) - 9) ))</f>
        <v>0.765217391304348</v>
      </c>
      <c r="BC71" s="30" t="n">
        <f aca="false">0.5 * LN((1+BB71)/(1-BB71))</f>
        <v>1.00868455651873</v>
      </c>
      <c r="BD71" s="30" t="n">
        <f aca="false">1/SQRT(BJ71-3)</f>
        <v>0.447213595499958</v>
      </c>
      <c r="BE71" s="30" t="n">
        <f aca="false">BC71-1.96*BD71</f>
        <v>0.132145909338812</v>
      </c>
      <c r="BF71" s="30" t="n">
        <f aca="false">BC71+1.96*BD71</f>
        <v>1.88522320369865</v>
      </c>
      <c r="BG71" s="30" t="str">
        <f aca="false">IF(BC71&lt; BE71, "PROB",  IF(BC71&gt;BF71, "PROB","OK"))</f>
        <v>OK</v>
      </c>
      <c r="BH71" s="30" t="n">
        <f aca="false">1/(BD71*BD71)</f>
        <v>5</v>
      </c>
      <c r="BI71" s="15" t="s">
        <v>158</v>
      </c>
      <c r="BJ71" s="15" t="n">
        <v>8</v>
      </c>
      <c r="BK71" s="15" t="s">
        <v>73</v>
      </c>
      <c r="BL71" s="15" t="s">
        <v>108</v>
      </c>
      <c r="BM71" s="15" t="s">
        <v>233</v>
      </c>
    </row>
    <row r="72" customFormat="false" ht="14.4" hidden="false" customHeight="false" outlineLevel="0" collapsed="false">
      <c r="A72" s="15" t="n">
        <v>195</v>
      </c>
      <c r="B72" s="15" t="n">
        <v>0</v>
      </c>
      <c r="C72" s="15" t="n">
        <v>12</v>
      </c>
      <c r="D72" s="15" t="n">
        <v>0</v>
      </c>
      <c r="E72" s="15" t="s">
        <v>70</v>
      </c>
      <c r="F72" s="15" t="n">
        <v>2</v>
      </c>
      <c r="G72" s="15" t="n">
        <v>2</v>
      </c>
      <c r="H72" s="15" t="n">
        <v>1</v>
      </c>
      <c r="I72" s="15" t="n">
        <v>12</v>
      </c>
      <c r="J72" s="15" t="n">
        <v>3</v>
      </c>
      <c r="K72" s="15" t="n">
        <v>1</v>
      </c>
      <c r="L72" s="15" t="n">
        <v>1</v>
      </c>
      <c r="M72" s="15" t="n">
        <v>1</v>
      </c>
      <c r="N72" s="15" t="n">
        <v>1</v>
      </c>
      <c r="O72" s="15" t="n">
        <v>1</v>
      </c>
      <c r="P72" s="15" t="n">
        <v>5</v>
      </c>
      <c r="Q72" s="15" t="n">
        <v>1</v>
      </c>
      <c r="R72" s="15" t="n">
        <v>1</v>
      </c>
      <c r="S72" s="15" t="n">
        <v>42</v>
      </c>
      <c r="T72" s="15" t="n">
        <v>0</v>
      </c>
      <c r="U72" s="15" t="s">
        <v>70</v>
      </c>
      <c r="V72" s="18" t="s">
        <v>69</v>
      </c>
      <c r="W72" s="18" t="s">
        <v>69</v>
      </c>
      <c r="X72" s="18" t="s">
        <v>69</v>
      </c>
      <c r="Y72" s="18" t="s">
        <v>69</v>
      </c>
      <c r="Z72" s="18"/>
      <c r="AA72" s="15" t="n">
        <v>1</v>
      </c>
      <c r="AB72" s="15" t="n">
        <v>0</v>
      </c>
      <c r="AC72" s="31" t="n">
        <v>48</v>
      </c>
      <c r="AD72" s="31" t="n">
        <v>240</v>
      </c>
      <c r="AE72" s="15" t="n">
        <v>3</v>
      </c>
      <c r="AF72" s="15" t="n">
        <v>0.6</v>
      </c>
      <c r="AG72" s="31" t="n">
        <v>6</v>
      </c>
      <c r="AH72" s="15"/>
      <c r="AI72" s="15" t="s">
        <v>70</v>
      </c>
      <c r="AJ72" s="15" t="n">
        <v>24</v>
      </c>
      <c r="AK72" s="15" t="n">
        <v>1</v>
      </c>
      <c r="AL72" s="15" t="n">
        <v>14</v>
      </c>
      <c r="AM72" s="15" t="s">
        <v>70</v>
      </c>
      <c r="AN72" s="15" t="s">
        <v>70</v>
      </c>
      <c r="AO72" s="15" t="s">
        <v>70</v>
      </c>
      <c r="AP72" s="15" t="s">
        <v>70</v>
      </c>
      <c r="AQ72" s="15" t="s">
        <v>70</v>
      </c>
      <c r="AR72" s="15"/>
      <c r="AS72" s="15" t="n">
        <v>0</v>
      </c>
      <c r="AT72" s="15" t="n">
        <v>1</v>
      </c>
      <c r="AU72" s="15" t="n">
        <v>0</v>
      </c>
      <c r="AV72" s="15" t="n">
        <v>1</v>
      </c>
      <c r="AW72" s="15" t="s">
        <v>70</v>
      </c>
      <c r="AX72" s="15" t="s">
        <v>70</v>
      </c>
      <c r="AY72" s="15" t="s">
        <v>70</v>
      </c>
      <c r="AZ72" s="15" t="s">
        <v>76</v>
      </c>
      <c r="BA72" s="20" t="n">
        <v>0.76</v>
      </c>
      <c r="BB72" s="30" t="n">
        <f aca="false">BA72 * (1 - ( 3 / (( 4*BJ72) - 9) ))</f>
        <v>0.686451612903226</v>
      </c>
      <c r="BC72" s="30" t="n">
        <f aca="false">0.5 * LN((1+BB72)/(1-BB72))</f>
        <v>0.841214135141837</v>
      </c>
      <c r="BD72" s="30" t="n">
        <f aca="false">1/SQRT(BJ72-3)</f>
        <v>0.377964473009227</v>
      </c>
      <c r="BE72" s="30" t="n">
        <f aca="false">BC72-1.96*BD72</f>
        <v>0.100403768043751</v>
      </c>
      <c r="BF72" s="30" t="n">
        <f aca="false">BC72+1.96*BD72</f>
        <v>1.58202450223992</v>
      </c>
      <c r="BG72" s="30" t="str">
        <f aca="false">IF(BC72&lt; BE72, "PROB",  IF(BC72&gt;BF72, "PROB","OK"))</f>
        <v>OK</v>
      </c>
      <c r="BH72" s="30" t="n">
        <f aca="false">1/(BD72*BD72)</f>
        <v>7</v>
      </c>
      <c r="BI72" s="15" t="s">
        <v>159</v>
      </c>
      <c r="BJ72" s="15" t="n">
        <v>10</v>
      </c>
      <c r="BK72" s="32" t="s">
        <v>73</v>
      </c>
      <c r="BL72" s="15" t="s">
        <v>160</v>
      </c>
      <c r="BM72" s="15" t="s">
        <v>233</v>
      </c>
    </row>
    <row r="73" customFormat="false" ht="14.4" hidden="false" customHeight="false" outlineLevel="0" collapsed="false">
      <c r="A73" s="15" t="n">
        <v>195</v>
      </c>
      <c r="B73" s="15" t="n">
        <v>0</v>
      </c>
      <c r="C73" s="15" t="n">
        <v>12</v>
      </c>
      <c r="D73" s="15" t="n">
        <v>0</v>
      </c>
      <c r="E73" s="15" t="s">
        <v>70</v>
      </c>
      <c r="F73" s="15" t="n">
        <v>2</v>
      </c>
      <c r="G73" s="15" t="n">
        <v>2</v>
      </c>
      <c r="H73" s="15" t="n">
        <v>1</v>
      </c>
      <c r="I73" s="15" t="n">
        <v>12</v>
      </c>
      <c r="J73" s="15" t="n">
        <v>3</v>
      </c>
      <c r="K73" s="15" t="n">
        <v>1</v>
      </c>
      <c r="L73" s="15" t="n">
        <v>1</v>
      </c>
      <c r="M73" s="15" t="n">
        <v>1</v>
      </c>
      <c r="N73" s="15" t="n">
        <v>1</v>
      </c>
      <c r="O73" s="15" t="n">
        <v>1</v>
      </c>
      <c r="P73" s="15" t="n">
        <v>5</v>
      </c>
      <c r="Q73" s="15" t="n">
        <v>1</v>
      </c>
      <c r="R73" s="15" t="n">
        <v>1</v>
      </c>
      <c r="S73" s="15" t="n">
        <v>42</v>
      </c>
      <c r="T73" s="15" t="n">
        <v>0</v>
      </c>
      <c r="U73" s="15" t="s">
        <v>70</v>
      </c>
      <c r="V73" s="18" t="s">
        <v>69</v>
      </c>
      <c r="W73" s="18" t="s">
        <v>69</v>
      </c>
      <c r="X73" s="18" t="s">
        <v>69</v>
      </c>
      <c r="Y73" s="18" t="s">
        <v>69</v>
      </c>
      <c r="Z73" s="18"/>
      <c r="AA73" s="15" t="n">
        <v>1</v>
      </c>
      <c r="AB73" s="15" t="n">
        <v>0</v>
      </c>
      <c r="AC73" s="31" t="n">
        <v>48</v>
      </c>
      <c r="AD73" s="31" t="n">
        <v>240</v>
      </c>
      <c r="AE73" s="15" t="n">
        <v>3</v>
      </c>
      <c r="AF73" s="15" t="n">
        <v>0.6</v>
      </c>
      <c r="AG73" s="31" t="n">
        <v>6</v>
      </c>
      <c r="AH73" s="15"/>
      <c r="AI73" s="15" t="s">
        <v>70</v>
      </c>
      <c r="AJ73" s="15" t="n">
        <v>24</v>
      </c>
      <c r="AK73" s="15" t="n">
        <v>1</v>
      </c>
      <c r="AL73" s="15" t="n">
        <v>14</v>
      </c>
      <c r="AM73" s="15" t="s">
        <v>70</v>
      </c>
      <c r="AN73" s="15" t="s">
        <v>70</v>
      </c>
      <c r="AO73" s="15" t="s">
        <v>70</v>
      </c>
      <c r="AP73" s="15" t="s">
        <v>70</v>
      </c>
      <c r="AQ73" s="15" t="s">
        <v>70</v>
      </c>
      <c r="AR73" s="15"/>
      <c r="AS73" s="15" t="n">
        <v>0</v>
      </c>
      <c r="AT73" s="15" t="n">
        <v>1</v>
      </c>
      <c r="AU73" s="15" t="n">
        <v>0</v>
      </c>
      <c r="AV73" s="15" t="n">
        <v>1</v>
      </c>
      <c r="AW73" s="15" t="s">
        <v>70</v>
      </c>
      <c r="AX73" s="15" t="s">
        <v>70</v>
      </c>
      <c r="AY73" s="15" t="s">
        <v>70</v>
      </c>
      <c r="AZ73" s="15" t="s">
        <v>135</v>
      </c>
      <c r="BA73" s="33" t="n">
        <v>0.64</v>
      </c>
      <c r="BB73" s="30" t="n">
        <f aca="false">BA73 * (1 - ( 3 / (( 4*BJ73) - 9) ))</f>
        <v>0.578064516129032</v>
      </c>
      <c r="BC73" s="30" t="n">
        <f aca="false">0.5 * LN((1+BB73)/(1-BB73))</f>
        <v>0.659550982394959</v>
      </c>
      <c r="BD73" s="30" t="n">
        <f aca="false">1/SQRT(BJ73-3)</f>
        <v>0.377964473009227</v>
      </c>
      <c r="BE73" s="30" t="n">
        <f aca="false">BC73-1.96*BD73</f>
        <v>-0.081259384703126</v>
      </c>
      <c r="BF73" s="30" t="n">
        <f aca="false">BC73+1.96*BD73</f>
        <v>1.40036134949304</v>
      </c>
      <c r="BG73" s="30" t="str">
        <f aca="false">IF(BC73&lt; BE73, "PROB",  IF(BC73&gt;BF73, "PROB","OK"))</f>
        <v>OK</v>
      </c>
      <c r="BH73" s="30" t="n">
        <f aca="false">1/(BD73*BD73)</f>
        <v>7</v>
      </c>
      <c r="BI73" s="32" t="s">
        <v>161</v>
      </c>
      <c r="BJ73" s="15" t="n">
        <v>10</v>
      </c>
      <c r="BK73" s="32" t="s">
        <v>73</v>
      </c>
      <c r="BL73" s="15" t="s">
        <v>160</v>
      </c>
      <c r="BM73" s="15" t="s">
        <v>233</v>
      </c>
    </row>
    <row r="74" customFormat="false" ht="14.4" hidden="false" customHeight="false" outlineLevel="0" collapsed="false">
      <c r="A74" s="15" t="n">
        <v>195</v>
      </c>
      <c r="B74" s="15" t="n">
        <v>0</v>
      </c>
      <c r="C74" s="15" t="n">
        <v>12</v>
      </c>
      <c r="D74" s="15" t="n">
        <v>0</v>
      </c>
      <c r="E74" s="15" t="s">
        <v>70</v>
      </c>
      <c r="F74" s="15" t="n">
        <v>2</v>
      </c>
      <c r="G74" s="15" t="n">
        <v>2</v>
      </c>
      <c r="H74" s="15" t="n">
        <v>1</v>
      </c>
      <c r="I74" s="15" t="n">
        <v>12</v>
      </c>
      <c r="J74" s="15" t="n">
        <v>3</v>
      </c>
      <c r="K74" s="15" t="n">
        <v>1</v>
      </c>
      <c r="L74" s="15" t="n">
        <v>1</v>
      </c>
      <c r="M74" s="15" t="n">
        <v>1</v>
      </c>
      <c r="N74" s="15" t="n">
        <v>1</v>
      </c>
      <c r="O74" s="15" t="n">
        <v>1</v>
      </c>
      <c r="P74" s="15" t="n">
        <v>5</v>
      </c>
      <c r="Q74" s="15" t="n">
        <v>1</v>
      </c>
      <c r="R74" s="15" t="n">
        <v>1</v>
      </c>
      <c r="S74" s="15" t="n">
        <v>42</v>
      </c>
      <c r="T74" s="15" t="n">
        <v>0</v>
      </c>
      <c r="U74" s="15" t="s">
        <v>70</v>
      </c>
      <c r="V74" s="18" t="s">
        <v>69</v>
      </c>
      <c r="W74" s="18" t="s">
        <v>69</v>
      </c>
      <c r="X74" s="18" t="s">
        <v>69</v>
      </c>
      <c r="Y74" s="18" t="s">
        <v>69</v>
      </c>
      <c r="Z74" s="18"/>
      <c r="AA74" s="15" t="n">
        <v>1</v>
      </c>
      <c r="AB74" s="15" t="n">
        <v>0</v>
      </c>
      <c r="AC74" s="31" t="n">
        <v>48</v>
      </c>
      <c r="AD74" s="31" t="n">
        <v>240</v>
      </c>
      <c r="AE74" s="15" t="n">
        <v>3</v>
      </c>
      <c r="AF74" s="15" t="n">
        <v>0.6</v>
      </c>
      <c r="AG74" s="31" t="n">
        <v>6</v>
      </c>
      <c r="AH74" s="15"/>
      <c r="AI74" s="15" t="s">
        <v>70</v>
      </c>
      <c r="AJ74" s="15" t="n">
        <v>24</v>
      </c>
      <c r="AK74" s="15" t="n">
        <v>1</v>
      </c>
      <c r="AL74" s="15" t="n">
        <v>14</v>
      </c>
      <c r="AM74" s="15" t="s">
        <v>70</v>
      </c>
      <c r="AN74" s="15" t="s">
        <v>70</v>
      </c>
      <c r="AO74" s="15" t="s">
        <v>70</v>
      </c>
      <c r="AP74" s="15" t="s">
        <v>70</v>
      </c>
      <c r="AQ74" s="15" t="s">
        <v>70</v>
      </c>
      <c r="AR74" s="15"/>
      <c r="AS74" s="15" t="n">
        <v>0</v>
      </c>
      <c r="AT74" s="15" t="n">
        <v>1</v>
      </c>
      <c r="AU74" s="15" t="n">
        <v>0</v>
      </c>
      <c r="AV74" s="15" t="n">
        <v>1</v>
      </c>
      <c r="AW74" s="15" t="s">
        <v>70</v>
      </c>
      <c r="AX74" s="15" t="s">
        <v>70</v>
      </c>
      <c r="AY74" s="15" t="s">
        <v>70</v>
      </c>
      <c r="AZ74" s="15" t="s">
        <v>131</v>
      </c>
      <c r="BA74" s="33" t="n">
        <v>0.8</v>
      </c>
      <c r="BB74" s="30" t="n">
        <f aca="false">BA74 * (1 - ( 3 / (( 4*BJ74) - 9) ))</f>
        <v>0.72258064516129</v>
      </c>
      <c r="BC74" s="30" t="n">
        <f aca="false">0.5 * LN((1+BB74)/(1-BB74))</f>
        <v>0.913024271353344</v>
      </c>
      <c r="BD74" s="30" t="n">
        <f aca="false">1/SQRT(BJ74-3)</f>
        <v>0.377964473009227</v>
      </c>
      <c r="BE74" s="30" t="n">
        <f aca="false">BC74-1.96*BD74</f>
        <v>0.172213904255258</v>
      </c>
      <c r="BF74" s="30" t="n">
        <f aca="false">BC74+1.96*BD74</f>
        <v>1.65383463845143</v>
      </c>
      <c r="BG74" s="30" t="str">
        <f aca="false">IF(BC74&lt; BE74, "PROB",  IF(BC74&gt;BF74, "PROB","OK"))</f>
        <v>OK</v>
      </c>
      <c r="BH74" s="30" t="n">
        <f aca="false">1/(BD74*BD74)</f>
        <v>7</v>
      </c>
      <c r="BI74" s="32" t="s">
        <v>162</v>
      </c>
      <c r="BJ74" s="15" t="n">
        <v>10</v>
      </c>
      <c r="BK74" s="32" t="s">
        <v>73</v>
      </c>
      <c r="BL74" s="15" t="s">
        <v>160</v>
      </c>
      <c r="BM74" s="15" t="s">
        <v>233</v>
      </c>
    </row>
    <row r="75" customFormat="false" ht="14.4" hidden="false" customHeight="false" outlineLevel="0" collapsed="false">
      <c r="A75" s="15" t="n">
        <v>195</v>
      </c>
      <c r="B75" s="15" t="n">
        <v>0</v>
      </c>
      <c r="C75" s="15" t="n">
        <v>12</v>
      </c>
      <c r="D75" s="15" t="n">
        <v>0</v>
      </c>
      <c r="E75" s="15" t="s">
        <v>70</v>
      </c>
      <c r="F75" s="15" t="n">
        <v>2</v>
      </c>
      <c r="G75" s="15" t="n">
        <v>2</v>
      </c>
      <c r="H75" s="15" t="n">
        <v>1</v>
      </c>
      <c r="I75" s="15" t="n">
        <v>12</v>
      </c>
      <c r="J75" s="15" t="n">
        <v>3</v>
      </c>
      <c r="K75" s="15" t="n">
        <v>1</v>
      </c>
      <c r="L75" s="15" t="n">
        <v>1</v>
      </c>
      <c r="M75" s="15" t="n">
        <v>1</v>
      </c>
      <c r="N75" s="15" t="n">
        <v>1</v>
      </c>
      <c r="O75" s="15" t="n">
        <v>1</v>
      </c>
      <c r="P75" s="15" t="n">
        <v>5</v>
      </c>
      <c r="Q75" s="15" t="n">
        <v>1</v>
      </c>
      <c r="R75" s="15" t="n">
        <v>1</v>
      </c>
      <c r="S75" s="15" t="n">
        <v>42</v>
      </c>
      <c r="T75" s="15" t="n">
        <v>0</v>
      </c>
      <c r="U75" s="15" t="s">
        <v>70</v>
      </c>
      <c r="V75" s="18" t="s">
        <v>69</v>
      </c>
      <c r="W75" s="18" t="s">
        <v>69</v>
      </c>
      <c r="X75" s="18" t="s">
        <v>69</v>
      </c>
      <c r="Y75" s="18" t="s">
        <v>69</v>
      </c>
      <c r="Z75" s="18"/>
      <c r="AA75" s="15" t="n">
        <v>1</v>
      </c>
      <c r="AB75" s="15" t="n">
        <v>0</v>
      </c>
      <c r="AC75" s="31" t="n">
        <v>48</v>
      </c>
      <c r="AD75" s="31" t="n">
        <v>240</v>
      </c>
      <c r="AE75" s="15" t="n">
        <v>3</v>
      </c>
      <c r="AF75" s="15" t="n">
        <v>0.6</v>
      </c>
      <c r="AG75" s="31" t="n">
        <v>6</v>
      </c>
      <c r="AH75" s="15"/>
      <c r="AI75" s="15" t="s">
        <v>70</v>
      </c>
      <c r="AJ75" s="15" t="n">
        <v>24</v>
      </c>
      <c r="AK75" s="15" t="n">
        <v>1</v>
      </c>
      <c r="AL75" s="15" t="n">
        <v>14</v>
      </c>
      <c r="AM75" s="15" t="s">
        <v>70</v>
      </c>
      <c r="AN75" s="15" t="s">
        <v>70</v>
      </c>
      <c r="AO75" s="15" t="s">
        <v>70</v>
      </c>
      <c r="AP75" s="15" t="s">
        <v>70</v>
      </c>
      <c r="AQ75" s="15" t="s">
        <v>70</v>
      </c>
      <c r="AR75" s="15"/>
      <c r="AS75" s="15" t="n">
        <v>0</v>
      </c>
      <c r="AT75" s="15" t="n">
        <v>1</v>
      </c>
      <c r="AU75" s="15" t="n">
        <v>0</v>
      </c>
      <c r="AV75" s="15" t="n">
        <v>1</v>
      </c>
      <c r="AW75" s="15" t="s">
        <v>70</v>
      </c>
      <c r="AX75" s="15" t="s">
        <v>70</v>
      </c>
      <c r="AY75" s="15" t="s">
        <v>70</v>
      </c>
      <c r="AZ75" s="15" t="s">
        <v>113</v>
      </c>
      <c r="BA75" s="33" t="n">
        <v>0.65</v>
      </c>
      <c r="BB75" s="30" t="n">
        <f aca="false">BA75 * (1 - ( 3 / (( 4*BJ75) - 9) ))</f>
        <v>0.587096774193548</v>
      </c>
      <c r="BC75" s="30" t="n">
        <f aca="false">0.5 * LN((1+BB75)/(1-BB75))</f>
        <v>0.673224226286346</v>
      </c>
      <c r="BD75" s="30" t="n">
        <f aca="false">1/SQRT(BJ75-3)</f>
        <v>0.377964473009227</v>
      </c>
      <c r="BE75" s="30" t="n">
        <f aca="false">BC75-1.96*BD75</f>
        <v>-0.0675861408117399</v>
      </c>
      <c r="BF75" s="30" t="n">
        <f aca="false">BC75+1.96*BD75</f>
        <v>1.41403459338443</v>
      </c>
      <c r="BG75" s="30" t="str">
        <f aca="false">IF(BC75&lt; BE75, "PROB",  IF(BC75&gt;BF75, "PROB","OK"))</f>
        <v>OK</v>
      </c>
      <c r="BH75" s="30" t="n">
        <f aca="false">1/(BD75*BD75)</f>
        <v>7</v>
      </c>
      <c r="BI75" s="32" t="s">
        <v>163</v>
      </c>
      <c r="BJ75" s="15" t="n">
        <v>10</v>
      </c>
      <c r="BK75" s="32" t="s">
        <v>73</v>
      </c>
      <c r="BL75" s="15" t="s">
        <v>160</v>
      </c>
      <c r="BM75" s="15" t="s">
        <v>233</v>
      </c>
    </row>
    <row r="76" customFormat="false" ht="14.4" hidden="false" customHeight="false" outlineLevel="0" collapsed="false">
      <c r="A76" s="15" t="n">
        <v>195</v>
      </c>
      <c r="B76" s="15" t="n">
        <v>0</v>
      </c>
      <c r="C76" s="15" t="n">
        <v>12</v>
      </c>
      <c r="D76" s="15" t="n">
        <v>0</v>
      </c>
      <c r="E76" s="15" t="s">
        <v>70</v>
      </c>
      <c r="F76" s="15" t="n">
        <v>2</v>
      </c>
      <c r="G76" s="15" t="n">
        <v>2</v>
      </c>
      <c r="H76" s="15" t="n">
        <v>1</v>
      </c>
      <c r="I76" s="15" t="n">
        <v>12</v>
      </c>
      <c r="J76" s="15" t="n">
        <v>3</v>
      </c>
      <c r="K76" s="15" t="n">
        <v>1</v>
      </c>
      <c r="L76" s="15" t="n">
        <v>1</v>
      </c>
      <c r="M76" s="15" t="n">
        <v>1</v>
      </c>
      <c r="N76" s="15" t="n">
        <v>1</v>
      </c>
      <c r="O76" s="15" t="n">
        <v>1</v>
      </c>
      <c r="P76" s="15" t="n">
        <v>5</v>
      </c>
      <c r="Q76" s="15" t="n">
        <v>1</v>
      </c>
      <c r="R76" s="15" t="n">
        <v>1</v>
      </c>
      <c r="S76" s="15" t="n">
        <v>42</v>
      </c>
      <c r="T76" s="15" t="n">
        <v>0</v>
      </c>
      <c r="U76" s="15" t="s">
        <v>70</v>
      </c>
      <c r="V76" s="18" t="s">
        <v>69</v>
      </c>
      <c r="W76" s="18" t="s">
        <v>69</v>
      </c>
      <c r="X76" s="18" t="s">
        <v>69</v>
      </c>
      <c r="Y76" s="18" t="s">
        <v>69</v>
      </c>
      <c r="Z76" s="18"/>
      <c r="AA76" s="15" t="n">
        <v>1</v>
      </c>
      <c r="AB76" s="15" t="n">
        <v>0</v>
      </c>
      <c r="AC76" s="31" t="n">
        <v>48</v>
      </c>
      <c r="AD76" s="31" t="n">
        <v>240</v>
      </c>
      <c r="AE76" s="15" t="n">
        <v>3</v>
      </c>
      <c r="AF76" s="15" t="n">
        <v>0.6</v>
      </c>
      <c r="AG76" s="31" t="n">
        <v>6</v>
      </c>
      <c r="AH76" s="15"/>
      <c r="AI76" s="15" t="s">
        <v>70</v>
      </c>
      <c r="AJ76" s="15" t="n">
        <v>24</v>
      </c>
      <c r="AK76" s="15" t="n">
        <v>1</v>
      </c>
      <c r="AL76" s="15" t="n">
        <v>14</v>
      </c>
      <c r="AM76" s="15" t="s">
        <v>70</v>
      </c>
      <c r="AN76" s="15" t="s">
        <v>70</v>
      </c>
      <c r="AO76" s="15" t="s">
        <v>70</v>
      </c>
      <c r="AP76" s="15" t="s">
        <v>70</v>
      </c>
      <c r="AQ76" s="15" t="s">
        <v>70</v>
      </c>
      <c r="AR76" s="15"/>
      <c r="AS76" s="15" t="n">
        <v>0</v>
      </c>
      <c r="AT76" s="15" t="n">
        <v>1</v>
      </c>
      <c r="AU76" s="15" t="n">
        <v>0</v>
      </c>
      <c r="AV76" s="15" t="n">
        <v>1</v>
      </c>
      <c r="AW76" s="15" t="s">
        <v>70</v>
      </c>
      <c r="AX76" s="15" t="s">
        <v>70</v>
      </c>
      <c r="AY76" s="15" t="s">
        <v>70</v>
      </c>
      <c r="AZ76" s="15" t="s">
        <v>111</v>
      </c>
      <c r="BA76" s="33" t="n">
        <v>0.69</v>
      </c>
      <c r="BB76" s="30" t="n">
        <f aca="false">BA76 * (1 - ( 3 / (( 4*BJ76) - 9) ))</f>
        <v>0.623225806451613</v>
      </c>
      <c r="BC76" s="30" t="n">
        <f aca="false">0.5 * LN((1+BB76)/(1-BB76))</f>
        <v>0.730262317496052</v>
      </c>
      <c r="BD76" s="30" t="n">
        <f aca="false">1/SQRT(BJ76-3)</f>
        <v>0.377964473009227</v>
      </c>
      <c r="BE76" s="30" t="n">
        <f aca="false">BC76-1.96*BD76</f>
        <v>-0.0105480496020332</v>
      </c>
      <c r="BF76" s="30" t="n">
        <f aca="false">BC76+1.96*BD76</f>
        <v>1.47107268459414</v>
      </c>
      <c r="BG76" s="30" t="str">
        <f aca="false">IF(BC76&lt; BE76, "PROB",  IF(BC76&gt;BF76, "PROB","OK"))</f>
        <v>OK</v>
      </c>
      <c r="BH76" s="30" t="n">
        <f aca="false">1/(BD76*BD76)</f>
        <v>7</v>
      </c>
      <c r="BI76" s="15" t="s">
        <v>164</v>
      </c>
      <c r="BJ76" s="15" t="n">
        <v>10</v>
      </c>
      <c r="BK76" s="32" t="s">
        <v>73</v>
      </c>
      <c r="BL76" s="15" t="s">
        <v>160</v>
      </c>
      <c r="BM76" s="15" t="s">
        <v>233</v>
      </c>
    </row>
    <row r="77" s="15" customFormat="true" ht="14.4" hidden="false" customHeight="false" outlineLevel="0" collapsed="false">
      <c r="A77" s="15" t="n">
        <v>207</v>
      </c>
      <c r="B77" s="15" t="n">
        <v>0</v>
      </c>
      <c r="C77" s="15" t="s">
        <v>70</v>
      </c>
      <c r="D77" s="15" t="n">
        <v>0</v>
      </c>
      <c r="E77" s="15" t="n">
        <v>3</v>
      </c>
      <c r="F77" s="15" t="n">
        <v>1</v>
      </c>
      <c r="G77" s="15" t="n">
        <v>1</v>
      </c>
      <c r="H77" s="15" t="n">
        <v>0</v>
      </c>
      <c r="I77" s="15" t="n">
        <v>1</v>
      </c>
      <c r="J77" s="15" t="n">
        <v>1</v>
      </c>
      <c r="K77" s="15" t="n">
        <v>2</v>
      </c>
      <c r="L77" s="15" t="n">
        <v>1</v>
      </c>
      <c r="M77" s="15" t="n">
        <v>2</v>
      </c>
      <c r="N77" s="15" t="n">
        <v>1</v>
      </c>
      <c r="O77" s="15" t="n">
        <v>1</v>
      </c>
      <c r="P77" s="15" t="n">
        <v>2</v>
      </c>
      <c r="Q77" s="15" t="n">
        <v>4</v>
      </c>
      <c r="R77" s="15" t="n">
        <v>1</v>
      </c>
      <c r="S77" s="15" t="n">
        <f aca="false">48*(24*60)</f>
        <v>69120</v>
      </c>
      <c r="T77" s="15" t="n">
        <v>1</v>
      </c>
      <c r="U77" s="15" t="n">
        <v>0</v>
      </c>
      <c r="V77" s="15" t="n">
        <v>150</v>
      </c>
      <c r="W77" s="15" t="n">
        <v>0.5</v>
      </c>
      <c r="X77" s="15" t="n">
        <v>0.7</v>
      </c>
      <c r="Y77" s="15" t="n">
        <v>5</v>
      </c>
      <c r="AA77" s="15" t="n">
        <v>0</v>
      </c>
      <c r="AB77" s="15" t="s">
        <v>69</v>
      </c>
      <c r="AC77" s="15" t="s">
        <v>69</v>
      </c>
      <c r="AD77" s="15" t="s">
        <v>69</v>
      </c>
      <c r="AE77" s="15" t="s">
        <v>69</v>
      </c>
      <c r="AF77" s="15" t="s">
        <v>69</v>
      </c>
      <c r="AG77" s="15" t="s">
        <v>69</v>
      </c>
      <c r="AI77" s="15" t="n">
        <v>24</v>
      </c>
      <c r="AJ77" s="15" t="n">
        <v>48</v>
      </c>
      <c r="AK77" s="15" t="n">
        <v>1</v>
      </c>
      <c r="AL77" s="15" t="n">
        <v>14</v>
      </c>
      <c r="AM77" s="15" t="s">
        <v>70</v>
      </c>
      <c r="AN77" s="15" t="s">
        <v>70</v>
      </c>
      <c r="AO77" s="15" t="s">
        <v>70</v>
      </c>
      <c r="AP77" s="15" t="s">
        <v>70</v>
      </c>
      <c r="AQ77" s="15" t="s">
        <v>70</v>
      </c>
      <c r="AS77" s="15" t="n">
        <v>1</v>
      </c>
      <c r="AT77" s="15" t="n">
        <v>1</v>
      </c>
      <c r="AU77" s="15" t="n">
        <v>1</v>
      </c>
      <c r="AV77" s="15" t="n">
        <v>6</v>
      </c>
      <c r="AW77" s="15" t="s">
        <v>70</v>
      </c>
      <c r="AX77" s="15" t="s">
        <v>70</v>
      </c>
      <c r="AY77" s="15" t="s">
        <v>70</v>
      </c>
      <c r="AZ77" s="27" t="s">
        <v>71</v>
      </c>
      <c r="BA77" s="28" t="n">
        <v>0.66</v>
      </c>
      <c r="BB77" s="29" t="n">
        <f aca="false">BA77 * (1 - ( 3 / (( 4*BJ77) - 9) ))</f>
        <v>0.632112676056338</v>
      </c>
      <c r="BC77" s="29" t="n">
        <f aca="false">0.5 * LN((1+BB77)/(1-BB77))</f>
        <v>0.74492693424646</v>
      </c>
      <c r="BD77" s="29" t="n">
        <f aca="false">1/SQRT(BJ77-3)</f>
        <v>0.242535625036333</v>
      </c>
      <c r="BE77" s="29" t="n">
        <f aca="false">BC77-1.96*BD77</f>
        <v>0.269557109175247</v>
      </c>
      <c r="BF77" s="29" t="n">
        <f aca="false">BC77+1.96*BD77</f>
        <v>1.22029675931767</v>
      </c>
      <c r="BG77" s="29" t="str">
        <f aca="false">IF(BC77&lt; BE77, "PROB",  IF(BC77&gt;BF77, "PROB","OK"))</f>
        <v>OK</v>
      </c>
      <c r="BH77" s="29" t="n">
        <f aca="false">1/(BD77*BD77)</f>
        <v>17</v>
      </c>
      <c r="BI77" s="27" t="s">
        <v>165</v>
      </c>
      <c r="BJ77" s="15" t="n">
        <v>20</v>
      </c>
      <c r="BK77" s="27" t="s">
        <v>73</v>
      </c>
      <c r="BL77" s="11" t="s">
        <v>125</v>
      </c>
      <c r="BM77" s="11" t="s">
        <v>238</v>
      </c>
    </row>
    <row r="78" s="15" customFormat="true" ht="14.4" hidden="false" customHeight="false" outlineLevel="0" collapsed="false">
      <c r="A78" s="15" t="n">
        <v>207</v>
      </c>
      <c r="B78" s="15" t="n">
        <v>0</v>
      </c>
      <c r="C78" s="15" t="s">
        <v>70</v>
      </c>
      <c r="D78" s="15" t="n">
        <v>0</v>
      </c>
      <c r="E78" s="15" t="n">
        <v>3</v>
      </c>
      <c r="F78" s="15" t="n">
        <v>1</v>
      </c>
      <c r="G78" s="15" t="n">
        <v>1</v>
      </c>
      <c r="H78" s="15" t="n">
        <v>0</v>
      </c>
      <c r="I78" s="15" t="n">
        <v>1</v>
      </c>
      <c r="J78" s="15" t="n">
        <v>1</v>
      </c>
      <c r="K78" s="15" t="n">
        <v>2</v>
      </c>
      <c r="L78" s="15" t="n">
        <v>1</v>
      </c>
      <c r="M78" s="15" t="n">
        <v>2</v>
      </c>
      <c r="N78" s="15" t="n">
        <v>1</v>
      </c>
      <c r="O78" s="15" t="n">
        <v>1</v>
      </c>
      <c r="P78" s="15" t="n">
        <v>2</v>
      </c>
      <c r="Q78" s="15" t="n">
        <v>4</v>
      </c>
      <c r="R78" s="15" t="n">
        <v>1</v>
      </c>
      <c r="S78" s="15" t="n">
        <f aca="false">48*(24*60)</f>
        <v>69120</v>
      </c>
      <c r="T78" s="15" t="n">
        <v>1</v>
      </c>
      <c r="U78" s="15" t="n">
        <v>0</v>
      </c>
      <c r="V78" s="15" t="n">
        <v>150</v>
      </c>
      <c r="W78" s="15" t="n">
        <v>0.5</v>
      </c>
      <c r="X78" s="15" t="n">
        <v>0.7</v>
      </c>
      <c r="Y78" s="15" t="n">
        <v>5</v>
      </c>
      <c r="AA78" s="15" t="n">
        <v>0</v>
      </c>
      <c r="AB78" s="15" t="s">
        <v>69</v>
      </c>
      <c r="AC78" s="15" t="s">
        <v>69</v>
      </c>
      <c r="AD78" s="15" t="s">
        <v>69</v>
      </c>
      <c r="AE78" s="15" t="s">
        <v>69</v>
      </c>
      <c r="AF78" s="15" t="s">
        <v>69</v>
      </c>
      <c r="AG78" s="15" t="s">
        <v>69</v>
      </c>
      <c r="AI78" s="15" t="n">
        <v>24</v>
      </c>
      <c r="AJ78" s="15" t="n">
        <v>48</v>
      </c>
      <c r="AK78" s="15" t="n">
        <v>1</v>
      </c>
      <c r="AL78" s="15" t="n">
        <v>14</v>
      </c>
      <c r="AM78" s="15" t="s">
        <v>70</v>
      </c>
      <c r="AN78" s="15" t="s">
        <v>70</v>
      </c>
      <c r="AO78" s="15" t="s">
        <v>70</v>
      </c>
      <c r="AP78" s="15" t="s">
        <v>70</v>
      </c>
      <c r="AQ78" s="15" t="s">
        <v>70</v>
      </c>
      <c r="AS78" s="15" t="n">
        <v>1</v>
      </c>
      <c r="AT78" s="15" t="n">
        <v>1</v>
      </c>
      <c r="AU78" s="15" t="n">
        <v>1</v>
      </c>
      <c r="AV78" s="15" t="n">
        <v>6</v>
      </c>
      <c r="AW78" s="15" t="s">
        <v>70</v>
      </c>
      <c r="AX78" s="15" t="s">
        <v>70</v>
      </c>
      <c r="AY78" s="15" t="s">
        <v>70</v>
      </c>
      <c r="AZ78" s="27" t="s">
        <v>89</v>
      </c>
      <c r="BA78" s="28" t="n">
        <v>0.6</v>
      </c>
      <c r="BB78" s="29" t="n">
        <f aca="false">BA78 * (1 - ( 3 / (( 4*BJ78) - 9) ))</f>
        <v>0.574647887323944</v>
      </c>
      <c r="BC78" s="29" t="n">
        <f aca="false">0.5 * LN((1+BB78)/(1-BB78))</f>
        <v>0.654434818170088</v>
      </c>
      <c r="BD78" s="29" t="n">
        <f aca="false">1/SQRT(BJ78-3)</f>
        <v>0.242535625036333</v>
      </c>
      <c r="BE78" s="29" t="n">
        <f aca="false">BC78-1.96*BD78</f>
        <v>0.179064993098875</v>
      </c>
      <c r="BF78" s="29" t="n">
        <f aca="false">BC78+1.96*BD78</f>
        <v>1.1298046432413</v>
      </c>
      <c r="BG78" s="29" t="str">
        <f aca="false">IF(BC78&lt; BE78, "PROB",  IF(BC78&gt;BF78, "PROB","OK"))</f>
        <v>OK</v>
      </c>
      <c r="BH78" s="29" t="n">
        <f aca="false">1/(BD78*BD78)</f>
        <v>17</v>
      </c>
      <c r="BI78" s="27" t="s">
        <v>166</v>
      </c>
      <c r="BJ78" s="15" t="n">
        <v>20</v>
      </c>
      <c r="BK78" s="27" t="s">
        <v>73</v>
      </c>
      <c r="BL78" s="11" t="s">
        <v>125</v>
      </c>
      <c r="BM78" s="11" t="s">
        <v>238</v>
      </c>
    </row>
    <row r="79" s="15" customFormat="true" ht="14.4" hidden="false" customHeight="false" outlineLevel="0" collapsed="false">
      <c r="A79" s="15" t="n">
        <v>207</v>
      </c>
      <c r="B79" s="15" t="n">
        <v>0</v>
      </c>
      <c r="C79" s="15" t="s">
        <v>70</v>
      </c>
      <c r="D79" s="15" t="n">
        <v>0</v>
      </c>
      <c r="E79" s="15" t="n">
        <v>3</v>
      </c>
      <c r="F79" s="15" t="n">
        <v>1</v>
      </c>
      <c r="G79" s="15" t="n">
        <v>1</v>
      </c>
      <c r="H79" s="15" t="n">
        <v>0</v>
      </c>
      <c r="I79" s="15" t="n">
        <v>1</v>
      </c>
      <c r="J79" s="15" t="n">
        <v>1</v>
      </c>
      <c r="K79" s="15" t="n">
        <v>2</v>
      </c>
      <c r="L79" s="15" t="n">
        <v>1</v>
      </c>
      <c r="M79" s="15" t="n">
        <v>2</v>
      </c>
      <c r="N79" s="15" t="n">
        <v>1</v>
      </c>
      <c r="O79" s="15" t="n">
        <v>1</v>
      </c>
      <c r="P79" s="15" t="n">
        <v>2</v>
      </c>
      <c r="Q79" s="15" t="n">
        <v>4</v>
      </c>
      <c r="R79" s="15" t="n">
        <v>1</v>
      </c>
      <c r="S79" s="15" t="n">
        <f aca="false">48*(24*60)</f>
        <v>69120</v>
      </c>
      <c r="T79" s="15" t="n">
        <v>1</v>
      </c>
      <c r="U79" s="15" t="n">
        <v>0</v>
      </c>
      <c r="V79" s="15" t="n">
        <v>150</v>
      </c>
      <c r="W79" s="15" t="n">
        <v>0.5</v>
      </c>
      <c r="X79" s="15" t="n">
        <v>0.7</v>
      </c>
      <c r="Y79" s="15" t="n">
        <v>5</v>
      </c>
      <c r="AA79" s="15" t="n">
        <v>0</v>
      </c>
      <c r="AB79" s="15" t="s">
        <v>69</v>
      </c>
      <c r="AC79" s="15" t="s">
        <v>69</v>
      </c>
      <c r="AD79" s="15" t="s">
        <v>69</v>
      </c>
      <c r="AE79" s="15" t="s">
        <v>69</v>
      </c>
      <c r="AF79" s="15" t="s">
        <v>69</v>
      </c>
      <c r="AG79" s="15" t="s">
        <v>69</v>
      </c>
      <c r="AI79" s="15" t="n">
        <v>24</v>
      </c>
      <c r="AJ79" s="15" t="n">
        <v>48</v>
      </c>
      <c r="AK79" s="15" t="n">
        <v>1</v>
      </c>
      <c r="AL79" s="15" t="n">
        <v>14</v>
      </c>
      <c r="AM79" s="15" t="s">
        <v>70</v>
      </c>
      <c r="AN79" s="15" t="s">
        <v>70</v>
      </c>
      <c r="AO79" s="15" t="s">
        <v>70</v>
      </c>
      <c r="AP79" s="15" t="s">
        <v>70</v>
      </c>
      <c r="AQ79" s="15" t="s">
        <v>70</v>
      </c>
      <c r="AS79" s="15" t="n">
        <v>1</v>
      </c>
      <c r="AT79" s="15" t="n">
        <v>1</v>
      </c>
      <c r="AU79" s="15" t="n">
        <v>1</v>
      </c>
      <c r="AV79" s="15" t="n">
        <v>6</v>
      </c>
      <c r="AW79" s="15" t="s">
        <v>70</v>
      </c>
      <c r="AX79" s="15" t="s">
        <v>70</v>
      </c>
      <c r="AY79" s="15" t="s">
        <v>70</v>
      </c>
      <c r="AZ79" s="27" t="s">
        <v>91</v>
      </c>
      <c r="BA79" s="28" t="n">
        <v>0.6</v>
      </c>
      <c r="BB79" s="29" t="n">
        <f aca="false">BA79 * (1 - ( 3 / (( 4*BJ79) - 9) ))</f>
        <v>0.574647887323944</v>
      </c>
      <c r="BC79" s="29" t="n">
        <f aca="false">0.5 * LN((1+BB79)/(1-BB79))</f>
        <v>0.654434818170088</v>
      </c>
      <c r="BD79" s="29" t="n">
        <f aca="false">1/SQRT(BJ79-3)</f>
        <v>0.242535625036333</v>
      </c>
      <c r="BE79" s="29" t="n">
        <f aca="false">BC79-1.96*BD79</f>
        <v>0.179064993098875</v>
      </c>
      <c r="BF79" s="29" t="n">
        <f aca="false">BC79+1.96*BD79</f>
        <v>1.1298046432413</v>
      </c>
      <c r="BG79" s="29" t="str">
        <f aca="false">IF(BC79&lt; BE79, "PROB",  IF(BC79&gt;BF79, "PROB","OK"))</f>
        <v>OK</v>
      </c>
      <c r="BH79" s="29" t="n">
        <f aca="false">1/(BD79*BD79)</f>
        <v>17</v>
      </c>
      <c r="BI79" s="27" t="s">
        <v>167</v>
      </c>
      <c r="BJ79" s="15" t="n">
        <v>20</v>
      </c>
      <c r="BK79" s="27" t="s">
        <v>73</v>
      </c>
      <c r="BL79" s="11" t="s">
        <v>125</v>
      </c>
      <c r="BM79" s="11" t="s">
        <v>238</v>
      </c>
    </row>
    <row r="80" s="15" customFormat="true" ht="14.4" hidden="false" customHeight="false" outlineLevel="0" collapsed="false">
      <c r="A80" s="15" t="n">
        <v>207</v>
      </c>
      <c r="B80" s="15" t="n">
        <v>0</v>
      </c>
      <c r="C80" s="15" t="s">
        <v>70</v>
      </c>
      <c r="D80" s="15" t="n">
        <v>0</v>
      </c>
      <c r="E80" s="15" t="n">
        <v>3</v>
      </c>
      <c r="F80" s="15" t="n">
        <v>1</v>
      </c>
      <c r="G80" s="15" t="n">
        <v>1</v>
      </c>
      <c r="H80" s="15" t="n">
        <v>0</v>
      </c>
      <c r="I80" s="15" t="n">
        <v>1</v>
      </c>
      <c r="J80" s="15" t="n">
        <v>1</v>
      </c>
      <c r="K80" s="15" t="n">
        <v>2</v>
      </c>
      <c r="L80" s="15" t="n">
        <v>1</v>
      </c>
      <c r="M80" s="15" t="n">
        <v>2</v>
      </c>
      <c r="N80" s="15" t="n">
        <v>1</v>
      </c>
      <c r="O80" s="15" t="n">
        <v>1</v>
      </c>
      <c r="P80" s="15" t="n">
        <v>2</v>
      </c>
      <c r="Q80" s="15" t="n">
        <v>4</v>
      </c>
      <c r="R80" s="15" t="n">
        <v>1</v>
      </c>
      <c r="S80" s="15" t="n">
        <f aca="false">48*(24*60)</f>
        <v>69120</v>
      </c>
      <c r="T80" s="15" t="n">
        <v>1</v>
      </c>
      <c r="U80" s="15" t="n">
        <v>0</v>
      </c>
      <c r="V80" s="15" t="n">
        <v>150</v>
      </c>
      <c r="W80" s="15" t="n">
        <v>0.5</v>
      </c>
      <c r="X80" s="15" t="n">
        <v>0.7</v>
      </c>
      <c r="Y80" s="15" t="n">
        <v>5</v>
      </c>
      <c r="AA80" s="15" t="n">
        <v>0</v>
      </c>
      <c r="AB80" s="15" t="s">
        <v>69</v>
      </c>
      <c r="AC80" s="15" t="s">
        <v>69</v>
      </c>
      <c r="AD80" s="15" t="s">
        <v>69</v>
      </c>
      <c r="AE80" s="15" t="s">
        <v>69</v>
      </c>
      <c r="AF80" s="15" t="s">
        <v>69</v>
      </c>
      <c r="AG80" s="15" t="s">
        <v>69</v>
      </c>
      <c r="AI80" s="15" t="n">
        <v>24</v>
      </c>
      <c r="AJ80" s="15" t="n">
        <v>48</v>
      </c>
      <c r="AK80" s="15" t="n">
        <v>1</v>
      </c>
      <c r="AL80" s="15" t="n">
        <v>14</v>
      </c>
      <c r="AM80" s="15" t="s">
        <v>70</v>
      </c>
      <c r="AN80" s="15" t="s">
        <v>70</v>
      </c>
      <c r="AO80" s="15" t="s">
        <v>70</v>
      </c>
      <c r="AP80" s="15" t="s">
        <v>70</v>
      </c>
      <c r="AQ80" s="15" t="s">
        <v>70</v>
      </c>
      <c r="AS80" s="15" t="n">
        <v>1</v>
      </c>
      <c r="AT80" s="15" t="n">
        <v>1</v>
      </c>
      <c r="AU80" s="15" t="n">
        <v>1</v>
      </c>
      <c r="AV80" s="15" t="n">
        <v>6</v>
      </c>
      <c r="AW80" s="15" t="s">
        <v>70</v>
      </c>
      <c r="AX80" s="15" t="s">
        <v>70</v>
      </c>
      <c r="AY80" s="15" t="s">
        <v>70</v>
      </c>
      <c r="AZ80" s="27" t="s">
        <v>168</v>
      </c>
      <c r="BA80" s="28" t="n">
        <v>0.64</v>
      </c>
      <c r="BB80" s="29" t="n">
        <f aca="false">BA80 * (1 - ( 3 / (( 4*BJ80) - 9) ))</f>
        <v>0.612957746478873</v>
      </c>
      <c r="BC80" s="29" t="n">
        <f aca="false">0.5 * LN((1+BB80)/(1-BB80))</f>
        <v>0.713645506437883</v>
      </c>
      <c r="BD80" s="29" t="n">
        <f aca="false">1/SQRT(BJ80-3)</f>
        <v>0.242535625036333</v>
      </c>
      <c r="BE80" s="29" t="n">
        <f aca="false">BC80-1.96*BD80</f>
        <v>0.23827568136667</v>
      </c>
      <c r="BF80" s="29" t="n">
        <f aca="false">BC80+1.96*BD80</f>
        <v>1.1890153315091</v>
      </c>
      <c r="BG80" s="29" t="str">
        <f aca="false">IF(BC80&lt; BE80, "PROB",  IF(BC80&gt;BF80, "PROB","OK"))</f>
        <v>OK</v>
      </c>
      <c r="BH80" s="29" t="n">
        <f aca="false">1/(BD80*BD80)</f>
        <v>17</v>
      </c>
      <c r="BI80" s="27" t="s">
        <v>169</v>
      </c>
      <c r="BJ80" s="15" t="n">
        <v>20</v>
      </c>
      <c r="BK80" s="27" t="s">
        <v>73</v>
      </c>
      <c r="BL80" s="11" t="s">
        <v>125</v>
      </c>
      <c r="BM80" s="11" t="s">
        <v>238</v>
      </c>
    </row>
    <row r="81" s="15" customFormat="true" ht="14.4" hidden="false" customHeight="false" outlineLevel="0" collapsed="false">
      <c r="A81" s="15" t="n">
        <v>207</v>
      </c>
      <c r="B81" s="15" t="n">
        <v>0</v>
      </c>
      <c r="C81" s="15" t="s">
        <v>70</v>
      </c>
      <c r="D81" s="15" t="n">
        <v>0</v>
      </c>
      <c r="E81" s="15" t="n">
        <v>3</v>
      </c>
      <c r="F81" s="15" t="n">
        <v>1</v>
      </c>
      <c r="G81" s="15" t="n">
        <v>1</v>
      </c>
      <c r="H81" s="15" t="n">
        <v>0</v>
      </c>
      <c r="I81" s="15" t="n">
        <v>1</v>
      </c>
      <c r="J81" s="15" t="n">
        <v>1</v>
      </c>
      <c r="K81" s="15" t="n">
        <v>2</v>
      </c>
      <c r="L81" s="15" t="n">
        <v>1</v>
      </c>
      <c r="M81" s="15" t="n">
        <v>2</v>
      </c>
      <c r="N81" s="15" t="n">
        <v>1</v>
      </c>
      <c r="O81" s="15" t="n">
        <v>1</v>
      </c>
      <c r="P81" s="15" t="n">
        <v>2</v>
      </c>
      <c r="Q81" s="15" t="n">
        <v>4</v>
      </c>
      <c r="R81" s="15" t="n">
        <v>1</v>
      </c>
      <c r="S81" s="15" t="n">
        <f aca="false">48*(24*60)</f>
        <v>69120</v>
      </c>
      <c r="T81" s="15" t="n">
        <v>1</v>
      </c>
      <c r="U81" s="15" t="n">
        <v>0</v>
      </c>
      <c r="V81" s="15" t="n">
        <v>150</v>
      </c>
      <c r="W81" s="15" t="n">
        <v>0.5</v>
      </c>
      <c r="X81" s="15" t="n">
        <v>0.7</v>
      </c>
      <c r="Y81" s="15" t="n">
        <v>5</v>
      </c>
      <c r="AA81" s="15" t="n">
        <v>0</v>
      </c>
      <c r="AB81" s="15" t="s">
        <v>69</v>
      </c>
      <c r="AC81" s="15" t="s">
        <v>69</v>
      </c>
      <c r="AD81" s="15" t="s">
        <v>69</v>
      </c>
      <c r="AE81" s="15" t="s">
        <v>69</v>
      </c>
      <c r="AF81" s="15" t="s">
        <v>69</v>
      </c>
      <c r="AG81" s="15" t="s">
        <v>69</v>
      </c>
      <c r="AI81" s="15" t="n">
        <v>24</v>
      </c>
      <c r="AJ81" s="15" t="n">
        <v>48</v>
      </c>
      <c r="AK81" s="15" t="n">
        <v>1</v>
      </c>
      <c r="AL81" s="15" t="n">
        <v>14</v>
      </c>
      <c r="AM81" s="15" t="s">
        <v>70</v>
      </c>
      <c r="AN81" s="15" t="s">
        <v>70</v>
      </c>
      <c r="AO81" s="15" t="s">
        <v>70</v>
      </c>
      <c r="AP81" s="15" t="s">
        <v>70</v>
      </c>
      <c r="AQ81" s="15" t="s">
        <v>70</v>
      </c>
      <c r="AS81" s="15" t="n">
        <v>1</v>
      </c>
      <c r="AT81" s="15" t="n">
        <v>1</v>
      </c>
      <c r="AU81" s="15" t="n">
        <v>1</v>
      </c>
      <c r="AV81" s="15" t="n">
        <v>6</v>
      </c>
      <c r="AW81" s="15" t="s">
        <v>70</v>
      </c>
      <c r="AX81" s="15" t="s">
        <v>70</v>
      </c>
      <c r="AY81" s="15" t="s">
        <v>70</v>
      </c>
      <c r="AZ81" s="27" t="s">
        <v>170</v>
      </c>
      <c r="BA81" s="28" t="n">
        <v>0.41</v>
      </c>
      <c r="BB81" s="29" t="n">
        <f aca="false">BA81 * (1 - ( 3 / (( 4*BJ81) - 9) ))</f>
        <v>0.392676056338028</v>
      </c>
      <c r="BC81" s="29" t="n">
        <f aca="false">0.5 * LN((1+BB81)/(1-BB81))</f>
        <v>0.41496003355432</v>
      </c>
      <c r="BD81" s="29" t="n">
        <f aca="false">1/SQRT(BJ81-3)</f>
        <v>0.242535625036333</v>
      </c>
      <c r="BE81" s="29" t="n">
        <f aca="false">BC81-1.96*BD81</f>
        <v>-0.0604097915168931</v>
      </c>
      <c r="BF81" s="29" t="n">
        <f aca="false">BC81+1.96*BD81</f>
        <v>0.890329858625532</v>
      </c>
      <c r="BG81" s="29" t="str">
        <f aca="false">IF(BC81&lt; BE81, "PROB",  IF(BC81&gt;BF81, "PROB","OK"))</f>
        <v>OK</v>
      </c>
      <c r="BH81" s="29" t="n">
        <f aca="false">1/(BD81*BD81)</f>
        <v>17</v>
      </c>
      <c r="BI81" s="27" t="s">
        <v>171</v>
      </c>
      <c r="BJ81" s="15" t="n">
        <v>20</v>
      </c>
      <c r="BK81" s="27" t="s">
        <v>73</v>
      </c>
      <c r="BL81" s="11" t="s">
        <v>125</v>
      </c>
      <c r="BM81" s="11" t="s">
        <v>238</v>
      </c>
    </row>
    <row r="82" s="15" customFormat="true" ht="14.4" hidden="false" customHeight="false" outlineLevel="0" collapsed="false">
      <c r="A82" s="15" t="n">
        <v>207</v>
      </c>
      <c r="B82" s="15" t="n">
        <v>0</v>
      </c>
      <c r="C82" s="15" t="s">
        <v>70</v>
      </c>
      <c r="D82" s="15" t="n">
        <v>0</v>
      </c>
      <c r="E82" s="15" t="n">
        <v>3</v>
      </c>
      <c r="F82" s="15" t="n">
        <v>1</v>
      </c>
      <c r="G82" s="15" t="n">
        <v>1</v>
      </c>
      <c r="H82" s="15" t="n">
        <v>0</v>
      </c>
      <c r="I82" s="15" t="n">
        <v>1</v>
      </c>
      <c r="J82" s="15" t="n">
        <v>1</v>
      </c>
      <c r="K82" s="15" t="n">
        <v>2</v>
      </c>
      <c r="L82" s="15" t="n">
        <v>1</v>
      </c>
      <c r="M82" s="15" t="n">
        <v>2</v>
      </c>
      <c r="N82" s="15" t="n">
        <v>1</v>
      </c>
      <c r="O82" s="15" t="n">
        <v>1</v>
      </c>
      <c r="P82" s="15" t="n">
        <v>2</v>
      </c>
      <c r="Q82" s="15" t="n">
        <v>4</v>
      </c>
      <c r="R82" s="15" t="n">
        <v>1</v>
      </c>
      <c r="S82" s="15" t="n">
        <f aca="false">48*(24*60)</f>
        <v>69120</v>
      </c>
      <c r="T82" s="15" t="n">
        <v>1</v>
      </c>
      <c r="U82" s="15" t="n">
        <v>0</v>
      </c>
      <c r="V82" s="15" t="n">
        <v>150</v>
      </c>
      <c r="W82" s="15" t="n">
        <v>0.5</v>
      </c>
      <c r="X82" s="15" t="n">
        <v>0.7</v>
      </c>
      <c r="Y82" s="15" t="n">
        <v>5</v>
      </c>
      <c r="AA82" s="15" t="n">
        <v>0</v>
      </c>
      <c r="AB82" s="15" t="s">
        <v>69</v>
      </c>
      <c r="AC82" s="15" t="s">
        <v>69</v>
      </c>
      <c r="AD82" s="15" t="s">
        <v>69</v>
      </c>
      <c r="AE82" s="15" t="s">
        <v>69</v>
      </c>
      <c r="AF82" s="15" t="s">
        <v>69</v>
      </c>
      <c r="AG82" s="15" t="s">
        <v>69</v>
      </c>
      <c r="AI82" s="15" t="n">
        <v>24</v>
      </c>
      <c r="AJ82" s="15" t="n">
        <v>48</v>
      </c>
      <c r="AK82" s="15" t="n">
        <v>1</v>
      </c>
      <c r="AL82" s="15" t="n">
        <v>14</v>
      </c>
      <c r="AM82" s="15" t="s">
        <v>70</v>
      </c>
      <c r="AN82" s="15" t="s">
        <v>70</v>
      </c>
      <c r="AO82" s="15" t="s">
        <v>70</v>
      </c>
      <c r="AP82" s="15" t="s">
        <v>70</v>
      </c>
      <c r="AQ82" s="15" t="s">
        <v>70</v>
      </c>
      <c r="AS82" s="15" t="n">
        <v>1</v>
      </c>
      <c r="AT82" s="15" t="n">
        <v>1</v>
      </c>
      <c r="AU82" s="15" t="n">
        <v>1</v>
      </c>
      <c r="AV82" s="15" t="n">
        <v>6</v>
      </c>
      <c r="AW82" s="15" t="s">
        <v>70</v>
      </c>
      <c r="AX82" s="15" t="s">
        <v>70</v>
      </c>
      <c r="AY82" s="15" t="s">
        <v>70</v>
      </c>
      <c r="AZ82" s="27" t="s">
        <v>111</v>
      </c>
      <c r="BA82" s="28" t="n">
        <v>0.48</v>
      </c>
      <c r="BB82" s="29" t="n">
        <f aca="false">BA82 * (1 - ( 3 / (( 4*BJ82) - 9) ))</f>
        <v>0.459718309859155</v>
      </c>
      <c r="BC82" s="29" t="n">
        <f aca="false">0.5 * LN((1+BB82)/(1-BB82))</f>
        <v>0.496954052839336</v>
      </c>
      <c r="BD82" s="29" t="n">
        <f aca="false">1/SQRT(BJ82-3)</f>
        <v>0.242535625036333</v>
      </c>
      <c r="BE82" s="29" t="n">
        <f aca="false">BC82-1.96*BD82</f>
        <v>0.0215842277681233</v>
      </c>
      <c r="BF82" s="29" t="n">
        <f aca="false">BC82+1.96*BD82</f>
        <v>0.972323877910548</v>
      </c>
      <c r="BG82" s="29" t="str">
        <f aca="false">IF(BC82&lt; BE82, "PROB",  IF(BC82&gt;BF82, "PROB","OK"))</f>
        <v>OK</v>
      </c>
      <c r="BH82" s="29" t="n">
        <f aca="false">1/(BD82*BD82)</f>
        <v>17</v>
      </c>
      <c r="BI82" s="27" t="s">
        <v>172</v>
      </c>
      <c r="BJ82" s="15" t="n">
        <v>20</v>
      </c>
      <c r="BK82" s="27" t="s">
        <v>73</v>
      </c>
      <c r="BL82" s="11" t="s">
        <v>125</v>
      </c>
      <c r="BM82" s="11" t="s">
        <v>238</v>
      </c>
    </row>
    <row r="83" s="15" customFormat="true" ht="14.4" hidden="false" customHeight="false" outlineLevel="0" collapsed="false">
      <c r="A83" s="15" t="n">
        <v>207</v>
      </c>
      <c r="B83" s="15" t="n">
        <v>0</v>
      </c>
      <c r="C83" s="15" t="s">
        <v>70</v>
      </c>
      <c r="D83" s="15" t="n">
        <v>0</v>
      </c>
      <c r="E83" s="15" t="n">
        <v>3</v>
      </c>
      <c r="F83" s="15" t="n">
        <v>1</v>
      </c>
      <c r="G83" s="15" t="n">
        <v>1</v>
      </c>
      <c r="H83" s="15" t="n">
        <v>0</v>
      </c>
      <c r="I83" s="15" t="n">
        <v>1</v>
      </c>
      <c r="J83" s="15" t="n">
        <v>1</v>
      </c>
      <c r="K83" s="15" t="n">
        <v>2</v>
      </c>
      <c r="L83" s="15" t="n">
        <v>1</v>
      </c>
      <c r="M83" s="15" t="n">
        <v>2</v>
      </c>
      <c r="N83" s="15" t="n">
        <v>1</v>
      </c>
      <c r="O83" s="15" t="n">
        <v>1</v>
      </c>
      <c r="P83" s="15" t="n">
        <v>2</v>
      </c>
      <c r="Q83" s="15" t="n">
        <v>4</v>
      </c>
      <c r="R83" s="15" t="n">
        <v>1</v>
      </c>
      <c r="S83" s="15" t="n">
        <f aca="false">48*(24*60)</f>
        <v>69120</v>
      </c>
      <c r="T83" s="15" t="n">
        <v>1</v>
      </c>
      <c r="U83" s="15" t="n">
        <v>0</v>
      </c>
      <c r="V83" s="15" t="n">
        <v>150</v>
      </c>
      <c r="W83" s="15" t="n">
        <v>0.5</v>
      </c>
      <c r="X83" s="15" t="n">
        <v>0.7</v>
      </c>
      <c r="Y83" s="15" t="n">
        <v>5</v>
      </c>
      <c r="AA83" s="15" t="n">
        <v>0</v>
      </c>
      <c r="AB83" s="15" t="s">
        <v>69</v>
      </c>
      <c r="AC83" s="15" t="s">
        <v>69</v>
      </c>
      <c r="AD83" s="15" t="s">
        <v>69</v>
      </c>
      <c r="AE83" s="15" t="s">
        <v>69</v>
      </c>
      <c r="AF83" s="15" t="s">
        <v>69</v>
      </c>
      <c r="AG83" s="15" t="s">
        <v>69</v>
      </c>
      <c r="AI83" s="15" t="n">
        <v>24</v>
      </c>
      <c r="AJ83" s="15" t="n">
        <v>48</v>
      </c>
      <c r="AK83" s="15" t="n">
        <v>1</v>
      </c>
      <c r="AL83" s="15" t="n">
        <v>14</v>
      </c>
      <c r="AM83" s="15" t="s">
        <v>70</v>
      </c>
      <c r="AN83" s="15" t="s">
        <v>70</v>
      </c>
      <c r="AO83" s="15" t="s">
        <v>70</v>
      </c>
      <c r="AP83" s="15" t="s">
        <v>70</v>
      </c>
      <c r="AQ83" s="15" t="s">
        <v>70</v>
      </c>
      <c r="AS83" s="15" t="n">
        <v>1</v>
      </c>
      <c r="AT83" s="15" t="n">
        <v>1</v>
      </c>
      <c r="AU83" s="15" t="n">
        <v>1</v>
      </c>
      <c r="AV83" s="15" t="n">
        <v>6</v>
      </c>
      <c r="AW83" s="15" t="s">
        <v>70</v>
      </c>
      <c r="AX83" s="15" t="s">
        <v>70</v>
      </c>
      <c r="AY83" s="15" t="s">
        <v>70</v>
      </c>
      <c r="AZ83" s="27" t="s">
        <v>113</v>
      </c>
      <c r="BA83" s="28" t="n">
        <v>0.5</v>
      </c>
      <c r="BB83" s="29" t="n">
        <f aca="false">BA83 * (1 - ( 3 / (( 4*BJ83) - 9) ))</f>
        <v>0.47887323943662</v>
      </c>
      <c r="BC83" s="29" t="n">
        <f aca="false">0.5 * LN((1+BB83)/(1-BB83))</f>
        <v>0.521521218756649</v>
      </c>
      <c r="BD83" s="29" t="n">
        <f aca="false">1/SQRT(BJ83-3)</f>
        <v>0.242535625036333</v>
      </c>
      <c r="BE83" s="29" t="n">
        <f aca="false">BC83-1.96*BD83</f>
        <v>0.0461513936854369</v>
      </c>
      <c r="BF83" s="29" t="n">
        <f aca="false">BC83+1.96*BD83</f>
        <v>0.996891043827862</v>
      </c>
      <c r="BG83" s="29" t="str">
        <f aca="false">IF(BC83&lt; BE83, "PROB",  IF(BC83&gt;BF83, "PROB","OK"))</f>
        <v>OK</v>
      </c>
      <c r="BH83" s="29" t="n">
        <f aca="false">1/(BD83*BD83)</f>
        <v>17</v>
      </c>
      <c r="BI83" s="27" t="s">
        <v>173</v>
      </c>
      <c r="BJ83" s="15" t="n">
        <v>20</v>
      </c>
      <c r="BK83" s="27" t="s">
        <v>73</v>
      </c>
      <c r="BL83" s="11" t="s">
        <v>125</v>
      </c>
      <c r="BM83" s="11" t="s">
        <v>238</v>
      </c>
    </row>
    <row r="84" s="15" customFormat="true" ht="14.4" hidden="false" customHeight="false" outlineLevel="0" collapsed="false">
      <c r="A84" s="15" t="n">
        <v>207</v>
      </c>
      <c r="B84" s="15" t="n">
        <v>0</v>
      </c>
      <c r="C84" s="15" t="s">
        <v>70</v>
      </c>
      <c r="D84" s="15" t="n">
        <v>0</v>
      </c>
      <c r="E84" s="15" t="n">
        <v>3</v>
      </c>
      <c r="F84" s="15" t="n">
        <v>1</v>
      </c>
      <c r="G84" s="15" t="n">
        <v>1</v>
      </c>
      <c r="H84" s="15" t="n">
        <v>0</v>
      </c>
      <c r="I84" s="15" t="n">
        <v>1</v>
      </c>
      <c r="J84" s="15" t="n">
        <v>1</v>
      </c>
      <c r="K84" s="15" t="n">
        <v>2</v>
      </c>
      <c r="L84" s="15" t="n">
        <v>1</v>
      </c>
      <c r="M84" s="15" t="n">
        <v>2</v>
      </c>
      <c r="N84" s="15" t="n">
        <v>1</v>
      </c>
      <c r="O84" s="15" t="n">
        <v>1</v>
      </c>
      <c r="P84" s="15" t="n">
        <v>2</v>
      </c>
      <c r="Q84" s="15" t="n">
        <v>4</v>
      </c>
      <c r="R84" s="15" t="n">
        <v>1</v>
      </c>
      <c r="S84" s="15" t="n">
        <f aca="false">48*(24*60)</f>
        <v>69120</v>
      </c>
      <c r="T84" s="15" t="n">
        <v>1</v>
      </c>
      <c r="U84" s="15" t="n">
        <v>0</v>
      </c>
      <c r="V84" s="15" t="n">
        <v>150</v>
      </c>
      <c r="W84" s="15" t="n">
        <v>0.5</v>
      </c>
      <c r="X84" s="15" t="n">
        <v>0.7</v>
      </c>
      <c r="Y84" s="15" t="n">
        <v>5</v>
      </c>
      <c r="AA84" s="15" t="n">
        <v>0</v>
      </c>
      <c r="AB84" s="15" t="s">
        <v>69</v>
      </c>
      <c r="AC84" s="15" t="s">
        <v>69</v>
      </c>
      <c r="AD84" s="15" t="s">
        <v>69</v>
      </c>
      <c r="AE84" s="15" t="s">
        <v>69</v>
      </c>
      <c r="AF84" s="15" t="s">
        <v>69</v>
      </c>
      <c r="AG84" s="15" t="s">
        <v>69</v>
      </c>
      <c r="AI84" s="15" t="n">
        <v>24</v>
      </c>
      <c r="AJ84" s="15" t="n">
        <v>48</v>
      </c>
      <c r="AK84" s="15" t="n">
        <v>1</v>
      </c>
      <c r="AL84" s="15" t="n">
        <v>14</v>
      </c>
      <c r="AM84" s="15" t="s">
        <v>70</v>
      </c>
      <c r="AN84" s="15" t="s">
        <v>70</v>
      </c>
      <c r="AO84" s="15" t="s">
        <v>70</v>
      </c>
      <c r="AP84" s="15" t="s">
        <v>70</v>
      </c>
      <c r="AQ84" s="15" t="s">
        <v>70</v>
      </c>
      <c r="AS84" s="15" t="n">
        <v>1</v>
      </c>
      <c r="AT84" s="15" t="n">
        <v>1</v>
      </c>
      <c r="AU84" s="15" t="n">
        <v>1</v>
      </c>
      <c r="AV84" s="15" t="n">
        <v>6</v>
      </c>
      <c r="AW84" s="15" t="s">
        <v>70</v>
      </c>
      <c r="AX84" s="15" t="s">
        <v>70</v>
      </c>
      <c r="AY84" s="15" t="s">
        <v>70</v>
      </c>
      <c r="AZ84" s="27" t="s">
        <v>76</v>
      </c>
      <c r="BA84" s="28" t="n">
        <v>0.84</v>
      </c>
      <c r="BB84" s="29" t="n">
        <f aca="false">BA84 * (1 - ( 3 / (( 4*BJ84) - 9) ))</f>
        <v>0.804507042253521</v>
      </c>
      <c r="BC84" s="29" t="n">
        <f aca="false">0.5 * LN((1+BB84)/(1-BB84))</f>
        <v>1.11125918483115</v>
      </c>
      <c r="BD84" s="29" t="n">
        <f aca="false">1/SQRT(BJ84-3)</f>
        <v>0.242535625036333</v>
      </c>
      <c r="BE84" s="29" t="n">
        <f aca="false">BC84-1.96*BD84</f>
        <v>0.635889359759937</v>
      </c>
      <c r="BF84" s="29" t="n">
        <f aca="false">BC84+1.96*BD84</f>
        <v>1.58662900990236</v>
      </c>
      <c r="BG84" s="29" t="str">
        <f aca="false">IF(BC84&lt; BE84, "PROB",  IF(BC84&gt;BF84, "PROB","OK"))</f>
        <v>OK</v>
      </c>
      <c r="BH84" s="29" t="n">
        <f aca="false">1/(BD84*BD84)</f>
        <v>17</v>
      </c>
      <c r="BI84" s="27" t="s">
        <v>174</v>
      </c>
      <c r="BJ84" s="15" t="n">
        <v>20</v>
      </c>
      <c r="BK84" s="27" t="s">
        <v>73</v>
      </c>
      <c r="BL84" s="11" t="s">
        <v>125</v>
      </c>
      <c r="BM84" s="11" t="s">
        <v>238</v>
      </c>
    </row>
    <row r="85" s="15" customFormat="true" ht="14.4" hidden="false" customHeight="false" outlineLevel="0" collapsed="false">
      <c r="A85" s="15" t="n">
        <v>207</v>
      </c>
      <c r="B85" s="15" t="n">
        <v>0</v>
      </c>
      <c r="C85" s="15" t="s">
        <v>70</v>
      </c>
      <c r="D85" s="15" t="n">
        <v>0</v>
      </c>
      <c r="E85" s="15" t="n">
        <v>3</v>
      </c>
      <c r="F85" s="15" t="n">
        <v>1</v>
      </c>
      <c r="G85" s="15" t="n">
        <v>1</v>
      </c>
      <c r="H85" s="15" t="n">
        <v>0</v>
      </c>
      <c r="I85" s="15" t="n">
        <v>1</v>
      </c>
      <c r="J85" s="15" t="n">
        <v>1</v>
      </c>
      <c r="K85" s="15" t="n">
        <v>2</v>
      </c>
      <c r="L85" s="15" t="n">
        <v>1</v>
      </c>
      <c r="M85" s="15" t="n">
        <v>2</v>
      </c>
      <c r="N85" s="15" t="n">
        <v>1</v>
      </c>
      <c r="O85" s="15" t="n">
        <v>1</v>
      </c>
      <c r="P85" s="15" t="n">
        <v>2</v>
      </c>
      <c r="Q85" s="15" t="n">
        <v>4</v>
      </c>
      <c r="R85" s="15" t="n">
        <v>1</v>
      </c>
      <c r="S85" s="15" t="n">
        <f aca="false">48*(24*60)</f>
        <v>69120</v>
      </c>
      <c r="T85" s="15" t="n">
        <v>1</v>
      </c>
      <c r="U85" s="15" t="n">
        <v>0</v>
      </c>
      <c r="V85" s="15" t="n">
        <v>150</v>
      </c>
      <c r="W85" s="15" t="n">
        <v>0.5</v>
      </c>
      <c r="X85" s="15" t="n">
        <v>0.7</v>
      </c>
      <c r="Y85" s="15" t="n">
        <v>5</v>
      </c>
      <c r="AA85" s="15" t="n">
        <v>0</v>
      </c>
      <c r="AB85" s="15" t="s">
        <v>69</v>
      </c>
      <c r="AC85" s="15" t="s">
        <v>69</v>
      </c>
      <c r="AD85" s="15" t="s">
        <v>69</v>
      </c>
      <c r="AE85" s="15" t="s">
        <v>69</v>
      </c>
      <c r="AF85" s="15" t="s">
        <v>69</v>
      </c>
      <c r="AG85" s="15" t="s">
        <v>69</v>
      </c>
      <c r="AI85" s="15" t="n">
        <v>24</v>
      </c>
      <c r="AJ85" s="15" t="n">
        <v>48</v>
      </c>
      <c r="AK85" s="15" t="n">
        <v>1</v>
      </c>
      <c r="AL85" s="15" t="n">
        <v>14</v>
      </c>
      <c r="AM85" s="15" t="s">
        <v>70</v>
      </c>
      <c r="AN85" s="15" t="s">
        <v>70</v>
      </c>
      <c r="AO85" s="15" t="s">
        <v>70</v>
      </c>
      <c r="AP85" s="15" t="s">
        <v>70</v>
      </c>
      <c r="AQ85" s="15" t="s">
        <v>70</v>
      </c>
      <c r="AS85" s="15" t="n">
        <v>1</v>
      </c>
      <c r="AT85" s="15" t="n">
        <v>1</v>
      </c>
      <c r="AU85" s="15" t="n">
        <v>1</v>
      </c>
      <c r="AV85" s="15" t="n">
        <v>6</v>
      </c>
      <c r="AW85" s="15" t="s">
        <v>70</v>
      </c>
      <c r="AX85" s="15" t="s">
        <v>70</v>
      </c>
      <c r="AY85" s="15" t="s">
        <v>70</v>
      </c>
      <c r="AZ85" s="27" t="s">
        <v>135</v>
      </c>
      <c r="BA85" s="28" t="n">
        <v>0.71</v>
      </c>
      <c r="BB85" s="29" t="n">
        <f aca="false">BA85 * (1 - ( 3 / (( 4*BJ85) - 9) ))</f>
        <v>0.68</v>
      </c>
      <c r="BC85" s="29" t="n">
        <f aca="false">0.5 * LN((1+BB85)/(1-BB85))</f>
        <v>0.829114038301766</v>
      </c>
      <c r="BD85" s="29" t="n">
        <f aca="false">1/SQRT(BJ85-3)</f>
        <v>0.242535625036333</v>
      </c>
      <c r="BE85" s="29" t="n">
        <f aca="false">BC85-1.96*BD85</f>
        <v>0.353744213230554</v>
      </c>
      <c r="BF85" s="29" t="n">
        <f aca="false">BC85+1.96*BD85</f>
        <v>1.30448386337298</v>
      </c>
      <c r="BG85" s="29" t="str">
        <f aca="false">IF(BC85&lt; BE85, "PROB",  IF(BC85&gt;BF85, "PROB","OK"))</f>
        <v>OK</v>
      </c>
      <c r="BH85" s="29" t="n">
        <f aca="false">1/(BD85*BD85)</f>
        <v>17</v>
      </c>
      <c r="BI85" s="27" t="s">
        <v>175</v>
      </c>
      <c r="BJ85" s="15" t="n">
        <v>20</v>
      </c>
      <c r="BK85" s="27" t="s">
        <v>73</v>
      </c>
      <c r="BL85" s="11" t="s">
        <v>125</v>
      </c>
      <c r="BM85" s="11" t="s">
        <v>238</v>
      </c>
    </row>
    <row r="86" s="15" customFormat="true" ht="14.4" hidden="false" customHeight="false" outlineLevel="0" collapsed="false">
      <c r="A86" s="15" t="n">
        <v>207</v>
      </c>
      <c r="B86" s="15" t="n">
        <v>0</v>
      </c>
      <c r="C86" s="15" t="s">
        <v>70</v>
      </c>
      <c r="D86" s="15" t="n">
        <v>0</v>
      </c>
      <c r="E86" s="15" t="n">
        <v>3</v>
      </c>
      <c r="F86" s="15" t="n">
        <v>1</v>
      </c>
      <c r="G86" s="15" t="n">
        <v>1</v>
      </c>
      <c r="H86" s="15" t="n">
        <v>0</v>
      </c>
      <c r="I86" s="15" t="n">
        <v>1</v>
      </c>
      <c r="J86" s="15" t="n">
        <v>1</v>
      </c>
      <c r="K86" s="15" t="n">
        <v>2</v>
      </c>
      <c r="L86" s="15" t="n">
        <v>1</v>
      </c>
      <c r="M86" s="15" t="n">
        <v>2</v>
      </c>
      <c r="N86" s="15" t="n">
        <v>1</v>
      </c>
      <c r="O86" s="15" t="n">
        <v>1</v>
      </c>
      <c r="P86" s="15" t="n">
        <v>2</v>
      </c>
      <c r="Q86" s="15" t="n">
        <v>4</v>
      </c>
      <c r="R86" s="15" t="n">
        <v>1</v>
      </c>
      <c r="S86" s="15" t="n">
        <f aca="false">48*(24*60)</f>
        <v>69120</v>
      </c>
      <c r="T86" s="15" t="n">
        <v>1</v>
      </c>
      <c r="U86" s="15" t="n">
        <v>0</v>
      </c>
      <c r="V86" s="15" t="n">
        <v>150</v>
      </c>
      <c r="W86" s="15" t="n">
        <v>0.5</v>
      </c>
      <c r="X86" s="15" t="n">
        <v>0.7</v>
      </c>
      <c r="Y86" s="15" t="n">
        <v>5</v>
      </c>
      <c r="AA86" s="15" t="n">
        <v>0</v>
      </c>
      <c r="AB86" s="15" t="s">
        <v>69</v>
      </c>
      <c r="AC86" s="15" t="s">
        <v>69</v>
      </c>
      <c r="AD86" s="15" t="s">
        <v>69</v>
      </c>
      <c r="AE86" s="15" t="s">
        <v>69</v>
      </c>
      <c r="AF86" s="15" t="s">
        <v>69</v>
      </c>
      <c r="AG86" s="15" t="s">
        <v>69</v>
      </c>
      <c r="AI86" s="15" t="n">
        <v>24</v>
      </c>
      <c r="AJ86" s="15" t="n">
        <v>48</v>
      </c>
      <c r="AK86" s="15" t="n">
        <v>1</v>
      </c>
      <c r="AL86" s="15" t="n">
        <v>14</v>
      </c>
      <c r="AM86" s="15" t="s">
        <v>70</v>
      </c>
      <c r="AN86" s="15" t="s">
        <v>70</v>
      </c>
      <c r="AO86" s="15" t="s">
        <v>70</v>
      </c>
      <c r="AP86" s="15" t="s">
        <v>70</v>
      </c>
      <c r="AQ86" s="15" t="s">
        <v>70</v>
      </c>
      <c r="AS86" s="15" t="n">
        <v>1</v>
      </c>
      <c r="AT86" s="15" t="n">
        <v>1</v>
      </c>
      <c r="AU86" s="15" t="n">
        <v>1</v>
      </c>
      <c r="AV86" s="15" t="n">
        <v>6</v>
      </c>
      <c r="AW86" s="15" t="s">
        <v>70</v>
      </c>
      <c r="AX86" s="15" t="s">
        <v>70</v>
      </c>
      <c r="AY86" s="15" t="s">
        <v>70</v>
      </c>
      <c r="AZ86" s="27" t="s">
        <v>123</v>
      </c>
      <c r="BA86" s="28" t="n">
        <v>0.03</v>
      </c>
      <c r="BB86" s="29" t="n">
        <f aca="false">BA86 * (1 - ( 3 / (( 4*BJ86) - 9) ))</f>
        <v>0.0287323943661972</v>
      </c>
      <c r="BC86" s="29" t="n">
        <f aca="false">0.5 * LN((1+BB86)/(1-BB86))</f>
        <v>0.0287403049656378</v>
      </c>
      <c r="BD86" s="29" t="n">
        <f aca="false">1/SQRT(BJ86-3)</f>
        <v>0.242535625036333</v>
      </c>
      <c r="BE86" s="29" t="n">
        <f aca="false">BC86-1.96*BD86</f>
        <v>-0.446629520105575</v>
      </c>
      <c r="BF86" s="29" t="n">
        <f aca="false">BC86+1.96*BD86</f>
        <v>0.50411013003685</v>
      </c>
      <c r="BG86" s="29" t="str">
        <f aca="false">IF(BC86&lt; BE86, "PROB",  IF(BC86&gt;BF86, "PROB","OK"))</f>
        <v>OK</v>
      </c>
      <c r="BH86" s="29" t="n">
        <f aca="false">1/(BD86*BD86)</f>
        <v>17</v>
      </c>
      <c r="BI86" s="27" t="s">
        <v>176</v>
      </c>
      <c r="BJ86" s="15" t="n">
        <v>20</v>
      </c>
      <c r="BK86" s="27" t="s">
        <v>73</v>
      </c>
      <c r="BL86" s="11" t="s">
        <v>125</v>
      </c>
      <c r="BM86" s="11" t="s">
        <v>238</v>
      </c>
    </row>
    <row r="87" s="15" customFormat="true" ht="14.4" hidden="false" customHeight="false" outlineLevel="0" collapsed="false">
      <c r="A87" s="15" t="n">
        <v>207</v>
      </c>
      <c r="B87" s="15" t="n">
        <v>0</v>
      </c>
      <c r="C87" s="15" t="s">
        <v>70</v>
      </c>
      <c r="D87" s="15" t="n">
        <v>0</v>
      </c>
      <c r="E87" s="15" t="n">
        <v>3</v>
      </c>
      <c r="F87" s="15" t="n">
        <v>1</v>
      </c>
      <c r="G87" s="15" t="n">
        <v>1</v>
      </c>
      <c r="H87" s="15" t="n">
        <v>0</v>
      </c>
      <c r="I87" s="15" t="n">
        <v>1</v>
      </c>
      <c r="J87" s="15" t="n">
        <v>1</v>
      </c>
      <c r="K87" s="15" t="n">
        <v>2</v>
      </c>
      <c r="L87" s="15" t="n">
        <v>1</v>
      </c>
      <c r="M87" s="15" t="n">
        <v>2</v>
      </c>
      <c r="N87" s="15" t="n">
        <v>1</v>
      </c>
      <c r="O87" s="15" t="n">
        <v>1</v>
      </c>
      <c r="P87" s="15" t="n">
        <v>2</v>
      </c>
      <c r="Q87" s="15" t="n">
        <v>4</v>
      </c>
      <c r="R87" s="15" t="n">
        <v>1</v>
      </c>
      <c r="S87" s="15" t="n">
        <f aca="false">48*(24*60)</f>
        <v>69120</v>
      </c>
      <c r="T87" s="15" t="n">
        <v>1</v>
      </c>
      <c r="U87" s="15" t="n">
        <v>0</v>
      </c>
      <c r="V87" s="15" t="n">
        <v>150</v>
      </c>
      <c r="W87" s="15" t="n">
        <v>0.5</v>
      </c>
      <c r="X87" s="15" t="n">
        <v>0.7</v>
      </c>
      <c r="Y87" s="15" t="n">
        <v>5</v>
      </c>
      <c r="AA87" s="15" t="n">
        <v>0</v>
      </c>
      <c r="AB87" s="15" t="s">
        <v>69</v>
      </c>
      <c r="AC87" s="15" t="s">
        <v>69</v>
      </c>
      <c r="AD87" s="15" t="s">
        <v>69</v>
      </c>
      <c r="AE87" s="15" t="s">
        <v>69</v>
      </c>
      <c r="AF87" s="15" t="s">
        <v>69</v>
      </c>
      <c r="AG87" s="15" t="s">
        <v>69</v>
      </c>
      <c r="AI87" s="15" t="n">
        <v>24</v>
      </c>
      <c r="AJ87" s="15" t="n">
        <v>48</v>
      </c>
      <c r="AK87" s="15" t="n">
        <v>1</v>
      </c>
      <c r="AL87" s="15" t="n">
        <v>14</v>
      </c>
      <c r="AM87" s="15" t="s">
        <v>70</v>
      </c>
      <c r="AN87" s="15" t="s">
        <v>70</v>
      </c>
      <c r="AO87" s="15" t="s">
        <v>70</v>
      </c>
      <c r="AP87" s="15" t="s">
        <v>70</v>
      </c>
      <c r="AQ87" s="15" t="s">
        <v>70</v>
      </c>
      <c r="AS87" s="15" t="n">
        <v>1</v>
      </c>
      <c r="AT87" s="15" t="n">
        <v>1</v>
      </c>
      <c r="AU87" s="15" t="n">
        <v>1</v>
      </c>
      <c r="AV87" s="15" t="n">
        <v>6</v>
      </c>
      <c r="AW87" s="15" t="s">
        <v>70</v>
      </c>
      <c r="AX87" s="15" t="s">
        <v>70</v>
      </c>
      <c r="AY87" s="15" t="s">
        <v>70</v>
      </c>
      <c r="AZ87" s="27" t="s">
        <v>131</v>
      </c>
      <c r="BA87" s="28" t="n">
        <v>0.07</v>
      </c>
      <c r="BB87" s="29" t="n">
        <f aca="false">BA87 * (1 - ( 3 / (( 4*BJ87) - 9) ))</f>
        <v>0.0670422535211268</v>
      </c>
      <c r="BC87" s="29" t="n">
        <f aca="false">0.5 * LN((1+BB87)/(1-BB87))</f>
        <v>0.0671429694004094</v>
      </c>
      <c r="BD87" s="29" t="n">
        <f aca="false">1/SQRT(BJ87-3)</f>
        <v>0.242535625036333</v>
      </c>
      <c r="BE87" s="29" t="n">
        <f aca="false">BC87-1.96*BD87</f>
        <v>-0.408226855670803</v>
      </c>
      <c r="BF87" s="29" t="n">
        <f aca="false">BC87+1.96*BD87</f>
        <v>0.542512794471622</v>
      </c>
      <c r="BG87" s="29" t="str">
        <f aca="false">IF(BC87&lt; BE87, "PROB",  IF(BC87&gt;BF87, "PROB","OK"))</f>
        <v>OK</v>
      </c>
      <c r="BH87" s="29" t="n">
        <f aca="false">1/(BD87*BD87)</f>
        <v>17</v>
      </c>
      <c r="BI87" s="27" t="s">
        <v>177</v>
      </c>
      <c r="BJ87" s="15" t="n">
        <v>20</v>
      </c>
      <c r="BK87" s="15" t="s">
        <v>73</v>
      </c>
      <c r="BL87" s="11" t="s">
        <v>125</v>
      </c>
      <c r="BM87" s="11" t="s">
        <v>238</v>
      </c>
    </row>
    <row r="88" s="4" customFormat="true" ht="14.4" hidden="false" customHeight="false" outlineLevel="0" collapsed="false">
      <c r="A88" s="15" t="n">
        <v>208</v>
      </c>
      <c r="B88" s="15" t="n">
        <v>0</v>
      </c>
      <c r="C88" s="15" t="n">
        <f aca="false">8*7</f>
        <v>56</v>
      </c>
      <c r="D88" s="15" t="n">
        <v>0</v>
      </c>
      <c r="E88" s="15" t="n">
        <v>3</v>
      </c>
      <c r="F88" s="15" t="n">
        <v>1</v>
      </c>
      <c r="G88" s="15" t="n">
        <v>1</v>
      </c>
      <c r="H88" s="15" t="n">
        <v>0</v>
      </c>
      <c r="I88" s="15" t="n">
        <v>0</v>
      </c>
      <c r="J88" s="15" t="n">
        <v>0</v>
      </c>
      <c r="K88" s="15" t="n">
        <v>2</v>
      </c>
      <c r="L88" s="15" t="n">
        <v>1</v>
      </c>
      <c r="M88" s="15" t="n">
        <v>2</v>
      </c>
      <c r="N88" s="15" t="n">
        <v>1</v>
      </c>
      <c r="O88" s="15" t="n">
        <v>1</v>
      </c>
      <c r="P88" s="15" t="n">
        <v>3</v>
      </c>
      <c r="Q88" s="15" t="n">
        <v>4</v>
      </c>
      <c r="R88" s="15" t="n">
        <v>1</v>
      </c>
      <c r="S88" s="15" t="n">
        <v>12</v>
      </c>
      <c r="T88" s="15" t="n">
        <v>1</v>
      </c>
      <c r="U88" s="15" t="n">
        <v>0</v>
      </c>
      <c r="V88" s="31" t="n">
        <v>105</v>
      </c>
      <c r="W88" s="18" t="s">
        <v>178</v>
      </c>
      <c r="X88" s="18" t="s">
        <v>179</v>
      </c>
      <c r="Y88" s="31" t="n">
        <v>7</v>
      </c>
      <c r="Z88" s="18"/>
      <c r="AA88" s="15" t="s">
        <v>70</v>
      </c>
      <c r="AB88" s="15" t="s">
        <v>70</v>
      </c>
      <c r="AC88" s="18" t="s">
        <v>69</v>
      </c>
      <c r="AD88" s="18" t="s">
        <v>69</v>
      </c>
      <c r="AE88" s="18" t="s">
        <v>69</v>
      </c>
      <c r="AF88" s="18" t="s">
        <v>69</v>
      </c>
      <c r="AG88" s="18" t="s">
        <v>69</v>
      </c>
      <c r="AH88" s="18"/>
      <c r="AI88" s="15" t="n">
        <v>24</v>
      </c>
      <c r="AJ88" s="15" t="n">
        <v>0</v>
      </c>
      <c r="AK88" s="15" t="n">
        <v>0</v>
      </c>
      <c r="AL88" s="15" t="s">
        <v>180</v>
      </c>
      <c r="AM88" s="15" t="s">
        <v>70</v>
      </c>
      <c r="AN88" s="15" t="n">
        <v>5</v>
      </c>
      <c r="AO88" s="15" t="n">
        <f aca="false">12*60</f>
        <v>720</v>
      </c>
      <c r="AP88" s="15" t="s">
        <v>70</v>
      </c>
      <c r="AQ88" s="15" t="n">
        <v>1</v>
      </c>
      <c r="AR88" s="15"/>
      <c r="AS88" s="15" t="n">
        <v>1</v>
      </c>
      <c r="AT88" s="15" t="n">
        <v>1</v>
      </c>
      <c r="AU88" s="15" t="n">
        <v>1</v>
      </c>
      <c r="AV88" s="15" t="n">
        <v>6</v>
      </c>
      <c r="AW88" s="18" t="s">
        <v>70</v>
      </c>
      <c r="AX88" s="18" t="s">
        <v>70</v>
      </c>
      <c r="AY88" s="18" t="s">
        <v>70</v>
      </c>
      <c r="AZ88" s="27" t="s">
        <v>118</v>
      </c>
      <c r="BA88" s="20" t="n">
        <v>0.27</v>
      </c>
      <c r="BB88" s="30" t="n">
        <f aca="false">BA88 * (1 - ( 3 / (( 4*BJ88) - 9) ))</f>
        <v>0.255272727272727</v>
      </c>
      <c r="BC88" s="30" t="n">
        <f aca="false">0.5 * LN((1+BB88)/(1-BB88))</f>
        <v>0.26104503302196</v>
      </c>
      <c r="BD88" s="30" t="n">
        <f aca="false">1/SQRT(BJ88-3)</f>
        <v>0.277350098112615</v>
      </c>
      <c r="BE88" s="30" t="n">
        <f aca="false">BC88-1.96*BD88</f>
        <v>-0.282561159278764</v>
      </c>
      <c r="BF88" s="30" t="n">
        <f aca="false">BC88+1.96*BD88</f>
        <v>0.804651225322685</v>
      </c>
      <c r="BG88" s="30" t="str">
        <f aca="false">IF(BC88&lt; BE88, "PROB",  IF(BC88&gt;BF88, "PROB","OK"))</f>
        <v>OK</v>
      </c>
      <c r="BH88" s="30" t="n">
        <f aca="false">1/(BD88*BD88)</f>
        <v>13</v>
      </c>
      <c r="BI88" s="15" t="s">
        <v>181</v>
      </c>
      <c r="BJ88" s="15" t="n">
        <v>16</v>
      </c>
      <c r="BK88" s="32" t="s">
        <v>73</v>
      </c>
      <c r="BL88" s="11" t="s">
        <v>125</v>
      </c>
      <c r="BM88" s="11" t="s">
        <v>238</v>
      </c>
    </row>
    <row r="89" s="4" customFormat="true" ht="14.4" hidden="false" customHeight="false" outlineLevel="0" collapsed="false">
      <c r="A89" s="15" t="n">
        <v>208</v>
      </c>
      <c r="B89" s="15" t="n">
        <v>0</v>
      </c>
      <c r="C89" s="15" t="n">
        <f aca="false">8*7</f>
        <v>56</v>
      </c>
      <c r="D89" s="15" t="n">
        <v>0</v>
      </c>
      <c r="E89" s="15" t="n">
        <v>3</v>
      </c>
      <c r="F89" s="15" t="n">
        <v>1</v>
      </c>
      <c r="G89" s="15" t="n">
        <v>1</v>
      </c>
      <c r="H89" s="15" t="n">
        <v>0</v>
      </c>
      <c r="I89" s="15" t="n">
        <v>0</v>
      </c>
      <c r="J89" s="15" t="n">
        <v>0</v>
      </c>
      <c r="K89" s="15" t="n">
        <v>2</v>
      </c>
      <c r="L89" s="15" t="n">
        <v>1</v>
      </c>
      <c r="M89" s="15" t="n">
        <v>2</v>
      </c>
      <c r="N89" s="15" t="n">
        <v>1</v>
      </c>
      <c r="O89" s="15" t="n">
        <v>1</v>
      </c>
      <c r="P89" s="15" t="n">
        <v>3</v>
      </c>
      <c r="Q89" s="15" t="n">
        <v>4</v>
      </c>
      <c r="R89" s="15" t="n">
        <v>1</v>
      </c>
      <c r="S89" s="15" t="n">
        <v>12</v>
      </c>
      <c r="T89" s="15" t="n">
        <v>1</v>
      </c>
      <c r="U89" s="15" t="n">
        <v>0</v>
      </c>
      <c r="V89" s="31" t="n">
        <v>105</v>
      </c>
      <c r="W89" s="18" t="s">
        <v>178</v>
      </c>
      <c r="X89" s="18" t="s">
        <v>179</v>
      </c>
      <c r="Y89" s="31" t="n">
        <v>7</v>
      </c>
      <c r="Z89" s="18"/>
      <c r="AA89" s="15" t="s">
        <v>70</v>
      </c>
      <c r="AB89" s="15" t="s">
        <v>70</v>
      </c>
      <c r="AC89" s="18" t="s">
        <v>69</v>
      </c>
      <c r="AD89" s="18" t="s">
        <v>69</v>
      </c>
      <c r="AE89" s="18" t="s">
        <v>69</v>
      </c>
      <c r="AF89" s="18" t="s">
        <v>69</v>
      </c>
      <c r="AG89" s="18" t="s">
        <v>69</v>
      </c>
      <c r="AH89" s="18"/>
      <c r="AI89" s="15" t="n">
        <v>24</v>
      </c>
      <c r="AJ89" s="15" t="n">
        <v>0</v>
      </c>
      <c r="AK89" s="15" t="n">
        <v>0</v>
      </c>
      <c r="AL89" s="15" t="s">
        <v>180</v>
      </c>
      <c r="AM89" s="15" t="s">
        <v>70</v>
      </c>
      <c r="AN89" s="15" t="n">
        <v>5</v>
      </c>
      <c r="AO89" s="15" t="n">
        <f aca="false">12*60</f>
        <v>720</v>
      </c>
      <c r="AP89" s="15" t="s">
        <v>70</v>
      </c>
      <c r="AQ89" s="15" t="n">
        <v>1</v>
      </c>
      <c r="AR89" s="15"/>
      <c r="AS89" s="15" t="n">
        <v>1</v>
      </c>
      <c r="AT89" s="15" t="n">
        <v>1</v>
      </c>
      <c r="AU89" s="15" t="n">
        <v>1</v>
      </c>
      <c r="AV89" s="15" t="n">
        <v>6</v>
      </c>
      <c r="AW89" s="18" t="s">
        <v>70</v>
      </c>
      <c r="AX89" s="18" t="s">
        <v>70</v>
      </c>
      <c r="AY89" s="18" t="s">
        <v>70</v>
      </c>
      <c r="AZ89" s="27" t="s">
        <v>118</v>
      </c>
      <c r="BA89" s="20" t="n">
        <v>0.28</v>
      </c>
      <c r="BB89" s="30" t="n">
        <f aca="false">BA89 * (1 - ( 3 / (( 4*BJ89) - 9) ))</f>
        <v>0.264727272727273</v>
      </c>
      <c r="BC89" s="30" t="n">
        <f aca="false">0.5 * LN((1+BB89)/(1-BB89))</f>
        <v>0.271185147666906</v>
      </c>
      <c r="BD89" s="30" t="n">
        <f aca="false">1/SQRT(BJ89-3)</f>
        <v>0.277350098112615</v>
      </c>
      <c r="BE89" s="30" t="n">
        <f aca="false">BC89-1.96*BD89</f>
        <v>-0.272421044633819</v>
      </c>
      <c r="BF89" s="30" t="n">
        <f aca="false">BC89+1.96*BD89</f>
        <v>0.814791339967631</v>
      </c>
      <c r="BG89" s="30" t="str">
        <f aca="false">IF(BC89&lt; BE89, "PROB",  IF(BC89&gt;BF89, "PROB","OK"))</f>
        <v>OK</v>
      </c>
      <c r="BH89" s="30" t="n">
        <f aca="false">1/(BD89*BD89)</f>
        <v>13</v>
      </c>
      <c r="BI89" s="15" t="s">
        <v>182</v>
      </c>
      <c r="BJ89" s="15" t="n">
        <v>16</v>
      </c>
      <c r="BK89" s="32" t="s">
        <v>73</v>
      </c>
      <c r="BL89" s="11" t="s">
        <v>125</v>
      </c>
      <c r="BM89" s="11" t="s">
        <v>238</v>
      </c>
    </row>
    <row r="90" s="4" customFormat="true" ht="14.4" hidden="false" customHeight="false" outlineLevel="0" collapsed="false">
      <c r="A90" s="15" t="n">
        <v>223</v>
      </c>
      <c r="B90" s="15" t="n">
        <v>0</v>
      </c>
      <c r="C90" s="15" t="n">
        <f aca="false">8*7</f>
        <v>56</v>
      </c>
      <c r="D90" s="15" t="n">
        <v>0</v>
      </c>
      <c r="E90" s="15" t="n">
        <v>3</v>
      </c>
      <c r="F90" s="15" t="n">
        <v>1</v>
      </c>
      <c r="G90" s="15" t="n">
        <v>1</v>
      </c>
      <c r="H90" s="15" t="n">
        <v>0</v>
      </c>
      <c r="I90" s="15" t="n">
        <v>0</v>
      </c>
      <c r="J90" s="15" t="n">
        <v>0</v>
      </c>
      <c r="K90" s="15" t="n">
        <v>2</v>
      </c>
      <c r="L90" s="15" t="n">
        <v>1</v>
      </c>
      <c r="M90" s="15" t="n">
        <v>2</v>
      </c>
      <c r="N90" s="15" t="n">
        <v>1</v>
      </c>
      <c r="O90" s="15" t="n">
        <v>1</v>
      </c>
      <c r="P90" s="15" t="n">
        <v>3</v>
      </c>
      <c r="Q90" s="15" t="n">
        <v>1</v>
      </c>
      <c r="R90" s="15" t="n">
        <v>1</v>
      </c>
      <c r="S90" s="15" t="n">
        <v>12</v>
      </c>
      <c r="T90" s="15" t="n">
        <v>1</v>
      </c>
      <c r="U90" s="15" t="n">
        <v>8</v>
      </c>
      <c r="V90" s="15" t="n">
        <f aca="false">(30+180)/2</f>
        <v>105</v>
      </c>
      <c r="W90" s="15" t="n">
        <v>3.4</v>
      </c>
      <c r="X90" s="18" t="s">
        <v>183</v>
      </c>
      <c r="Y90" s="15" t="n">
        <v>7</v>
      </c>
      <c r="Z90" s="15"/>
      <c r="AA90" s="27" t="s">
        <v>70</v>
      </c>
      <c r="AB90" s="27" t="s">
        <v>70</v>
      </c>
      <c r="AC90" s="34" t="s">
        <v>69</v>
      </c>
      <c r="AD90" s="34" t="s">
        <v>69</v>
      </c>
      <c r="AE90" s="34" t="s">
        <v>69</v>
      </c>
      <c r="AF90" s="34" t="s">
        <v>69</v>
      </c>
      <c r="AG90" s="34" t="s">
        <v>69</v>
      </c>
      <c r="AH90" s="34"/>
      <c r="AI90" s="27" t="n">
        <v>24</v>
      </c>
      <c r="AJ90" s="15" t="n">
        <v>0</v>
      </c>
      <c r="AK90" s="15" t="n">
        <v>1</v>
      </c>
      <c r="AL90" s="27" t="n">
        <v>19</v>
      </c>
      <c r="AM90" s="27" t="s">
        <v>70</v>
      </c>
      <c r="AN90" s="27" t="s">
        <v>70</v>
      </c>
      <c r="AO90" s="27" t="s">
        <v>70</v>
      </c>
      <c r="AP90" s="27" t="s">
        <v>70</v>
      </c>
      <c r="AQ90" s="27" t="s">
        <v>70</v>
      </c>
      <c r="AR90" s="27"/>
      <c r="AS90" s="27" t="n">
        <v>0</v>
      </c>
      <c r="AT90" s="27" t="n">
        <v>1</v>
      </c>
      <c r="AU90" s="27" t="n">
        <v>0</v>
      </c>
      <c r="AV90" s="27" t="n">
        <v>1</v>
      </c>
      <c r="AW90" s="34" t="s">
        <v>70</v>
      </c>
      <c r="AX90" s="34" t="s">
        <v>70</v>
      </c>
      <c r="AY90" s="34" t="s">
        <v>70</v>
      </c>
      <c r="AZ90" s="15" t="s">
        <v>123</v>
      </c>
      <c r="BA90" s="20" t="n">
        <v>-0.69</v>
      </c>
      <c r="BB90" s="30" t="n">
        <f aca="false">BA90 * (1 - ( 3 / (( 4*BJ90) - 9) ))</f>
        <v>-0.657142857142857</v>
      </c>
      <c r="BC90" s="30" t="n">
        <f aca="false">0.5 * LN((1+BB90)/(1-BB90))</f>
        <v>-0.787768180379209</v>
      </c>
      <c r="BD90" s="30" t="n">
        <f aca="false">1/SQRT(BJ90-3)</f>
        <v>0.258198889747161</v>
      </c>
      <c r="BE90" s="30" t="n">
        <f aca="false">BC90-1.96*BD90</f>
        <v>-1.29383800428365</v>
      </c>
      <c r="BF90" s="30" t="n">
        <f aca="false">BC90+1.96*BD90</f>
        <v>-0.281698356474774</v>
      </c>
      <c r="BG90" s="30" t="str">
        <f aca="false">IF(BC90&lt; BE90, "PROB",  IF(BC90&gt;BF90, "PROB","OK"))</f>
        <v>OK</v>
      </c>
      <c r="BH90" s="30" t="n">
        <f aca="false">1/(BD90*BD90)</f>
        <v>15</v>
      </c>
      <c r="BI90" s="15" t="s">
        <v>184</v>
      </c>
      <c r="BJ90" s="15" t="n">
        <v>18</v>
      </c>
      <c r="BK90" s="32" t="s">
        <v>73</v>
      </c>
      <c r="BL90" s="11" t="s">
        <v>185</v>
      </c>
      <c r="BM90" s="11" t="s">
        <v>238</v>
      </c>
    </row>
    <row r="91" s="4" customFormat="true" ht="14.4" hidden="false" customHeight="false" outlineLevel="0" collapsed="false">
      <c r="A91" s="15" t="n">
        <v>223</v>
      </c>
      <c r="B91" s="15" t="n">
        <v>0</v>
      </c>
      <c r="C91" s="15" t="n">
        <f aca="false">8*7</f>
        <v>56</v>
      </c>
      <c r="D91" s="15" t="n">
        <v>0</v>
      </c>
      <c r="E91" s="15" t="n">
        <v>3</v>
      </c>
      <c r="F91" s="15" t="n">
        <v>1</v>
      </c>
      <c r="G91" s="15" t="n">
        <v>1</v>
      </c>
      <c r="H91" s="15" t="n">
        <v>0</v>
      </c>
      <c r="I91" s="15" t="n">
        <v>0</v>
      </c>
      <c r="J91" s="15" t="n">
        <v>0</v>
      </c>
      <c r="K91" s="15" t="n">
        <v>2</v>
      </c>
      <c r="L91" s="15" t="n">
        <v>1</v>
      </c>
      <c r="M91" s="15" t="n">
        <v>2</v>
      </c>
      <c r="N91" s="15" t="n">
        <v>1</v>
      </c>
      <c r="O91" s="15" t="n">
        <v>1</v>
      </c>
      <c r="P91" s="15" t="n">
        <v>3</v>
      </c>
      <c r="Q91" s="15" t="n">
        <v>1</v>
      </c>
      <c r="R91" s="15" t="n">
        <v>1</v>
      </c>
      <c r="S91" s="15" t="n">
        <v>12</v>
      </c>
      <c r="T91" s="15" t="n">
        <v>1</v>
      </c>
      <c r="U91" s="15" t="n">
        <v>8</v>
      </c>
      <c r="V91" s="15" t="n">
        <f aca="false">(30+180)/2</f>
        <v>105</v>
      </c>
      <c r="W91" s="15" t="n">
        <v>3.4</v>
      </c>
      <c r="X91" s="18" t="s">
        <v>183</v>
      </c>
      <c r="Y91" s="15" t="n">
        <v>7</v>
      </c>
      <c r="Z91" s="15"/>
      <c r="AA91" s="27" t="s">
        <v>70</v>
      </c>
      <c r="AB91" s="27" t="s">
        <v>70</v>
      </c>
      <c r="AC91" s="34" t="s">
        <v>69</v>
      </c>
      <c r="AD91" s="34" t="s">
        <v>69</v>
      </c>
      <c r="AE91" s="34" t="s">
        <v>69</v>
      </c>
      <c r="AF91" s="34" t="s">
        <v>69</v>
      </c>
      <c r="AG91" s="34" t="s">
        <v>69</v>
      </c>
      <c r="AH91" s="34"/>
      <c r="AI91" s="27" t="n">
        <v>24</v>
      </c>
      <c r="AJ91" s="15" t="n">
        <v>0</v>
      </c>
      <c r="AK91" s="15" t="n">
        <v>1</v>
      </c>
      <c r="AL91" s="27" t="n">
        <v>19</v>
      </c>
      <c r="AM91" s="27" t="s">
        <v>70</v>
      </c>
      <c r="AN91" s="27" t="s">
        <v>70</v>
      </c>
      <c r="AO91" s="27" t="s">
        <v>70</v>
      </c>
      <c r="AP91" s="27" t="s">
        <v>70</v>
      </c>
      <c r="AQ91" s="27" t="s">
        <v>70</v>
      </c>
      <c r="AR91" s="27"/>
      <c r="AS91" s="27" t="n">
        <v>0</v>
      </c>
      <c r="AT91" s="27" t="n">
        <v>1</v>
      </c>
      <c r="AU91" s="27" t="n">
        <v>0</v>
      </c>
      <c r="AV91" s="27" t="n">
        <v>1</v>
      </c>
      <c r="AW91" s="34" t="s">
        <v>70</v>
      </c>
      <c r="AX91" s="34" t="s">
        <v>70</v>
      </c>
      <c r="AY91" s="34" t="s">
        <v>70</v>
      </c>
      <c r="AZ91" s="15" t="s">
        <v>76</v>
      </c>
      <c r="BA91" s="20" t="n">
        <v>-0.48</v>
      </c>
      <c r="BB91" s="30" t="n">
        <f aca="false">BA91 * (1 - ( 3 / (( 4*BJ91) - 9) ))</f>
        <v>-0.457142857142857</v>
      </c>
      <c r="BC91" s="30" t="n">
        <f aca="false">0.5 * LN((1+BB91)/(1-BB91))</f>
        <v>-0.493693326778943</v>
      </c>
      <c r="BD91" s="30" t="n">
        <f aca="false">1/SQRT(BJ91-3)</f>
        <v>0.258198889747161</v>
      </c>
      <c r="BE91" s="30" t="n">
        <f aca="false">BC91-1.96*BD91</f>
        <v>-0.999763150683378</v>
      </c>
      <c r="BF91" s="30" t="n">
        <f aca="false">BC91+1.96*BD91</f>
        <v>0.0123764971254932</v>
      </c>
      <c r="BG91" s="30" t="str">
        <f aca="false">IF(BC91&lt; BE91, "PROB",  IF(BC91&gt;BF91, "PROB","OK"))</f>
        <v>OK</v>
      </c>
      <c r="BH91" s="30" t="n">
        <f aca="false">1/(BD91*BD91)</f>
        <v>15</v>
      </c>
      <c r="BI91" s="15" t="s">
        <v>186</v>
      </c>
      <c r="BJ91" s="15" t="n">
        <v>18</v>
      </c>
      <c r="BK91" s="32" t="s">
        <v>73</v>
      </c>
      <c r="BL91" s="11" t="s">
        <v>185</v>
      </c>
      <c r="BM91" s="11" t="s">
        <v>238</v>
      </c>
    </row>
    <row r="92" s="4" customFormat="true" ht="14.4" hidden="false" customHeight="false" outlineLevel="0" collapsed="false">
      <c r="A92" s="15" t="n">
        <v>223</v>
      </c>
      <c r="B92" s="15" t="n">
        <v>0</v>
      </c>
      <c r="C92" s="15" t="n">
        <f aca="false">8*7</f>
        <v>56</v>
      </c>
      <c r="D92" s="15" t="n">
        <v>0</v>
      </c>
      <c r="E92" s="15" t="n">
        <v>3</v>
      </c>
      <c r="F92" s="15" t="n">
        <v>1</v>
      </c>
      <c r="G92" s="15" t="n">
        <v>1</v>
      </c>
      <c r="H92" s="15" t="n">
        <v>0</v>
      </c>
      <c r="I92" s="15" t="n">
        <v>0</v>
      </c>
      <c r="J92" s="15" t="n">
        <v>0</v>
      </c>
      <c r="K92" s="15" t="n">
        <v>2</v>
      </c>
      <c r="L92" s="15" t="n">
        <v>1</v>
      </c>
      <c r="M92" s="15" t="n">
        <v>2</v>
      </c>
      <c r="N92" s="15" t="n">
        <v>1</v>
      </c>
      <c r="O92" s="15" t="n">
        <v>1</v>
      </c>
      <c r="P92" s="15" t="n">
        <v>3</v>
      </c>
      <c r="Q92" s="15" t="n">
        <v>1</v>
      </c>
      <c r="R92" s="15" t="n">
        <v>1</v>
      </c>
      <c r="S92" s="15" t="n">
        <v>12</v>
      </c>
      <c r="T92" s="15" t="n">
        <v>1</v>
      </c>
      <c r="U92" s="15" t="n">
        <v>8</v>
      </c>
      <c r="V92" s="15" t="n">
        <f aca="false">(30+180)/2</f>
        <v>105</v>
      </c>
      <c r="W92" s="15" t="n">
        <v>3.4</v>
      </c>
      <c r="X92" s="18" t="s">
        <v>183</v>
      </c>
      <c r="Y92" s="15" t="n">
        <v>7</v>
      </c>
      <c r="Z92" s="15"/>
      <c r="AA92" s="27" t="s">
        <v>70</v>
      </c>
      <c r="AB92" s="27" t="s">
        <v>70</v>
      </c>
      <c r="AC92" s="34" t="s">
        <v>69</v>
      </c>
      <c r="AD92" s="34" t="s">
        <v>69</v>
      </c>
      <c r="AE92" s="34" t="s">
        <v>69</v>
      </c>
      <c r="AF92" s="34" t="s">
        <v>69</v>
      </c>
      <c r="AG92" s="34" t="s">
        <v>69</v>
      </c>
      <c r="AH92" s="34"/>
      <c r="AI92" s="27" t="n">
        <v>24</v>
      </c>
      <c r="AJ92" s="15" t="n">
        <v>0</v>
      </c>
      <c r="AK92" s="15" t="n">
        <v>1</v>
      </c>
      <c r="AL92" s="27" t="n">
        <v>19</v>
      </c>
      <c r="AM92" s="27" t="s">
        <v>70</v>
      </c>
      <c r="AN92" s="27" t="s">
        <v>70</v>
      </c>
      <c r="AO92" s="27" t="s">
        <v>70</v>
      </c>
      <c r="AP92" s="27" t="s">
        <v>70</v>
      </c>
      <c r="AQ92" s="27" t="s">
        <v>70</v>
      </c>
      <c r="AR92" s="27"/>
      <c r="AS92" s="27" t="n">
        <v>0</v>
      </c>
      <c r="AT92" s="27" t="n">
        <v>1</v>
      </c>
      <c r="AU92" s="27" t="n">
        <v>0</v>
      </c>
      <c r="AV92" s="27" t="n">
        <v>1</v>
      </c>
      <c r="AW92" s="34" t="s">
        <v>70</v>
      </c>
      <c r="AX92" s="34" t="s">
        <v>70</v>
      </c>
      <c r="AY92" s="34" t="s">
        <v>70</v>
      </c>
      <c r="AZ92" s="15" t="s">
        <v>131</v>
      </c>
      <c r="BA92" s="20" t="n">
        <v>-0.008</v>
      </c>
      <c r="BB92" s="30" t="n">
        <f aca="false">BA92 * (1 - ( 3 / (( 4*BJ92) - 9) ))</f>
        <v>-0.00761904761904762</v>
      </c>
      <c r="BC92" s="30" t="n">
        <f aca="false">0.5 * LN((1+BB92)/(1-BB92))</f>
        <v>-0.00761919505246625</v>
      </c>
      <c r="BD92" s="30" t="n">
        <f aca="false">1/SQRT(BJ92-3)</f>
        <v>0.258198889747161</v>
      </c>
      <c r="BE92" s="30" t="n">
        <f aca="false">BC92-1.96*BD92</f>
        <v>-0.513689018956902</v>
      </c>
      <c r="BF92" s="30" t="n">
        <f aca="false">BC92+1.96*BD92</f>
        <v>0.49845062885197</v>
      </c>
      <c r="BG92" s="30" t="str">
        <f aca="false">IF(BC92&lt; BE92, "PROB",  IF(BC92&gt;BF92, "PROB","OK"))</f>
        <v>OK</v>
      </c>
      <c r="BH92" s="30" t="n">
        <f aca="false">1/(BD92*BD92)</f>
        <v>15</v>
      </c>
      <c r="BI92" s="15" t="s">
        <v>187</v>
      </c>
      <c r="BJ92" s="15" t="n">
        <v>18</v>
      </c>
      <c r="BK92" s="32" t="s">
        <v>73</v>
      </c>
      <c r="BL92" s="11" t="s">
        <v>185</v>
      </c>
      <c r="BM92" s="11" t="s">
        <v>238</v>
      </c>
    </row>
    <row r="93" s="4" customFormat="true" ht="14.4" hidden="false" customHeight="false" outlineLevel="0" collapsed="false">
      <c r="A93" s="15" t="n">
        <v>223</v>
      </c>
      <c r="B93" s="15" t="n">
        <v>0</v>
      </c>
      <c r="C93" s="15" t="n">
        <f aca="false">8*7</f>
        <v>56</v>
      </c>
      <c r="D93" s="15" t="n">
        <v>0</v>
      </c>
      <c r="E93" s="15" t="n">
        <v>3</v>
      </c>
      <c r="F93" s="15" t="n">
        <v>1</v>
      </c>
      <c r="G93" s="15" t="n">
        <v>1</v>
      </c>
      <c r="H93" s="15" t="n">
        <v>0</v>
      </c>
      <c r="I93" s="15" t="n">
        <v>0</v>
      </c>
      <c r="J93" s="15" t="n">
        <v>0</v>
      </c>
      <c r="K93" s="15" t="n">
        <v>2</v>
      </c>
      <c r="L93" s="15" t="n">
        <v>1</v>
      </c>
      <c r="M93" s="15" t="n">
        <v>2</v>
      </c>
      <c r="N93" s="15" t="n">
        <v>1</v>
      </c>
      <c r="O93" s="15" t="n">
        <v>1</v>
      </c>
      <c r="P93" s="15" t="n">
        <v>3</v>
      </c>
      <c r="Q93" s="15" t="n">
        <v>1</v>
      </c>
      <c r="R93" s="15" t="n">
        <v>1</v>
      </c>
      <c r="S93" s="15" t="n">
        <v>12</v>
      </c>
      <c r="T93" s="15" t="n">
        <v>1</v>
      </c>
      <c r="U93" s="15" t="n">
        <v>8</v>
      </c>
      <c r="V93" s="15" t="n">
        <f aca="false">(30+180)/2</f>
        <v>105</v>
      </c>
      <c r="W93" s="15" t="n">
        <v>3.4</v>
      </c>
      <c r="X93" s="18" t="s">
        <v>183</v>
      </c>
      <c r="Y93" s="15" t="n">
        <v>7</v>
      </c>
      <c r="Z93" s="15"/>
      <c r="AA93" s="27" t="s">
        <v>70</v>
      </c>
      <c r="AB93" s="27" t="s">
        <v>70</v>
      </c>
      <c r="AC93" s="34" t="s">
        <v>69</v>
      </c>
      <c r="AD93" s="34" t="s">
        <v>69</v>
      </c>
      <c r="AE93" s="34" t="s">
        <v>69</v>
      </c>
      <c r="AF93" s="34" t="s">
        <v>69</v>
      </c>
      <c r="AG93" s="34" t="s">
        <v>69</v>
      </c>
      <c r="AH93" s="34"/>
      <c r="AI93" s="27" t="n">
        <v>24</v>
      </c>
      <c r="AJ93" s="15" t="n">
        <v>0</v>
      </c>
      <c r="AK93" s="15" t="n">
        <v>1</v>
      </c>
      <c r="AL93" s="27" t="n">
        <v>19</v>
      </c>
      <c r="AM93" s="27" t="s">
        <v>70</v>
      </c>
      <c r="AN93" s="27" t="s">
        <v>70</v>
      </c>
      <c r="AO93" s="27" t="s">
        <v>70</v>
      </c>
      <c r="AP93" s="27" t="s">
        <v>70</v>
      </c>
      <c r="AQ93" s="27" t="s">
        <v>70</v>
      </c>
      <c r="AR93" s="27"/>
      <c r="AS93" s="27" t="n">
        <v>0</v>
      </c>
      <c r="AT93" s="27" t="n">
        <v>1</v>
      </c>
      <c r="AU93" s="27" t="n">
        <v>0</v>
      </c>
      <c r="AV93" s="27" t="n">
        <v>1</v>
      </c>
      <c r="AW93" s="34" t="s">
        <v>70</v>
      </c>
      <c r="AX93" s="34" t="s">
        <v>70</v>
      </c>
      <c r="AY93" s="34" t="s">
        <v>70</v>
      </c>
      <c r="AZ93" s="15" t="s">
        <v>135</v>
      </c>
      <c r="BA93" s="20" t="n">
        <v>-0.36</v>
      </c>
      <c r="BB93" s="30" t="n">
        <f aca="false">BA93 * (1 - ( 3 / (( 4*BJ93) - 9) ))</f>
        <v>-0.342857142857143</v>
      </c>
      <c r="BC93" s="30" t="n">
        <f aca="false">0.5 * LN((1+BB93)/(1-BB93))</f>
        <v>-0.357326692890454</v>
      </c>
      <c r="BD93" s="30" t="n">
        <f aca="false">1/SQRT(BJ93-3)</f>
        <v>0.258198889747161</v>
      </c>
      <c r="BE93" s="30" t="n">
        <f aca="false">BC93-1.96*BD93</f>
        <v>-0.86339651679489</v>
      </c>
      <c r="BF93" s="30" t="n">
        <f aca="false">BC93+1.96*BD93</f>
        <v>0.148743131013981</v>
      </c>
      <c r="BG93" s="30" t="str">
        <f aca="false">IF(BC93&lt; BE93, "PROB",  IF(BC93&gt;BF93, "PROB","OK"))</f>
        <v>OK</v>
      </c>
      <c r="BH93" s="30" t="n">
        <f aca="false">1/(BD93*BD93)</f>
        <v>15</v>
      </c>
      <c r="BI93" s="15" t="s">
        <v>188</v>
      </c>
      <c r="BJ93" s="15" t="n">
        <v>18</v>
      </c>
      <c r="BK93" s="32" t="s">
        <v>73</v>
      </c>
      <c r="BL93" s="11" t="s">
        <v>185</v>
      </c>
      <c r="BM93" s="11" t="s">
        <v>238</v>
      </c>
    </row>
    <row r="94" s="4" customFormat="true" ht="14.4" hidden="false" customHeight="false" outlineLevel="0" collapsed="false">
      <c r="A94" s="15" t="n">
        <v>223</v>
      </c>
      <c r="B94" s="15" t="n">
        <v>0</v>
      </c>
      <c r="C94" s="15" t="n">
        <f aca="false">8*7</f>
        <v>56</v>
      </c>
      <c r="D94" s="15" t="n">
        <v>0</v>
      </c>
      <c r="E94" s="15" t="n">
        <v>3</v>
      </c>
      <c r="F94" s="15" t="n">
        <v>1</v>
      </c>
      <c r="G94" s="15" t="n">
        <v>1</v>
      </c>
      <c r="H94" s="15" t="n">
        <v>0</v>
      </c>
      <c r="I94" s="15" t="n">
        <v>0</v>
      </c>
      <c r="J94" s="15" t="n">
        <v>0</v>
      </c>
      <c r="K94" s="15" t="n">
        <v>2</v>
      </c>
      <c r="L94" s="15" t="n">
        <v>1</v>
      </c>
      <c r="M94" s="15" t="n">
        <v>2</v>
      </c>
      <c r="N94" s="15" t="n">
        <v>1</v>
      </c>
      <c r="O94" s="15" t="n">
        <v>1</v>
      </c>
      <c r="P94" s="15" t="n">
        <v>3</v>
      </c>
      <c r="Q94" s="15" t="n">
        <v>1</v>
      </c>
      <c r="R94" s="15" t="n">
        <v>1</v>
      </c>
      <c r="S94" s="15" t="n">
        <v>12</v>
      </c>
      <c r="T94" s="15" t="n">
        <v>1</v>
      </c>
      <c r="U94" s="15" t="n">
        <v>8</v>
      </c>
      <c r="V94" s="15" t="n">
        <f aca="false">(30+180)/2</f>
        <v>105</v>
      </c>
      <c r="W94" s="15" t="n">
        <v>3.4</v>
      </c>
      <c r="X94" s="18" t="s">
        <v>183</v>
      </c>
      <c r="Y94" s="15" t="n">
        <v>7</v>
      </c>
      <c r="Z94" s="15"/>
      <c r="AA94" s="27" t="s">
        <v>70</v>
      </c>
      <c r="AB94" s="27" t="s">
        <v>70</v>
      </c>
      <c r="AC94" s="34" t="s">
        <v>69</v>
      </c>
      <c r="AD94" s="34" t="s">
        <v>69</v>
      </c>
      <c r="AE94" s="34" t="s">
        <v>69</v>
      </c>
      <c r="AF94" s="34" t="s">
        <v>69</v>
      </c>
      <c r="AG94" s="34" t="s">
        <v>69</v>
      </c>
      <c r="AH94" s="34"/>
      <c r="AI94" s="27" t="n">
        <v>24</v>
      </c>
      <c r="AJ94" s="15" t="n">
        <v>0</v>
      </c>
      <c r="AK94" s="15" t="n">
        <v>1</v>
      </c>
      <c r="AL94" s="27" t="n">
        <v>19</v>
      </c>
      <c r="AM94" s="27" t="s">
        <v>70</v>
      </c>
      <c r="AN94" s="27" t="s">
        <v>70</v>
      </c>
      <c r="AO94" s="27" t="s">
        <v>70</v>
      </c>
      <c r="AP94" s="27" t="s">
        <v>70</v>
      </c>
      <c r="AQ94" s="27" t="s">
        <v>70</v>
      </c>
      <c r="AR94" s="27"/>
      <c r="AS94" s="27" t="n">
        <v>0</v>
      </c>
      <c r="AT94" s="27" t="n">
        <v>1</v>
      </c>
      <c r="AU94" s="27" t="n">
        <v>0</v>
      </c>
      <c r="AV94" s="27" t="n">
        <v>1</v>
      </c>
      <c r="AW94" s="34" t="s">
        <v>70</v>
      </c>
      <c r="AX94" s="34" t="s">
        <v>70</v>
      </c>
      <c r="AY94" s="34" t="s">
        <v>70</v>
      </c>
      <c r="AZ94" s="15" t="s">
        <v>170</v>
      </c>
      <c r="BA94" s="20" t="n">
        <v>0.08</v>
      </c>
      <c r="BB94" s="30" t="n">
        <f aca="false">BA94 * (1 - ( 3 / (( 4*BJ94) - 9) ))</f>
        <v>0.0761904761904762</v>
      </c>
      <c r="BC94" s="30" t="n">
        <f aca="false">0.5 * LN((1+BB94)/(1-BB94))</f>
        <v>0.0763384201044788</v>
      </c>
      <c r="BD94" s="30" t="n">
        <f aca="false">1/SQRT(BJ94-3)</f>
        <v>0.258198889747161</v>
      </c>
      <c r="BE94" s="30" t="n">
        <f aca="false">BC94-1.96*BD94</f>
        <v>-0.429731403799957</v>
      </c>
      <c r="BF94" s="30" t="n">
        <f aca="false">BC94+1.96*BD94</f>
        <v>0.582408244008915</v>
      </c>
      <c r="BG94" s="30" t="str">
        <f aca="false">IF(BC94&lt; BE94, "PROB",  IF(BC94&gt;BF94, "PROB","OK"))</f>
        <v>OK</v>
      </c>
      <c r="BH94" s="30" t="n">
        <f aca="false">1/(BD94*BD94)</f>
        <v>15</v>
      </c>
      <c r="BI94" s="15" t="s">
        <v>189</v>
      </c>
      <c r="BJ94" s="15" t="n">
        <v>18</v>
      </c>
      <c r="BK94" s="32" t="s">
        <v>73</v>
      </c>
      <c r="BL94" s="11" t="s">
        <v>185</v>
      </c>
      <c r="BM94" s="11" t="s">
        <v>238</v>
      </c>
    </row>
    <row r="95" s="15" customFormat="true" ht="14.4" hidden="false" customHeight="false" outlineLevel="0" collapsed="false">
      <c r="A95" s="15" t="n">
        <v>234</v>
      </c>
      <c r="B95" s="15" t="n">
        <v>0</v>
      </c>
      <c r="C95" s="15" t="n">
        <f aca="false">8*7</f>
        <v>56</v>
      </c>
      <c r="D95" s="15" t="n">
        <v>0</v>
      </c>
      <c r="E95" s="15" t="n">
        <v>4</v>
      </c>
      <c r="F95" s="15" t="n">
        <v>1</v>
      </c>
      <c r="G95" s="15" t="n">
        <v>1</v>
      </c>
      <c r="H95" s="15" t="n">
        <v>0</v>
      </c>
      <c r="I95" s="15" t="n">
        <v>3</v>
      </c>
      <c r="J95" s="15" t="n">
        <v>1</v>
      </c>
      <c r="K95" s="15" t="n">
        <v>2</v>
      </c>
      <c r="L95" s="15" t="n">
        <v>1</v>
      </c>
      <c r="M95" s="15" t="n">
        <v>2</v>
      </c>
      <c r="N95" s="15" t="n">
        <v>1</v>
      </c>
      <c r="O95" s="15" t="n">
        <v>1</v>
      </c>
      <c r="P95" s="15" t="n">
        <v>3</v>
      </c>
      <c r="Q95" s="15" t="n">
        <v>1</v>
      </c>
      <c r="R95" s="15" t="n">
        <v>1</v>
      </c>
      <c r="S95" s="15" t="n">
        <v>20</v>
      </c>
      <c r="T95" s="18" t="n">
        <v>0</v>
      </c>
      <c r="U95" s="18" t="s">
        <v>69</v>
      </c>
      <c r="V95" s="18" t="s">
        <v>69</v>
      </c>
      <c r="W95" s="18" t="s">
        <v>69</v>
      </c>
      <c r="X95" s="18" t="s">
        <v>69</v>
      </c>
      <c r="Y95" s="18" t="s">
        <v>69</v>
      </c>
      <c r="AA95" s="15" t="n">
        <v>0</v>
      </c>
      <c r="AB95" s="18" t="s">
        <v>69</v>
      </c>
      <c r="AC95" s="18" t="s">
        <v>69</v>
      </c>
      <c r="AD95" s="18" t="s">
        <v>69</v>
      </c>
      <c r="AE95" s="18" t="s">
        <v>69</v>
      </c>
      <c r="AF95" s="18" t="s">
        <v>69</v>
      </c>
      <c r="AG95" s="18" t="s">
        <v>69</v>
      </c>
      <c r="AI95" s="18" t="s">
        <v>69</v>
      </c>
      <c r="AJ95" s="15" t="n">
        <v>0</v>
      </c>
      <c r="AK95" s="15" t="n">
        <v>0</v>
      </c>
      <c r="AL95" s="15" t="n">
        <v>16</v>
      </c>
      <c r="AM95" s="18" t="s">
        <v>70</v>
      </c>
      <c r="AN95" s="15" t="n">
        <v>14</v>
      </c>
      <c r="AO95" s="15" t="n">
        <f aca="false">20*60</f>
        <v>1200</v>
      </c>
      <c r="AP95" s="18" t="s">
        <v>70</v>
      </c>
      <c r="AQ95" s="15" t="n">
        <v>1</v>
      </c>
      <c r="AS95" s="15" t="n">
        <v>1</v>
      </c>
      <c r="AT95" s="15" t="n">
        <v>1</v>
      </c>
      <c r="AU95" s="15" t="n">
        <v>1</v>
      </c>
      <c r="AV95" s="15" t="n">
        <v>6</v>
      </c>
      <c r="AW95" s="18" t="s">
        <v>70</v>
      </c>
      <c r="AX95" s="18" t="s">
        <v>70</v>
      </c>
      <c r="AY95" s="18" t="s">
        <v>70</v>
      </c>
      <c r="AZ95" s="15" t="s">
        <v>190</v>
      </c>
      <c r="BA95" s="20" t="n">
        <v>-0.23</v>
      </c>
      <c r="BB95" s="30" t="n">
        <f aca="false">BA95 * (1 - ( 3 / (( 4*BJ95) - 9) ))</f>
        <v>-0.217454545454545</v>
      </c>
      <c r="BC95" s="30" t="n">
        <f aca="false">0.5 * LN((1+BB95)/(1-BB95))</f>
        <v>-0.220982755163846</v>
      </c>
      <c r="BD95" s="30" t="n">
        <f aca="false">1/SQRT(BJ95-3)</f>
        <v>0.277350098112615</v>
      </c>
      <c r="BE95" s="30" t="n">
        <f aca="false">BC95-1.96*BD95</f>
        <v>-0.76458894746457</v>
      </c>
      <c r="BF95" s="30" t="n">
        <f aca="false">BC95+1.96*BD95</f>
        <v>0.322623437136879</v>
      </c>
      <c r="BG95" s="30" t="str">
        <f aca="false">IF(BC95&lt; BE95, "PROB",  IF(BC95&gt;BF95, "PROB","OK"))</f>
        <v>OK</v>
      </c>
      <c r="BH95" s="30" t="n">
        <f aca="false">1/(BD95*BD95)</f>
        <v>13</v>
      </c>
      <c r="BI95" s="15" t="s">
        <v>191</v>
      </c>
      <c r="BJ95" s="15" t="n">
        <v>16</v>
      </c>
      <c r="BK95" s="32" t="s">
        <v>73</v>
      </c>
      <c r="BL95" s="11" t="s">
        <v>192</v>
      </c>
      <c r="BM95" s="11" t="s">
        <v>238</v>
      </c>
    </row>
    <row r="96" s="15" customFormat="true" ht="14.4" hidden="false" customHeight="false" outlineLevel="0" collapsed="false">
      <c r="A96" s="15" t="n">
        <v>234</v>
      </c>
      <c r="B96" s="15" t="n">
        <v>0</v>
      </c>
      <c r="C96" s="15" t="n">
        <f aca="false">8*7</f>
        <v>56</v>
      </c>
      <c r="D96" s="15" t="n">
        <v>0</v>
      </c>
      <c r="E96" s="15" t="n">
        <v>4</v>
      </c>
      <c r="F96" s="15" t="n">
        <v>1</v>
      </c>
      <c r="G96" s="15" t="n">
        <v>1</v>
      </c>
      <c r="H96" s="15" t="n">
        <v>0</v>
      </c>
      <c r="I96" s="15" t="n">
        <v>3</v>
      </c>
      <c r="J96" s="15" t="n">
        <v>1</v>
      </c>
      <c r="K96" s="15" t="n">
        <v>2</v>
      </c>
      <c r="L96" s="15" t="n">
        <v>1</v>
      </c>
      <c r="M96" s="15" t="n">
        <v>2</v>
      </c>
      <c r="N96" s="15" t="n">
        <v>1</v>
      </c>
      <c r="O96" s="15" t="n">
        <v>1</v>
      </c>
      <c r="P96" s="15" t="n">
        <v>3</v>
      </c>
      <c r="Q96" s="15" t="n">
        <v>1</v>
      </c>
      <c r="R96" s="15" t="n">
        <v>1</v>
      </c>
      <c r="S96" s="15" t="n">
        <v>20</v>
      </c>
      <c r="T96" s="18" t="n">
        <v>0</v>
      </c>
      <c r="U96" s="18" t="s">
        <v>69</v>
      </c>
      <c r="V96" s="18" t="s">
        <v>69</v>
      </c>
      <c r="W96" s="18" t="s">
        <v>69</v>
      </c>
      <c r="X96" s="18" t="s">
        <v>69</v>
      </c>
      <c r="Y96" s="18" t="s">
        <v>69</v>
      </c>
      <c r="AA96" s="15" t="n">
        <v>0</v>
      </c>
      <c r="AB96" s="18" t="s">
        <v>69</v>
      </c>
      <c r="AC96" s="18" t="s">
        <v>69</v>
      </c>
      <c r="AD96" s="18" t="s">
        <v>69</v>
      </c>
      <c r="AE96" s="18" t="s">
        <v>69</v>
      </c>
      <c r="AF96" s="18" t="s">
        <v>69</v>
      </c>
      <c r="AG96" s="18" t="s">
        <v>69</v>
      </c>
      <c r="AI96" s="18" t="s">
        <v>69</v>
      </c>
      <c r="AJ96" s="15" t="n">
        <v>0</v>
      </c>
      <c r="AK96" s="15" t="n">
        <v>0</v>
      </c>
      <c r="AL96" s="15" t="n">
        <v>16</v>
      </c>
      <c r="AM96" s="18" t="s">
        <v>70</v>
      </c>
      <c r="AN96" s="15" t="n">
        <v>14</v>
      </c>
      <c r="AO96" s="15" t="n">
        <f aca="false">20*60</f>
        <v>1200</v>
      </c>
      <c r="AP96" s="18" t="s">
        <v>70</v>
      </c>
      <c r="AQ96" s="15" t="n">
        <v>1</v>
      </c>
      <c r="AS96" s="15" t="n">
        <v>1</v>
      </c>
      <c r="AT96" s="15" t="n">
        <v>1</v>
      </c>
      <c r="AU96" s="15" t="n">
        <v>1</v>
      </c>
      <c r="AV96" s="15" t="n">
        <v>6</v>
      </c>
      <c r="AW96" s="18" t="s">
        <v>70</v>
      </c>
      <c r="AX96" s="18" t="s">
        <v>70</v>
      </c>
      <c r="AY96" s="18" t="s">
        <v>70</v>
      </c>
      <c r="AZ96" s="15" t="s">
        <v>76</v>
      </c>
      <c r="BA96" s="20" t="n">
        <v>-0.43</v>
      </c>
      <c r="BB96" s="30" t="n">
        <f aca="false">BA96 * (1 - ( 3 / (( 4*BJ96) - 9) ))</f>
        <v>-0.406545454545455</v>
      </c>
      <c r="BC96" s="30" t="n">
        <f aca="false">0.5 * LN((1+BB96)/(1-BB96))</f>
        <v>-0.431465660524566</v>
      </c>
      <c r="BD96" s="30" t="n">
        <f aca="false">1/SQRT(BJ96-3)</f>
        <v>0.277350098112615</v>
      </c>
      <c r="BE96" s="30" t="n">
        <f aca="false">BC96-1.96*BD96</f>
        <v>-0.975071852825291</v>
      </c>
      <c r="BF96" s="30" t="n">
        <f aca="false">BC96+1.96*BD96</f>
        <v>0.112140531776158</v>
      </c>
      <c r="BG96" s="30" t="str">
        <f aca="false">IF(BC96&lt; BE96, "PROB",  IF(BC96&gt;BF96, "PROB","OK"))</f>
        <v>OK</v>
      </c>
      <c r="BH96" s="30" t="n">
        <f aca="false">1/(BD96*BD96)</f>
        <v>13</v>
      </c>
      <c r="BI96" s="15" t="s">
        <v>193</v>
      </c>
      <c r="BJ96" s="15" t="n">
        <v>16</v>
      </c>
      <c r="BK96" s="32" t="s">
        <v>73</v>
      </c>
      <c r="BL96" s="11" t="s">
        <v>192</v>
      </c>
      <c r="BM96" s="11" t="s">
        <v>238</v>
      </c>
    </row>
    <row r="97" s="15" customFormat="true" ht="14.4" hidden="false" customHeight="false" outlineLevel="0" collapsed="false">
      <c r="A97" s="15" t="n">
        <v>234</v>
      </c>
      <c r="B97" s="15" t="n">
        <v>0</v>
      </c>
      <c r="C97" s="15" t="n">
        <f aca="false">8*7</f>
        <v>56</v>
      </c>
      <c r="D97" s="15" t="n">
        <v>0</v>
      </c>
      <c r="E97" s="15" t="n">
        <v>4</v>
      </c>
      <c r="F97" s="15" t="n">
        <v>1</v>
      </c>
      <c r="G97" s="15" t="n">
        <v>1</v>
      </c>
      <c r="H97" s="15" t="n">
        <v>0</v>
      </c>
      <c r="I97" s="15" t="n">
        <v>3</v>
      </c>
      <c r="J97" s="15" t="n">
        <v>1</v>
      </c>
      <c r="K97" s="15" t="n">
        <v>2</v>
      </c>
      <c r="L97" s="15" t="n">
        <v>1</v>
      </c>
      <c r="M97" s="15" t="n">
        <v>2</v>
      </c>
      <c r="N97" s="15" t="n">
        <v>1</v>
      </c>
      <c r="O97" s="15" t="n">
        <v>1</v>
      </c>
      <c r="P97" s="15" t="n">
        <v>3</v>
      </c>
      <c r="Q97" s="15" t="n">
        <v>1</v>
      </c>
      <c r="R97" s="15" t="n">
        <v>1</v>
      </c>
      <c r="S97" s="15" t="n">
        <v>20</v>
      </c>
      <c r="T97" s="18" t="n">
        <v>0</v>
      </c>
      <c r="U97" s="18" t="s">
        <v>69</v>
      </c>
      <c r="V97" s="18" t="s">
        <v>69</v>
      </c>
      <c r="W97" s="18" t="s">
        <v>69</v>
      </c>
      <c r="X97" s="18" t="s">
        <v>69</v>
      </c>
      <c r="Y97" s="18" t="s">
        <v>69</v>
      </c>
      <c r="AA97" s="15" t="n">
        <v>0</v>
      </c>
      <c r="AB97" s="18" t="s">
        <v>69</v>
      </c>
      <c r="AC97" s="18" t="s">
        <v>69</v>
      </c>
      <c r="AD97" s="18" t="s">
        <v>69</v>
      </c>
      <c r="AE97" s="18" t="s">
        <v>69</v>
      </c>
      <c r="AF97" s="18" t="s">
        <v>69</v>
      </c>
      <c r="AG97" s="18" t="s">
        <v>69</v>
      </c>
      <c r="AI97" s="18" t="s">
        <v>69</v>
      </c>
      <c r="AJ97" s="15" t="n">
        <v>0</v>
      </c>
      <c r="AK97" s="15" t="n">
        <v>0</v>
      </c>
      <c r="AL97" s="15" t="n">
        <v>16</v>
      </c>
      <c r="AM97" s="18" t="s">
        <v>70</v>
      </c>
      <c r="AN97" s="15" t="n">
        <v>14</v>
      </c>
      <c r="AO97" s="15" t="n">
        <f aca="false">20*60</f>
        <v>1200</v>
      </c>
      <c r="AP97" s="18" t="s">
        <v>70</v>
      </c>
      <c r="AQ97" s="15" t="n">
        <v>1</v>
      </c>
      <c r="AS97" s="15" t="n">
        <v>1</v>
      </c>
      <c r="AT97" s="15" t="n">
        <v>1</v>
      </c>
      <c r="AU97" s="15" t="n">
        <v>1</v>
      </c>
      <c r="AV97" s="15" t="n">
        <v>6</v>
      </c>
      <c r="AW97" s="18" t="s">
        <v>70</v>
      </c>
      <c r="AX97" s="18" t="s">
        <v>70</v>
      </c>
      <c r="AY97" s="18" t="s">
        <v>70</v>
      </c>
      <c r="AZ97" s="15" t="s">
        <v>138</v>
      </c>
      <c r="BA97" s="20" t="n">
        <v>-0.33</v>
      </c>
      <c r="BB97" s="30" t="n">
        <f aca="false">BA97 * (1 - ( 3 / (( 4*BJ97) - 9) ))</f>
        <v>-0.312</v>
      </c>
      <c r="BC97" s="30" t="n">
        <f aca="false">0.5 * LN((1+BB97)/(1-BB97))</f>
        <v>-0.322759565785345</v>
      </c>
      <c r="BD97" s="30" t="n">
        <f aca="false">1/SQRT(BJ97-3)</f>
        <v>0.277350098112615</v>
      </c>
      <c r="BE97" s="30" t="n">
        <f aca="false">BC97-1.96*BD97</f>
        <v>-0.86636575808607</v>
      </c>
      <c r="BF97" s="30" t="n">
        <f aca="false">BC97+1.96*BD97</f>
        <v>0.220846626515379</v>
      </c>
      <c r="BG97" s="30" t="str">
        <f aca="false">IF(BC97&lt; BE97, "PROB",  IF(BC97&gt;BF97, "PROB","OK"))</f>
        <v>OK</v>
      </c>
      <c r="BH97" s="30" t="n">
        <f aca="false">1/(BD97*BD97)</f>
        <v>13</v>
      </c>
      <c r="BI97" s="15" t="s">
        <v>194</v>
      </c>
      <c r="BJ97" s="15" t="n">
        <v>16</v>
      </c>
      <c r="BK97" s="32" t="s">
        <v>73</v>
      </c>
      <c r="BL97" s="11" t="s">
        <v>192</v>
      </c>
      <c r="BM97" s="11" t="s">
        <v>238</v>
      </c>
    </row>
    <row r="98" s="15" customFormat="true" ht="14.4" hidden="false" customHeight="false" outlineLevel="0" collapsed="false">
      <c r="A98" s="15" t="n">
        <v>234</v>
      </c>
      <c r="B98" s="15" t="n">
        <v>0</v>
      </c>
      <c r="C98" s="15" t="n">
        <f aca="false">8*7</f>
        <v>56</v>
      </c>
      <c r="D98" s="15" t="n">
        <v>0</v>
      </c>
      <c r="E98" s="15" t="n">
        <v>4</v>
      </c>
      <c r="F98" s="15" t="n">
        <v>1</v>
      </c>
      <c r="G98" s="15" t="n">
        <v>1</v>
      </c>
      <c r="H98" s="15" t="n">
        <v>0</v>
      </c>
      <c r="I98" s="15" t="n">
        <v>3</v>
      </c>
      <c r="J98" s="15" t="n">
        <v>1</v>
      </c>
      <c r="K98" s="15" t="n">
        <v>2</v>
      </c>
      <c r="L98" s="15" t="n">
        <v>1</v>
      </c>
      <c r="M98" s="15" t="n">
        <v>2</v>
      </c>
      <c r="N98" s="15" t="n">
        <v>1</v>
      </c>
      <c r="O98" s="15" t="n">
        <v>1</v>
      </c>
      <c r="P98" s="15" t="n">
        <v>3</v>
      </c>
      <c r="Q98" s="15" t="n">
        <v>1</v>
      </c>
      <c r="R98" s="15" t="n">
        <v>1</v>
      </c>
      <c r="S98" s="15" t="n">
        <v>20</v>
      </c>
      <c r="T98" s="18" t="n">
        <v>0</v>
      </c>
      <c r="U98" s="18" t="s">
        <v>69</v>
      </c>
      <c r="V98" s="18" t="s">
        <v>69</v>
      </c>
      <c r="W98" s="18" t="s">
        <v>69</v>
      </c>
      <c r="X98" s="18" t="s">
        <v>69</v>
      </c>
      <c r="Y98" s="18" t="s">
        <v>69</v>
      </c>
      <c r="AA98" s="15" t="n">
        <v>0</v>
      </c>
      <c r="AB98" s="18" t="s">
        <v>69</v>
      </c>
      <c r="AC98" s="18" t="s">
        <v>69</v>
      </c>
      <c r="AD98" s="18" t="s">
        <v>69</v>
      </c>
      <c r="AE98" s="18" t="s">
        <v>69</v>
      </c>
      <c r="AF98" s="18" t="s">
        <v>69</v>
      </c>
      <c r="AG98" s="18" t="s">
        <v>69</v>
      </c>
      <c r="AI98" s="18" t="s">
        <v>69</v>
      </c>
      <c r="AJ98" s="15" t="n">
        <v>0</v>
      </c>
      <c r="AK98" s="15" t="n">
        <v>0</v>
      </c>
      <c r="AL98" s="15" t="n">
        <v>16</v>
      </c>
      <c r="AM98" s="18" t="s">
        <v>70</v>
      </c>
      <c r="AN98" s="15" t="n">
        <v>14</v>
      </c>
      <c r="AO98" s="15" t="n">
        <f aca="false">20*60</f>
        <v>1200</v>
      </c>
      <c r="AP98" s="18" t="s">
        <v>70</v>
      </c>
      <c r="AQ98" s="15" t="n">
        <v>1</v>
      </c>
      <c r="AS98" s="15" t="n">
        <v>1</v>
      </c>
      <c r="AT98" s="15" t="n">
        <v>1</v>
      </c>
      <c r="AU98" s="15" t="n">
        <v>1</v>
      </c>
      <c r="AV98" s="15" t="n">
        <v>6</v>
      </c>
      <c r="AW98" s="18" t="s">
        <v>70</v>
      </c>
      <c r="AX98" s="18" t="s">
        <v>70</v>
      </c>
      <c r="AY98" s="18" t="s">
        <v>70</v>
      </c>
      <c r="AZ98" s="15" t="s">
        <v>242</v>
      </c>
      <c r="BA98" s="20" t="n">
        <v>0.17</v>
      </c>
      <c r="BB98" s="30" t="n">
        <f aca="false">BA98 * (1 - ( 3 / (( 4*BJ98) - 9) ))</f>
        <v>0.160727272727273</v>
      </c>
      <c r="BC98" s="30" t="n">
        <f aca="false">0.5 * LN((1+BB98)/(1-BB98))</f>
        <v>0.162133165470855</v>
      </c>
      <c r="BD98" s="30" t="n">
        <f aca="false">1/SQRT(BJ98-3)</f>
        <v>0.277350098112615</v>
      </c>
      <c r="BE98" s="30" t="n">
        <f aca="false">BC98-1.96*BD98</f>
        <v>-0.38147302682987</v>
      </c>
      <c r="BF98" s="30" t="n">
        <f aca="false">BC98+1.96*BD98</f>
        <v>0.705739357771579</v>
      </c>
      <c r="BG98" s="30" t="str">
        <f aca="false">IF(BC98&lt; BE98, "PROB",  IF(BC98&gt;BF98, "PROB","OK"))</f>
        <v>OK</v>
      </c>
      <c r="BH98" s="30" t="n">
        <f aca="false">1/(BD98*BD98)</f>
        <v>13</v>
      </c>
      <c r="BI98" s="15" t="s">
        <v>195</v>
      </c>
      <c r="BJ98" s="15" t="n">
        <v>16</v>
      </c>
      <c r="BK98" s="32" t="s">
        <v>73</v>
      </c>
      <c r="BL98" s="11" t="s">
        <v>192</v>
      </c>
      <c r="BM98" s="11" t="s">
        <v>238</v>
      </c>
    </row>
    <row r="99" s="15" customFormat="true" ht="14.4" hidden="false" customHeight="false" outlineLevel="0" collapsed="false">
      <c r="A99" s="15" t="n">
        <v>234</v>
      </c>
      <c r="B99" s="15" t="n">
        <v>0</v>
      </c>
      <c r="C99" s="15" t="n">
        <f aca="false">8*7</f>
        <v>56</v>
      </c>
      <c r="D99" s="15" t="n">
        <v>0</v>
      </c>
      <c r="E99" s="15" t="n">
        <v>4</v>
      </c>
      <c r="F99" s="15" t="n">
        <v>1</v>
      </c>
      <c r="G99" s="15" t="n">
        <v>1</v>
      </c>
      <c r="H99" s="15" t="n">
        <v>0</v>
      </c>
      <c r="I99" s="15" t="n">
        <v>3</v>
      </c>
      <c r="J99" s="15" t="n">
        <v>1</v>
      </c>
      <c r="K99" s="15" t="n">
        <v>2</v>
      </c>
      <c r="L99" s="15" t="n">
        <v>1</v>
      </c>
      <c r="M99" s="15" t="n">
        <v>2</v>
      </c>
      <c r="N99" s="15" t="n">
        <v>1</v>
      </c>
      <c r="O99" s="15" t="n">
        <v>1</v>
      </c>
      <c r="P99" s="15" t="n">
        <v>3</v>
      </c>
      <c r="Q99" s="15" t="n">
        <v>1</v>
      </c>
      <c r="R99" s="15" t="n">
        <v>1</v>
      </c>
      <c r="S99" s="15" t="n">
        <v>20</v>
      </c>
      <c r="T99" s="18" t="n">
        <v>0</v>
      </c>
      <c r="U99" s="18" t="s">
        <v>69</v>
      </c>
      <c r="V99" s="18" t="s">
        <v>69</v>
      </c>
      <c r="W99" s="18" t="s">
        <v>69</v>
      </c>
      <c r="X99" s="18" t="s">
        <v>69</v>
      </c>
      <c r="Y99" s="18" t="s">
        <v>69</v>
      </c>
      <c r="AA99" s="15" t="n">
        <v>0</v>
      </c>
      <c r="AB99" s="18" t="s">
        <v>69</v>
      </c>
      <c r="AC99" s="18" t="s">
        <v>69</v>
      </c>
      <c r="AD99" s="18" t="s">
        <v>69</v>
      </c>
      <c r="AE99" s="18" t="s">
        <v>69</v>
      </c>
      <c r="AF99" s="18" t="s">
        <v>69</v>
      </c>
      <c r="AG99" s="18" t="s">
        <v>69</v>
      </c>
      <c r="AI99" s="18" t="s">
        <v>69</v>
      </c>
      <c r="AJ99" s="15" t="n">
        <v>0</v>
      </c>
      <c r="AK99" s="15" t="n">
        <v>0</v>
      </c>
      <c r="AL99" s="15" t="n">
        <v>16</v>
      </c>
      <c r="AM99" s="18" t="s">
        <v>70</v>
      </c>
      <c r="AN99" s="15" t="n">
        <v>14</v>
      </c>
      <c r="AO99" s="15" t="n">
        <f aca="false">20*60</f>
        <v>1200</v>
      </c>
      <c r="AP99" s="18" t="s">
        <v>70</v>
      </c>
      <c r="AQ99" s="15" t="n">
        <v>1</v>
      </c>
      <c r="AS99" s="15" t="n">
        <v>1</v>
      </c>
      <c r="AT99" s="15" t="n">
        <v>1</v>
      </c>
      <c r="AU99" s="15" t="n">
        <v>1</v>
      </c>
      <c r="AV99" s="15" t="n">
        <v>6</v>
      </c>
      <c r="AW99" s="18" t="s">
        <v>70</v>
      </c>
      <c r="AX99" s="18" t="s">
        <v>70</v>
      </c>
      <c r="AY99" s="18" t="s">
        <v>70</v>
      </c>
      <c r="AZ99" s="15" t="s">
        <v>243</v>
      </c>
      <c r="BA99" s="15" t="n">
        <v>0.11</v>
      </c>
      <c r="BB99" s="30" t="n">
        <f aca="false">BA99 * (1 - ( 3 / (( 4*BJ99) - 9) ))</f>
        <v>0.104</v>
      </c>
      <c r="BC99" s="30" t="n">
        <f aca="false">0.5 * LN((1+BB99)/(1-BB99))</f>
        <v>0.104377406931055</v>
      </c>
      <c r="BD99" s="30" t="n">
        <f aca="false">1/SQRT(BJ99-3)</f>
        <v>0.277350098112615</v>
      </c>
      <c r="BE99" s="30" t="n">
        <f aca="false">BC99-1.96*BD99</f>
        <v>-0.439228785369669</v>
      </c>
      <c r="BF99" s="30" t="n">
        <f aca="false">BC99+1.96*BD99</f>
        <v>0.64798359923178</v>
      </c>
      <c r="BG99" s="30" t="str">
        <f aca="false">IF(BC99&lt; BE99, "PROB",  IF(BC99&gt;BF99, "PROB","OK"))</f>
        <v>OK</v>
      </c>
      <c r="BH99" s="30" t="n">
        <f aca="false">1/(BD99*BD99)</f>
        <v>13</v>
      </c>
      <c r="BI99" s="15" t="s">
        <v>196</v>
      </c>
      <c r="BJ99" s="15" t="n">
        <v>16</v>
      </c>
      <c r="BK99" s="32" t="s">
        <v>73</v>
      </c>
      <c r="BL99" s="11" t="s">
        <v>192</v>
      </c>
      <c r="BM99" s="11" t="s">
        <v>238</v>
      </c>
    </row>
    <row r="100" s="15" customFormat="true" ht="14.4" hidden="false" customHeight="false" outlineLevel="0" collapsed="false">
      <c r="A100" s="15" t="n">
        <v>234</v>
      </c>
      <c r="B100" s="15" t="n">
        <v>0</v>
      </c>
      <c r="C100" s="15" t="n">
        <f aca="false">8*7</f>
        <v>56</v>
      </c>
      <c r="D100" s="15" t="n">
        <v>0</v>
      </c>
      <c r="E100" s="15" t="n">
        <v>4</v>
      </c>
      <c r="F100" s="15" t="n">
        <v>1</v>
      </c>
      <c r="G100" s="15" t="n">
        <v>1</v>
      </c>
      <c r="H100" s="15" t="n">
        <v>0</v>
      </c>
      <c r="I100" s="15" t="n">
        <v>3</v>
      </c>
      <c r="J100" s="15" t="n">
        <v>1</v>
      </c>
      <c r="K100" s="15" t="n">
        <v>2</v>
      </c>
      <c r="L100" s="15" t="n">
        <v>1</v>
      </c>
      <c r="M100" s="15" t="n">
        <v>2</v>
      </c>
      <c r="N100" s="15" t="n">
        <v>1</v>
      </c>
      <c r="O100" s="15" t="n">
        <v>1</v>
      </c>
      <c r="P100" s="15" t="n">
        <v>3</v>
      </c>
      <c r="Q100" s="15" t="n">
        <v>1</v>
      </c>
      <c r="R100" s="15" t="n">
        <v>1</v>
      </c>
      <c r="S100" s="15" t="n">
        <v>20</v>
      </c>
      <c r="T100" s="18" t="n">
        <v>0</v>
      </c>
      <c r="U100" s="18" t="s">
        <v>69</v>
      </c>
      <c r="V100" s="18" t="s">
        <v>69</v>
      </c>
      <c r="W100" s="18" t="s">
        <v>69</v>
      </c>
      <c r="X100" s="18" t="s">
        <v>69</v>
      </c>
      <c r="Y100" s="18" t="s">
        <v>69</v>
      </c>
      <c r="AA100" s="15" t="n">
        <v>0</v>
      </c>
      <c r="AB100" s="18" t="s">
        <v>69</v>
      </c>
      <c r="AC100" s="18" t="s">
        <v>69</v>
      </c>
      <c r="AD100" s="18" t="s">
        <v>69</v>
      </c>
      <c r="AE100" s="18" t="s">
        <v>69</v>
      </c>
      <c r="AF100" s="18" t="s">
        <v>69</v>
      </c>
      <c r="AG100" s="18" t="s">
        <v>69</v>
      </c>
      <c r="AI100" s="18" t="s">
        <v>69</v>
      </c>
      <c r="AJ100" s="15" t="n">
        <v>0</v>
      </c>
      <c r="AK100" s="15" t="n">
        <v>0</v>
      </c>
      <c r="AL100" s="15" t="n">
        <v>16</v>
      </c>
      <c r="AM100" s="18" t="s">
        <v>70</v>
      </c>
      <c r="AN100" s="15" t="n">
        <v>14</v>
      </c>
      <c r="AO100" s="15" t="n">
        <f aca="false">20*60</f>
        <v>1200</v>
      </c>
      <c r="AP100" s="18" t="s">
        <v>70</v>
      </c>
      <c r="AQ100" s="15" t="n">
        <v>1</v>
      </c>
      <c r="AS100" s="15" t="n">
        <v>1</v>
      </c>
      <c r="AT100" s="15" t="n">
        <v>1</v>
      </c>
      <c r="AU100" s="15" t="n">
        <v>1</v>
      </c>
      <c r="AV100" s="15" t="n">
        <v>6</v>
      </c>
      <c r="AW100" s="18" t="s">
        <v>70</v>
      </c>
      <c r="AX100" s="18" t="s">
        <v>70</v>
      </c>
      <c r="AY100" s="18" t="s">
        <v>70</v>
      </c>
      <c r="AZ100" s="15" t="s">
        <v>244</v>
      </c>
      <c r="BA100" s="15" t="n">
        <v>0.05</v>
      </c>
      <c r="BB100" s="30" t="n">
        <f aca="false">BA100 * (1 - ( 3 / (( 4*BJ100) - 9) ))</f>
        <v>0.0472727272727273</v>
      </c>
      <c r="BC100" s="30" t="n">
        <f aca="false">0.5 * LN((1+BB100)/(1-BB100))</f>
        <v>0.0473079881874246</v>
      </c>
      <c r="BD100" s="30" t="n">
        <f aca="false">1/SQRT(BJ100-3)</f>
        <v>0.277350098112615</v>
      </c>
      <c r="BE100" s="30" t="n">
        <f aca="false">BC100-1.96*BD100</f>
        <v>-0.4962982041133</v>
      </c>
      <c r="BF100" s="30" t="n">
        <f aca="false">BC100+1.96*BD100</f>
        <v>0.590914180488149</v>
      </c>
      <c r="BG100" s="30" t="str">
        <f aca="false">IF(BC100&lt; BE100, "PROB",  IF(BC100&gt;BF100, "PROB","OK"))</f>
        <v>OK</v>
      </c>
      <c r="BH100" s="30" t="n">
        <f aca="false">1/(BD100*BD100)</f>
        <v>13</v>
      </c>
      <c r="BI100" s="15" t="s">
        <v>197</v>
      </c>
      <c r="BJ100" s="15" t="n">
        <v>16</v>
      </c>
      <c r="BK100" s="32" t="s">
        <v>73</v>
      </c>
      <c r="BL100" s="11" t="s">
        <v>192</v>
      </c>
      <c r="BM100" s="11" t="s">
        <v>238</v>
      </c>
    </row>
    <row r="101" s="15" customFormat="true" ht="14.4" hidden="false" customHeight="false" outlineLevel="0" collapsed="false">
      <c r="A101" s="15" t="n">
        <v>234</v>
      </c>
      <c r="B101" s="15" t="n">
        <v>0</v>
      </c>
      <c r="C101" s="15" t="n">
        <f aca="false">8*7</f>
        <v>56</v>
      </c>
      <c r="D101" s="15" t="n">
        <v>0</v>
      </c>
      <c r="E101" s="15" t="n">
        <v>4</v>
      </c>
      <c r="F101" s="15" t="n">
        <v>1</v>
      </c>
      <c r="G101" s="15" t="n">
        <v>1</v>
      </c>
      <c r="H101" s="15" t="n">
        <v>0</v>
      </c>
      <c r="I101" s="15" t="n">
        <v>3</v>
      </c>
      <c r="J101" s="15" t="n">
        <v>1</v>
      </c>
      <c r="K101" s="15" t="n">
        <v>2</v>
      </c>
      <c r="L101" s="15" t="n">
        <v>1</v>
      </c>
      <c r="M101" s="15" t="n">
        <v>2</v>
      </c>
      <c r="N101" s="15" t="n">
        <v>1</v>
      </c>
      <c r="O101" s="15" t="n">
        <v>1</v>
      </c>
      <c r="P101" s="15" t="n">
        <v>3</v>
      </c>
      <c r="Q101" s="15" t="n">
        <v>1</v>
      </c>
      <c r="R101" s="15" t="n">
        <v>1</v>
      </c>
      <c r="S101" s="15" t="n">
        <v>20</v>
      </c>
      <c r="T101" s="18" t="n">
        <v>0</v>
      </c>
      <c r="U101" s="18" t="s">
        <v>69</v>
      </c>
      <c r="V101" s="18" t="s">
        <v>69</v>
      </c>
      <c r="W101" s="18" t="s">
        <v>69</v>
      </c>
      <c r="X101" s="18" t="s">
        <v>69</v>
      </c>
      <c r="Y101" s="18" t="s">
        <v>69</v>
      </c>
      <c r="AA101" s="15" t="n">
        <v>0</v>
      </c>
      <c r="AB101" s="18" t="s">
        <v>69</v>
      </c>
      <c r="AC101" s="18" t="s">
        <v>69</v>
      </c>
      <c r="AD101" s="18" t="s">
        <v>69</v>
      </c>
      <c r="AE101" s="18" t="s">
        <v>69</v>
      </c>
      <c r="AF101" s="18" t="s">
        <v>69</v>
      </c>
      <c r="AG101" s="18" t="s">
        <v>69</v>
      </c>
      <c r="AI101" s="18" t="s">
        <v>69</v>
      </c>
      <c r="AJ101" s="15" t="n">
        <v>0</v>
      </c>
      <c r="AK101" s="15" t="n">
        <v>0</v>
      </c>
      <c r="AL101" s="15" t="n">
        <v>16</v>
      </c>
      <c r="AM101" s="18" t="s">
        <v>70</v>
      </c>
      <c r="AN101" s="15" t="n">
        <v>14</v>
      </c>
      <c r="AO101" s="15" t="n">
        <f aca="false">20*60</f>
        <v>1200</v>
      </c>
      <c r="AP101" s="18" t="s">
        <v>70</v>
      </c>
      <c r="AQ101" s="15" t="n">
        <v>1</v>
      </c>
      <c r="AS101" s="15" t="n">
        <v>1</v>
      </c>
      <c r="AT101" s="15" t="n">
        <v>1</v>
      </c>
      <c r="AU101" s="15" t="n">
        <v>1</v>
      </c>
      <c r="AV101" s="15" t="n">
        <v>6</v>
      </c>
      <c r="AW101" s="18" t="s">
        <v>70</v>
      </c>
      <c r="AX101" s="18" t="s">
        <v>70</v>
      </c>
      <c r="AY101" s="18" t="s">
        <v>70</v>
      </c>
      <c r="AZ101" s="15" t="s">
        <v>170</v>
      </c>
      <c r="BA101" s="15" t="n">
        <v>0</v>
      </c>
      <c r="BB101" s="30" t="n">
        <f aca="false">BA101 * (1 - ( 3 / (( 4*BJ101) - 9) ))</f>
        <v>0</v>
      </c>
      <c r="BC101" s="30" t="n">
        <f aca="false">0.5 * LN((1+BB101)/(1-BB101))</f>
        <v>0</v>
      </c>
      <c r="BD101" s="30" t="n">
        <f aca="false">1/SQRT(BJ101-3)</f>
        <v>0.277350098112615</v>
      </c>
      <c r="BE101" s="30" t="n">
        <f aca="false">BC101-1.96*BD101</f>
        <v>-0.543606192300725</v>
      </c>
      <c r="BF101" s="30" t="n">
        <f aca="false">BC101+1.96*BD101</f>
        <v>0.543606192300725</v>
      </c>
      <c r="BG101" s="30" t="str">
        <f aca="false">IF(BC101&lt; BE101, "PROB",  IF(BC101&gt;BF101, "PROB","OK"))</f>
        <v>OK</v>
      </c>
      <c r="BH101" s="30" t="n">
        <f aca="false">1/(BD101*BD101)</f>
        <v>13</v>
      </c>
      <c r="BI101" s="15" t="s">
        <v>198</v>
      </c>
      <c r="BJ101" s="15" t="n">
        <v>16</v>
      </c>
      <c r="BK101" s="32" t="s">
        <v>73</v>
      </c>
      <c r="BL101" s="11" t="s">
        <v>192</v>
      </c>
      <c r="BM101" s="11" t="s">
        <v>238</v>
      </c>
    </row>
    <row r="102" s="15" customFormat="true" ht="14.4" hidden="false" customHeight="false" outlineLevel="0" collapsed="false">
      <c r="A102" s="15" t="n">
        <v>234</v>
      </c>
      <c r="B102" s="15" t="n">
        <v>0</v>
      </c>
      <c r="C102" s="15" t="n">
        <f aca="false">8*7</f>
        <v>56</v>
      </c>
      <c r="D102" s="15" t="n">
        <v>0</v>
      </c>
      <c r="E102" s="15" t="n">
        <v>4</v>
      </c>
      <c r="F102" s="15" t="n">
        <v>1</v>
      </c>
      <c r="G102" s="15" t="n">
        <v>1</v>
      </c>
      <c r="H102" s="15" t="n">
        <v>0</v>
      </c>
      <c r="I102" s="15" t="n">
        <v>3</v>
      </c>
      <c r="J102" s="15" t="n">
        <v>1</v>
      </c>
      <c r="K102" s="15" t="n">
        <v>2</v>
      </c>
      <c r="L102" s="15" t="n">
        <v>1</v>
      </c>
      <c r="M102" s="15" t="n">
        <v>2</v>
      </c>
      <c r="N102" s="15" t="n">
        <v>1</v>
      </c>
      <c r="O102" s="15" t="n">
        <v>1</v>
      </c>
      <c r="P102" s="15" t="n">
        <v>3</v>
      </c>
      <c r="Q102" s="15" t="n">
        <v>1</v>
      </c>
      <c r="R102" s="15" t="n">
        <v>1</v>
      </c>
      <c r="S102" s="15" t="n">
        <v>20</v>
      </c>
      <c r="T102" s="18" t="n">
        <v>0</v>
      </c>
      <c r="U102" s="18" t="s">
        <v>69</v>
      </c>
      <c r="V102" s="18" t="s">
        <v>69</v>
      </c>
      <c r="W102" s="18" t="s">
        <v>69</v>
      </c>
      <c r="X102" s="18" t="s">
        <v>69</v>
      </c>
      <c r="Y102" s="18" t="s">
        <v>69</v>
      </c>
      <c r="AA102" s="15" t="n">
        <v>0</v>
      </c>
      <c r="AB102" s="18" t="s">
        <v>69</v>
      </c>
      <c r="AC102" s="18" t="s">
        <v>69</v>
      </c>
      <c r="AD102" s="18" t="s">
        <v>69</v>
      </c>
      <c r="AE102" s="18" t="s">
        <v>69</v>
      </c>
      <c r="AF102" s="18" t="s">
        <v>69</v>
      </c>
      <c r="AG102" s="18" t="s">
        <v>69</v>
      </c>
      <c r="AI102" s="18" t="s">
        <v>69</v>
      </c>
      <c r="AJ102" s="15" t="n">
        <v>0</v>
      </c>
      <c r="AK102" s="15" t="n">
        <v>0</v>
      </c>
      <c r="AL102" s="15" t="n">
        <v>16</v>
      </c>
      <c r="AM102" s="18" t="s">
        <v>70</v>
      </c>
      <c r="AN102" s="15" t="n">
        <v>14</v>
      </c>
      <c r="AO102" s="15" t="n">
        <f aca="false">20*60</f>
        <v>1200</v>
      </c>
      <c r="AP102" s="18" t="s">
        <v>70</v>
      </c>
      <c r="AQ102" s="15" t="n">
        <v>1</v>
      </c>
      <c r="AS102" s="15" t="n">
        <v>1</v>
      </c>
      <c r="AT102" s="15" t="n">
        <v>1</v>
      </c>
      <c r="AU102" s="15" t="n">
        <v>1</v>
      </c>
      <c r="AV102" s="15" t="n">
        <v>6</v>
      </c>
      <c r="AW102" s="18" t="s">
        <v>70</v>
      </c>
      <c r="AX102" s="18" t="s">
        <v>70</v>
      </c>
      <c r="AY102" s="18" t="s">
        <v>70</v>
      </c>
      <c r="AZ102" s="15" t="s">
        <v>123</v>
      </c>
      <c r="BA102" s="15" t="n">
        <v>0.08</v>
      </c>
      <c r="BB102" s="30" t="n">
        <f aca="false">BA102 * (1 - ( 3 / (( 4*BJ102) - 9) ))</f>
        <v>0.0756363636363636</v>
      </c>
      <c r="BC102" s="30" t="n">
        <f aca="false">0.5 * LN((1+BB102)/(1-BB102))</f>
        <v>0.0757810957606729</v>
      </c>
      <c r="BD102" s="30" t="n">
        <f aca="false">1/SQRT(BJ102-3)</f>
        <v>0.277350098112615</v>
      </c>
      <c r="BE102" s="30" t="n">
        <f aca="false">BC102-1.96*BD102</f>
        <v>-0.467825096540052</v>
      </c>
      <c r="BF102" s="30" t="n">
        <f aca="false">BC102+1.96*BD102</f>
        <v>0.619387288061398</v>
      </c>
      <c r="BG102" s="30" t="str">
        <f aca="false">IF(BC102&lt; BE102, "PROB",  IF(BC102&gt;BF102, "PROB","OK"))</f>
        <v>OK</v>
      </c>
      <c r="BH102" s="30" t="n">
        <f aca="false">1/(BD102*BD102)</f>
        <v>13</v>
      </c>
      <c r="BI102" s="15" t="s">
        <v>199</v>
      </c>
      <c r="BJ102" s="15" t="n">
        <v>16</v>
      </c>
      <c r="BK102" s="32" t="s">
        <v>73</v>
      </c>
      <c r="BL102" s="11" t="s">
        <v>192</v>
      </c>
      <c r="BM102" s="11" t="s">
        <v>238</v>
      </c>
    </row>
    <row r="103" s="15" customFormat="true" ht="14.4" hidden="false" customHeight="false" outlineLevel="0" collapsed="false">
      <c r="A103" s="15" t="n">
        <v>234</v>
      </c>
      <c r="B103" s="15" t="n">
        <v>0</v>
      </c>
      <c r="C103" s="15" t="n">
        <f aca="false">8*7</f>
        <v>56</v>
      </c>
      <c r="D103" s="15" t="n">
        <v>0</v>
      </c>
      <c r="E103" s="15" t="n">
        <v>4</v>
      </c>
      <c r="F103" s="15" t="n">
        <v>1</v>
      </c>
      <c r="G103" s="15" t="n">
        <v>1</v>
      </c>
      <c r="H103" s="15" t="n">
        <v>0</v>
      </c>
      <c r="I103" s="15" t="n">
        <v>3</v>
      </c>
      <c r="J103" s="15" t="n">
        <v>1</v>
      </c>
      <c r="K103" s="15" t="n">
        <v>2</v>
      </c>
      <c r="L103" s="15" t="n">
        <v>1</v>
      </c>
      <c r="M103" s="15" t="n">
        <v>2</v>
      </c>
      <c r="N103" s="15" t="n">
        <v>1</v>
      </c>
      <c r="O103" s="15" t="n">
        <v>1</v>
      </c>
      <c r="P103" s="15" t="n">
        <v>3</v>
      </c>
      <c r="Q103" s="15" t="n">
        <v>1</v>
      </c>
      <c r="R103" s="15" t="n">
        <v>1</v>
      </c>
      <c r="S103" s="15" t="n">
        <v>20</v>
      </c>
      <c r="T103" s="18" t="n">
        <v>0</v>
      </c>
      <c r="U103" s="18" t="s">
        <v>69</v>
      </c>
      <c r="V103" s="18" t="s">
        <v>69</v>
      </c>
      <c r="W103" s="18" t="s">
        <v>69</v>
      </c>
      <c r="X103" s="18" t="s">
        <v>69</v>
      </c>
      <c r="Y103" s="18" t="s">
        <v>69</v>
      </c>
      <c r="AA103" s="15" t="n">
        <v>0</v>
      </c>
      <c r="AB103" s="18" t="s">
        <v>69</v>
      </c>
      <c r="AC103" s="18" t="s">
        <v>69</v>
      </c>
      <c r="AD103" s="18" t="s">
        <v>69</v>
      </c>
      <c r="AE103" s="18" t="s">
        <v>69</v>
      </c>
      <c r="AF103" s="18" t="s">
        <v>69</v>
      </c>
      <c r="AG103" s="18" t="s">
        <v>69</v>
      </c>
      <c r="AI103" s="18" t="s">
        <v>69</v>
      </c>
      <c r="AJ103" s="15" t="n">
        <v>0</v>
      </c>
      <c r="AK103" s="15" t="n">
        <v>0</v>
      </c>
      <c r="AL103" s="15" t="n">
        <v>16</v>
      </c>
      <c r="AM103" s="18" t="s">
        <v>70</v>
      </c>
      <c r="AN103" s="15" t="n">
        <v>14</v>
      </c>
      <c r="AO103" s="15" t="n">
        <f aca="false">20*60</f>
        <v>1200</v>
      </c>
      <c r="AP103" s="18" t="s">
        <v>70</v>
      </c>
      <c r="AQ103" s="15" t="n">
        <v>1</v>
      </c>
      <c r="AS103" s="15" t="n">
        <v>1</v>
      </c>
      <c r="AT103" s="15" t="n">
        <v>1</v>
      </c>
      <c r="AU103" s="15" t="n">
        <v>1</v>
      </c>
      <c r="AV103" s="15" t="n">
        <v>6</v>
      </c>
      <c r="AW103" s="18" t="s">
        <v>70</v>
      </c>
      <c r="AX103" s="18" t="s">
        <v>70</v>
      </c>
      <c r="AY103" s="18" t="s">
        <v>70</v>
      </c>
      <c r="AZ103" s="15" t="s">
        <v>131</v>
      </c>
      <c r="BA103" s="15" t="n">
        <v>0.02</v>
      </c>
      <c r="BB103" s="30" t="n">
        <f aca="false">BA103 * (1 - ( 3 / (( 4*BJ103) - 9) ))</f>
        <v>0.0189090909090909</v>
      </c>
      <c r="BC103" s="30" t="n">
        <f aca="false">0.5 * LN((1+BB103)/(1-BB103))</f>
        <v>0.0189113450646255</v>
      </c>
      <c r="BD103" s="30" t="n">
        <f aca="false">1/SQRT(BJ103-3)</f>
        <v>0.277350098112615</v>
      </c>
      <c r="BE103" s="30" t="n">
        <f aca="false">BC103-1.96*BD103</f>
        <v>-0.524694847236099</v>
      </c>
      <c r="BF103" s="30" t="n">
        <f aca="false">BC103+1.96*BD103</f>
        <v>0.56251753736535</v>
      </c>
      <c r="BG103" s="30" t="str">
        <f aca="false">IF(BC103&lt; BE103, "PROB",  IF(BC103&gt;BF103, "PROB","OK"))</f>
        <v>OK</v>
      </c>
      <c r="BH103" s="30" t="n">
        <f aca="false">1/(BD103*BD103)</f>
        <v>13</v>
      </c>
      <c r="BI103" s="15" t="s">
        <v>200</v>
      </c>
      <c r="BJ103" s="15" t="n">
        <v>16</v>
      </c>
      <c r="BK103" s="32" t="s">
        <v>73</v>
      </c>
      <c r="BL103" s="11" t="s">
        <v>192</v>
      </c>
      <c r="BM103" s="11" t="s">
        <v>238</v>
      </c>
    </row>
    <row r="104" s="15" customFormat="true" ht="14.4" hidden="false" customHeight="false" outlineLevel="0" collapsed="false">
      <c r="A104" s="15" t="n">
        <v>234</v>
      </c>
      <c r="B104" s="15" t="n">
        <v>0</v>
      </c>
      <c r="C104" s="15" t="n">
        <f aca="false">8*7</f>
        <v>56</v>
      </c>
      <c r="D104" s="15" t="n">
        <v>0</v>
      </c>
      <c r="E104" s="15" t="n">
        <v>4</v>
      </c>
      <c r="F104" s="15" t="n">
        <v>1</v>
      </c>
      <c r="G104" s="15" t="n">
        <v>1</v>
      </c>
      <c r="H104" s="15" t="n">
        <v>0</v>
      </c>
      <c r="I104" s="15" t="n">
        <v>3</v>
      </c>
      <c r="J104" s="15" t="n">
        <v>1</v>
      </c>
      <c r="K104" s="15" t="n">
        <v>2</v>
      </c>
      <c r="L104" s="15" t="n">
        <v>1</v>
      </c>
      <c r="M104" s="15" t="n">
        <v>2</v>
      </c>
      <c r="N104" s="15" t="n">
        <v>1</v>
      </c>
      <c r="O104" s="15" t="n">
        <v>1</v>
      </c>
      <c r="P104" s="15" t="n">
        <v>3</v>
      </c>
      <c r="Q104" s="15" t="n">
        <v>1</v>
      </c>
      <c r="R104" s="15" t="n">
        <v>1</v>
      </c>
      <c r="S104" s="15" t="n">
        <v>20</v>
      </c>
      <c r="T104" s="18" t="n">
        <v>0</v>
      </c>
      <c r="U104" s="18" t="s">
        <v>69</v>
      </c>
      <c r="V104" s="18" t="s">
        <v>69</v>
      </c>
      <c r="W104" s="18" t="s">
        <v>69</v>
      </c>
      <c r="X104" s="18" t="s">
        <v>69</v>
      </c>
      <c r="Y104" s="18" t="s">
        <v>69</v>
      </c>
      <c r="AA104" s="15" t="n">
        <v>0</v>
      </c>
      <c r="AB104" s="18" t="s">
        <v>69</v>
      </c>
      <c r="AC104" s="18" t="s">
        <v>69</v>
      </c>
      <c r="AD104" s="18" t="s">
        <v>69</v>
      </c>
      <c r="AE104" s="18" t="s">
        <v>69</v>
      </c>
      <c r="AF104" s="18" t="s">
        <v>69</v>
      </c>
      <c r="AG104" s="18" t="s">
        <v>69</v>
      </c>
      <c r="AI104" s="18" t="s">
        <v>69</v>
      </c>
      <c r="AJ104" s="15" t="n">
        <v>0</v>
      </c>
      <c r="AK104" s="15" t="n">
        <v>0</v>
      </c>
      <c r="AL104" s="15" t="n">
        <v>16</v>
      </c>
      <c r="AM104" s="18" t="s">
        <v>70</v>
      </c>
      <c r="AN104" s="15" t="n">
        <v>14</v>
      </c>
      <c r="AO104" s="15" t="n">
        <f aca="false">20*60</f>
        <v>1200</v>
      </c>
      <c r="AP104" s="18" t="s">
        <v>70</v>
      </c>
      <c r="AQ104" s="15" t="n">
        <v>1</v>
      </c>
      <c r="AS104" s="15" t="n">
        <v>1</v>
      </c>
      <c r="AT104" s="15" t="n">
        <v>1</v>
      </c>
      <c r="AU104" s="15" t="n">
        <v>1</v>
      </c>
      <c r="AV104" s="15" t="n">
        <v>6</v>
      </c>
      <c r="AW104" s="18" t="s">
        <v>70</v>
      </c>
      <c r="AX104" s="18" t="s">
        <v>70</v>
      </c>
      <c r="AY104" s="18" t="s">
        <v>70</v>
      </c>
      <c r="AZ104" s="15" t="s">
        <v>109</v>
      </c>
      <c r="BA104" s="15" t="n">
        <v>0.17</v>
      </c>
      <c r="BB104" s="30" t="n">
        <f aca="false">BA104 * (1 - ( 3 / (( 4*BJ104) - 9) ))</f>
        <v>0.160727272727273</v>
      </c>
      <c r="BC104" s="30" t="n">
        <f aca="false">0.5 * LN((1+BB104)/(1-BB104))</f>
        <v>0.162133165470855</v>
      </c>
      <c r="BD104" s="30" t="n">
        <f aca="false">1/SQRT(BJ104-3)</f>
        <v>0.277350098112615</v>
      </c>
      <c r="BE104" s="30" t="n">
        <f aca="false">BC104-1.96*BD104</f>
        <v>-0.38147302682987</v>
      </c>
      <c r="BF104" s="30" t="n">
        <f aca="false">BC104+1.96*BD104</f>
        <v>0.705739357771579</v>
      </c>
      <c r="BG104" s="30" t="str">
        <f aca="false">IF(BC104&lt; BE104, "PROB",  IF(BC104&gt;BF104, "PROB","OK"))</f>
        <v>OK</v>
      </c>
      <c r="BH104" s="30" t="n">
        <f aca="false">1/(BD104*BD104)</f>
        <v>13</v>
      </c>
      <c r="BI104" s="15" t="s">
        <v>201</v>
      </c>
      <c r="BJ104" s="15" t="n">
        <v>16</v>
      </c>
      <c r="BK104" s="32" t="s">
        <v>73</v>
      </c>
      <c r="BL104" s="11" t="s">
        <v>192</v>
      </c>
      <c r="BM104" s="11" t="s">
        <v>238</v>
      </c>
    </row>
    <row r="105" s="15" customFormat="true" ht="14.4" hidden="false" customHeight="false" outlineLevel="0" collapsed="false">
      <c r="A105" s="15" t="n">
        <v>234</v>
      </c>
      <c r="B105" s="15" t="n">
        <v>0</v>
      </c>
      <c r="C105" s="15" t="n">
        <f aca="false">8*7</f>
        <v>56</v>
      </c>
      <c r="D105" s="15" t="n">
        <v>0</v>
      </c>
      <c r="E105" s="15" t="n">
        <v>4</v>
      </c>
      <c r="F105" s="15" t="n">
        <v>1</v>
      </c>
      <c r="G105" s="15" t="n">
        <v>1</v>
      </c>
      <c r="H105" s="15" t="n">
        <v>0</v>
      </c>
      <c r="I105" s="15" t="n">
        <v>3</v>
      </c>
      <c r="J105" s="15" t="n">
        <v>1</v>
      </c>
      <c r="K105" s="15" t="n">
        <v>2</v>
      </c>
      <c r="L105" s="15" t="n">
        <v>1</v>
      </c>
      <c r="M105" s="15" t="n">
        <v>2</v>
      </c>
      <c r="N105" s="15" t="n">
        <v>1</v>
      </c>
      <c r="O105" s="15" t="n">
        <v>1</v>
      </c>
      <c r="P105" s="15" t="n">
        <v>3</v>
      </c>
      <c r="Q105" s="15" t="n">
        <v>1</v>
      </c>
      <c r="R105" s="15" t="n">
        <v>1</v>
      </c>
      <c r="S105" s="15" t="n">
        <v>20</v>
      </c>
      <c r="T105" s="18" t="n">
        <v>0</v>
      </c>
      <c r="U105" s="18" t="s">
        <v>69</v>
      </c>
      <c r="V105" s="18" t="s">
        <v>69</v>
      </c>
      <c r="W105" s="18" t="s">
        <v>69</v>
      </c>
      <c r="X105" s="18" t="s">
        <v>69</v>
      </c>
      <c r="Y105" s="18" t="s">
        <v>69</v>
      </c>
      <c r="AA105" s="15" t="n">
        <v>0</v>
      </c>
      <c r="AB105" s="18" t="s">
        <v>69</v>
      </c>
      <c r="AC105" s="18" t="s">
        <v>69</v>
      </c>
      <c r="AD105" s="18" t="s">
        <v>69</v>
      </c>
      <c r="AE105" s="18" t="s">
        <v>69</v>
      </c>
      <c r="AF105" s="18" t="s">
        <v>69</v>
      </c>
      <c r="AG105" s="18" t="s">
        <v>69</v>
      </c>
      <c r="AI105" s="18" t="s">
        <v>69</v>
      </c>
      <c r="AJ105" s="15" t="n">
        <v>0</v>
      </c>
      <c r="AK105" s="15" t="n">
        <v>0</v>
      </c>
      <c r="AL105" s="15" t="n">
        <v>16</v>
      </c>
      <c r="AM105" s="18" t="s">
        <v>70</v>
      </c>
      <c r="AN105" s="15" t="n">
        <v>14</v>
      </c>
      <c r="AO105" s="15" t="n">
        <f aca="false">20*60</f>
        <v>1200</v>
      </c>
      <c r="AP105" s="18" t="s">
        <v>70</v>
      </c>
      <c r="AQ105" s="15" t="n">
        <v>1</v>
      </c>
      <c r="AS105" s="15" t="n">
        <v>1</v>
      </c>
      <c r="AT105" s="15" t="n">
        <v>1</v>
      </c>
      <c r="AU105" s="15" t="n">
        <v>1</v>
      </c>
      <c r="AV105" s="15" t="n">
        <v>6</v>
      </c>
      <c r="AW105" s="18" t="s">
        <v>70</v>
      </c>
      <c r="AX105" s="18" t="s">
        <v>70</v>
      </c>
      <c r="AY105" s="18" t="s">
        <v>70</v>
      </c>
      <c r="AZ105" s="15" t="s">
        <v>202</v>
      </c>
      <c r="BA105" s="15" t="n">
        <v>0.18</v>
      </c>
      <c r="BB105" s="30" t="n">
        <f aca="false">BA105 * (1 - ( 3 / (( 4*BJ105) - 9) ))</f>
        <v>0.170181818181818</v>
      </c>
      <c r="BC105" s="30" t="n">
        <f aca="false">0.5 * LN((1+BB105)/(1-BB105))</f>
        <v>0.171853898565154</v>
      </c>
      <c r="BD105" s="30" t="n">
        <f aca="false">1/SQRT(BJ105-3)</f>
        <v>0.277350098112615</v>
      </c>
      <c r="BE105" s="30" t="n">
        <f aca="false">BC105-1.96*BD105</f>
        <v>-0.371752293735571</v>
      </c>
      <c r="BF105" s="30" t="n">
        <f aca="false">BC105+1.96*BD105</f>
        <v>0.715460090865878</v>
      </c>
      <c r="BG105" s="30" t="str">
        <f aca="false">IF(BC105&lt; BE105, "PROB",  IF(BC105&gt;BF105, "PROB","OK"))</f>
        <v>OK</v>
      </c>
      <c r="BH105" s="30" t="n">
        <f aca="false">1/(BD105*BD105)</f>
        <v>13</v>
      </c>
      <c r="BI105" s="15" t="s">
        <v>203</v>
      </c>
      <c r="BJ105" s="15" t="n">
        <v>16</v>
      </c>
      <c r="BK105" s="32" t="s">
        <v>73</v>
      </c>
      <c r="BL105" s="11" t="s">
        <v>192</v>
      </c>
      <c r="BM105" s="11" t="s">
        <v>238</v>
      </c>
    </row>
    <row r="106" s="15" customFormat="true" ht="14.4" hidden="false" customHeight="false" outlineLevel="0" collapsed="false">
      <c r="A106" s="15" t="n">
        <v>234</v>
      </c>
      <c r="B106" s="15" t="n">
        <v>0</v>
      </c>
      <c r="C106" s="15" t="n">
        <f aca="false">8*7</f>
        <v>56</v>
      </c>
      <c r="D106" s="15" t="n">
        <v>0</v>
      </c>
      <c r="E106" s="15" t="n">
        <v>4</v>
      </c>
      <c r="F106" s="15" t="n">
        <v>1</v>
      </c>
      <c r="G106" s="15" t="n">
        <v>1</v>
      </c>
      <c r="H106" s="15" t="n">
        <v>0</v>
      </c>
      <c r="I106" s="15" t="n">
        <v>3</v>
      </c>
      <c r="J106" s="15" t="n">
        <v>1</v>
      </c>
      <c r="K106" s="15" t="n">
        <v>2</v>
      </c>
      <c r="L106" s="15" t="n">
        <v>1</v>
      </c>
      <c r="M106" s="15" t="n">
        <v>2</v>
      </c>
      <c r="N106" s="15" t="n">
        <v>1</v>
      </c>
      <c r="O106" s="15" t="n">
        <v>1</v>
      </c>
      <c r="P106" s="15" t="n">
        <v>3</v>
      </c>
      <c r="Q106" s="15" t="n">
        <v>1</v>
      </c>
      <c r="R106" s="15" t="n">
        <v>1</v>
      </c>
      <c r="S106" s="15" t="n">
        <v>20</v>
      </c>
      <c r="T106" s="18" t="n">
        <v>0</v>
      </c>
      <c r="U106" s="18" t="s">
        <v>69</v>
      </c>
      <c r="V106" s="18" t="s">
        <v>69</v>
      </c>
      <c r="W106" s="18" t="s">
        <v>69</v>
      </c>
      <c r="X106" s="18" t="s">
        <v>69</v>
      </c>
      <c r="Y106" s="18" t="s">
        <v>69</v>
      </c>
      <c r="AA106" s="15" t="n">
        <v>0</v>
      </c>
      <c r="AB106" s="18" t="s">
        <v>69</v>
      </c>
      <c r="AC106" s="18" t="s">
        <v>69</v>
      </c>
      <c r="AD106" s="18" t="s">
        <v>69</v>
      </c>
      <c r="AE106" s="18" t="s">
        <v>69</v>
      </c>
      <c r="AF106" s="18" t="s">
        <v>69</v>
      </c>
      <c r="AG106" s="18" t="s">
        <v>69</v>
      </c>
      <c r="AI106" s="18" t="s">
        <v>69</v>
      </c>
      <c r="AJ106" s="15" t="n">
        <v>0</v>
      </c>
      <c r="AK106" s="15" t="n">
        <v>0</v>
      </c>
      <c r="AL106" s="15" t="n">
        <v>16</v>
      </c>
      <c r="AM106" s="18" t="s">
        <v>70</v>
      </c>
      <c r="AN106" s="15" t="n">
        <v>14</v>
      </c>
      <c r="AO106" s="15" t="n">
        <f aca="false">20*60</f>
        <v>1200</v>
      </c>
      <c r="AP106" s="18" t="s">
        <v>70</v>
      </c>
      <c r="AQ106" s="15" t="n">
        <v>1</v>
      </c>
      <c r="AS106" s="15" t="n">
        <v>1</v>
      </c>
      <c r="AT106" s="15" t="n">
        <v>1</v>
      </c>
      <c r="AU106" s="15" t="n">
        <v>1</v>
      </c>
      <c r="AV106" s="15" t="n">
        <v>6</v>
      </c>
      <c r="AW106" s="18" t="s">
        <v>70</v>
      </c>
      <c r="AX106" s="18" t="s">
        <v>70</v>
      </c>
      <c r="AY106" s="18" t="s">
        <v>70</v>
      </c>
      <c r="AZ106" s="15" t="s">
        <v>202</v>
      </c>
      <c r="BA106" s="15" t="n">
        <v>0.1</v>
      </c>
      <c r="BB106" s="30" t="n">
        <f aca="false">BA106 * (1 - ( 3 / (( 4*BJ106) - 9) ))</f>
        <v>0.0945454545454546</v>
      </c>
      <c r="BC106" s="30" t="n">
        <f aca="false">0.5 * LN((1+BB106)/(1-BB106))</f>
        <v>0.094828684142084</v>
      </c>
      <c r="BD106" s="30" t="n">
        <f aca="false">1/SQRT(BJ106-3)</f>
        <v>0.277350098112615</v>
      </c>
      <c r="BE106" s="30" t="n">
        <f aca="false">BC106-1.96*BD106</f>
        <v>-0.448777508158641</v>
      </c>
      <c r="BF106" s="30" t="n">
        <f aca="false">BC106+1.96*BD106</f>
        <v>0.638434876442809</v>
      </c>
      <c r="BG106" s="30" t="str">
        <f aca="false">IF(BC106&lt; BE106, "PROB",  IF(BC106&gt;BF106, "PROB","OK"))</f>
        <v>OK</v>
      </c>
      <c r="BH106" s="30" t="n">
        <f aca="false">1/(BD106*BD106)</f>
        <v>13</v>
      </c>
      <c r="BI106" s="15" t="s">
        <v>203</v>
      </c>
      <c r="BJ106" s="15" t="n">
        <v>16</v>
      </c>
      <c r="BK106" s="32" t="s">
        <v>73</v>
      </c>
      <c r="BL106" s="11" t="s">
        <v>192</v>
      </c>
      <c r="BM106" s="11" t="s">
        <v>238</v>
      </c>
    </row>
    <row r="107" s="15" customFormat="true" ht="14.4" hidden="false" customHeight="false" outlineLevel="0" collapsed="false">
      <c r="A107" s="15" t="n">
        <v>244</v>
      </c>
      <c r="B107" s="15" t="n">
        <v>0</v>
      </c>
      <c r="C107" s="15" t="n">
        <f aca="false">4.5*30</f>
        <v>135</v>
      </c>
      <c r="D107" s="15" t="n">
        <v>0</v>
      </c>
      <c r="E107" s="15" t="n">
        <v>1</v>
      </c>
      <c r="F107" s="15" t="n">
        <v>0</v>
      </c>
      <c r="G107" s="15" t="n">
        <v>0</v>
      </c>
      <c r="H107" s="15" t="n">
        <v>0</v>
      </c>
      <c r="I107" s="15" t="n">
        <v>0</v>
      </c>
      <c r="J107" s="15" t="n">
        <v>0</v>
      </c>
      <c r="K107" s="15" t="n">
        <v>1</v>
      </c>
      <c r="L107" s="15" t="n">
        <v>1</v>
      </c>
      <c r="M107" s="15" t="n">
        <v>1</v>
      </c>
      <c r="N107" s="15" t="n">
        <v>1</v>
      </c>
      <c r="O107" s="15" t="n">
        <v>1</v>
      </c>
      <c r="P107" s="15" t="n">
        <v>1</v>
      </c>
      <c r="Q107" s="15" t="n">
        <v>13</v>
      </c>
      <c r="R107" s="15" t="n">
        <v>1</v>
      </c>
      <c r="S107" s="15" t="n">
        <v>45</v>
      </c>
      <c r="T107" s="15" t="n">
        <v>0</v>
      </c>
      <c r="U107" s="18" t="s">
        <v>69</v>
      </c>
      <c r="V107" s="15" t="s">
        <v>69</v>
      </c>
      <c r="W107" s="15" t="s">
        <v>69</v>
      </c>
      <c r="X107" s="15" t="s">
        <v>69</v>
      </c>
      <c r="Y107" s="18" t="s">
        <v>69</v>
      </c>
      <c r="AA107" s="15" t="n">
        <v>0</v>
      </c>
      <c r="AB107" s="18" t="s">
        <v>69</v>
      </c>
      <c r="AC107" s="15" t="s">
        <v>69</v>
      </c>
      <c r="AD107" s="15" t="s">
        <v>69</v>
      </c>
      <c r="AE107" s="15" t="s">
        <v>69</v>
      </c>
      <c r="AF107" s="18" t="s">
        <v>69</v>
      </c>
      <c r="AG107" s="18" t="s">
        <v>69</v>
      </c>
      <c r="AI107" s="18" t="s">
        <v>69</v>
      </c>
      <c r="AJ107" s="15" t="n">
        <v>0</v>
      </c>
      <c r="AK107" s="15" t="n">
        <v>0</v>
      </c>
      <c r="AL107" s="15" t="n">
        <v>16</v>
      </c>
      <c r="AM107" s="18" t="s">
        <v>70</v>
      </c>
      <c r="AN107" s="15" t="n">
        <v>0</v>
      </c>
      <c r="AO107" s="15" t="n">
        <v>10</v>
      </c>
      <c r="AP107" s="15" t="n">
        <v>1</v>
      </c>
      <c r="AQ107" s="15" t="n">
        <v>10</v>
      </c>
      <c r="AR107" s="18"/>
      <c r="AS107" s="15" t="n">
        <v>1</v>
      </c>
      <c r="AT107" s="15" t="n">
        <v>1</v>
      </c>
      <c r="AU107" s="15" t="n">
        <v>1</v>
      </c>
      <c r="AV107" s="15" t="n">
        <v>6</v>
      </c>
      <c r="AW107" s="18" t="s">
        <v>70</v>
      </c>
      <c r="AX107" s="18" t="s">
        <v>70</v>
      </c>
      <c r="AY107" s="18" t="s">
        <v>70</v>
      </c>
      <c r="AZ107" s="15" t="s">
        <v>202</v>
      </c>
      <c r="BA107" s="20" t="n">
        <v>0.46</v>
      </c>
      <c r="BB107" s="30" t="n">
        <f aca="false">BA107 * (1 - ( 3 / (( 4*BJ107) - 9) ))</f>
        <v>0.415483870967742</v>
      </c>
      <c r="BC107" s="30" t="n">
        <f aca="false">0.5 * LN((1+BB107)/(1-BB107))</f>
        <v>0.442221167396098</v>
      </c>
      <c r="BD107" s="30" t="n">
        <f aca="false">1/SQRT(BJ107-3)</f>
        <v>0.377964473009227</v>
      </c>
      <c r="BE107" s="30" t="n">
        <f aca="false">BC107-1.96*BD107</f>
        <v>-0.298589199701987</v>
      </c>
      <c r="BF107" s="30" t="n">
        <f aca="false">BC107+1.96*BD107</f>
        <v>1.18303153449418</v>
      </c>
      <c r="BG107" s="30" t="str">
        <f aca="false">IF(BC107&lt; BE107, "PROB",  IF(BC107&gt;BF107, "PROB","OK"))</f>
        <v>OK</v>
      </c>
      <c r="BH107" s="30" t="n">
        <f aca="false">1/(BD107*BD107)</f>
        <v>7</v>
      </c>
      <c r="BI107" s="15" t="s">
        <v>204</v>
      </c>
      <c r="BJ107" s="15" t="n">
        <v>10</v>
      </c>
      <c r="BK107" s="32" t="s">
        <v>73</v>
      </c>
      <c r="BL107" s="15" t="s">
        <v>205</v>
      </c>
      <c r="BM107" s="15" t="s">
        <v>233</v>
      </c>
    </row>
    <row r="108" s="15" customFormat="true" ht="14.4" hidden="false" customHeight="false" outlineLevel="0" collapsed="false">
      <c r="A108" s="15" t="n">
        <v>244</v>
      </c>
      <c r="B108" s="15" t="n">
        <v>0</v>
      </c>
      <c r="C108" s="15" t="n">
        <f aca="false">4.5*30</f>
        <v>135</v>
      </c>
      <c r="D108" s="15" t="n">
        <v>0</v>
      </c>
      <c r="E108" s="15" t="n">
        <v>1</v>
      </c>
      <c r="F108" s="15" t="n">
        <v>0</v>
      </c>
      <c r="G108" s="15" t="n">
        <v>0</v>
      </c>
      <c r="H108" s="15" t="n">
        <v>0</v>
      </c>
      <c r="I108" s="15" t="n">
        <v>0</v>
      </c>
      <c r="J108" s="15" t="n">
        <v>0</v>
      </c>
      <c r="K108" s="15" t="n">
        <v>1</v>
      </c>
      <c r="L108" s="15" t="n">
        <v>1</v>
      </c>
      <c r="M108" s="15" t="n">
        <v>1</v>
      </c>
      <c r="N108" s="15" t="n">
        <v>1</v>
      </c>
      <c r="O108" s="15" t="n">
        <v>1</v>
      </c>
      <c r="P108" s="15" t="n">
        <v>1</v>
      </c>
      <c r="Q108" s="15" t="n">
        <v>13</v>
      </c>
      <c r="R108" s="15" t="n">
        <v>1</v>
      </c>
      <c r="S108" s="15" t="n">
        <v>45</v>
      </c>
      <c r="T108" s="15" t="n">
        <v>0</v>
      </c>
      <c r="U108" s="18" t="s">
        <v>69</v>
      </c>
      <c r="V108" s="15" t="s">
        <v>69</v>
      </c>
      <c r="W108" s="15" t="s">
        <v>69</v>
      </c>
      <c r="X108" s="15" t="s">
        <v>69</v>
      </c>
      <c r="Y108" s="18" t="s">
        <v>69</v>
      </c>
      <c r="AA108" s="15" t="n">
        <v>0</v>
      </c>
      <c r="AB108" s="18" t="s">
        <v>69</v>
      </c>
      <c r="AC108" s="15" t="s">
        <v>69</v>
      </c>
      <c r="AD108" s="15" t="s">
        <v>69</v>
      </c>
      <c r="AE108" s="15" t="s">
        <v>69</v>
      </c>
      <c r="AF108" s="18" t="s">
        <v>69</v>
      </c>
      <c r="AG108" s="18" t="s">
        <v>69</v>
      </c>
      <c r="AI108" s="18" t="s">
        <v>69</v>
      </c>
      <c r="AJ108" s="15" t="n">
        <v>0</v>
      </c>
      <c r="AK108" s="15" t="n">
        <v>0</v>
      </c>
      <c r="AL108" s="15" t="n">
        <v>16</v>
      </c>
      <c r="AM108" s="18" t="s">
        <v>70</v>
      </c>
      <c r="AN108" s="15" t="n">
        <v>0</v>
      </c>
      <c r="AO108" s="15" t="n">
        <v>10</v>
      </c>
      <c r="AP108" s="15" t="n">
        <v>1</v>
      </c>
      <c r="AQ108" s="15" t="n">
        <v>10</v>
      </c>
      <c r="AR108" s="18"/>
      <c r="AS108" s="15" t="n">
        <v>1</v>
      </c>
      <c r="AT108" s="15" t="n">
        <v>1</v>
      </c>
      <c r="AU108" s="15" t="n">
        <v>1</v>
      </c>
      <c r="AV108" s="15" t="n">
        <v>6</v>
      </c>
      <c r="AW108" s="18" t="s">
        <v>70</v>
      </c>
      <c r="AX108" s="18" t="s">
        <v>70</v>
      </c>
      <c r="AY108" s="18" t="s">
        <v>70</v>
      </c>
      <c r="AZ108" s="15" t="s">
        <v>109</v>
      </c>
      <c r="BA108" s="20" t="n">
        <v>0.69</v>
      </c>
      <c r="BB108" s="30" t="n">
        <f aca="false">BA108 * (1 - ( 3 / (( 4*BJ108) - 9) ))</f>
        <v>0.623225806451613</v>
      </c>
      <c r="BC108" s="30" t="n">
        <f aca="false">0.5 * LN((1+BB108)/(1-BB108))</f>
        <v>0.730262317496052</v>
      </c>
      <c r="BD108" s="30" t="n">
        <f aca="false">1/SQRT(BJ108-3)</f>
        <v>0.377964473009227</v>
      </c>
      <c r="BE108" s="30" t="n">
        <f aca="false">BC108-1.96*BD108</f>
        <v>-0.0105480496020332</v>
      </c>
      <c r="BF108" s="30" t="n">
        <f aca="false">BC108+1.96*BD108</f>
        <v>1.47107268459414</v>
      </c>
      <c r="BG108" s="30" t="str">
        <f aca="false">IF(BC108&lt; BE108, "PROB",  IF(BC108&gt;BF108, "PROB","OK"))</f>
        <v>OK</v>
      </c>
      <c r="BH108" s="30" t="n">
        <f aca="false">1/(BD108*BD108)</f>
        <v>7</v>
      </c>
      <c r="BI108" s="15" t="s">
        <v>206</v>
      </c>
      <c r="BJ108" s="15" t="n">
        <v>10</v>
      </c>
      <c r="BK108" s="32" t="s">
        <v>73</v>
      </c>
      <c r="BL108" s="15" t="s">
        <v>205</v>
      </c>
      <c r="BM108" s="15" t="s">
        <v>233</v>
      </c>
    </row>
    <row r="109" s="15" customFormat="true" ht="14.4" hidden="false" customHeight="false" outlineLevel="0" collapsed="false">
      <c r="A109" s="15" t="n">
        <v>244</v>
      </c>
      <c r="B109" s="15" t="n">
        <v>0</v>
      </c>
      <c r="C109" s="15" t="n">
        <f aca="false">4.5*30</f>
        <v>135</v>
      </c>
      <c r="D109" s="15" t="n">
        <v>0</v>
      </c>
      <c r="E109" s="15" t="n">
        <v>1</v>
      </c>
      <c r="F109" s="15" t="n">
        <v>0</v>
      </c>
      <c r="G109" s="15" t="n">
        <v>0</v>
      </c>
      <c r="H109" s="15" t="n">
        <v>0</v>
      </c>
      <c r="I109" s="15" t="n">
        <v>0</v>
      </c>
      <c r="J109" s="15" t="n">
        <v>0</v>
      </c>
      <c r="K109" s="15" t="n">
        <v>1</v>
      </c>
      <c r="L109" s="15" t="n">
        <v>1</v>
      </c>
      <c r="M109" s="15" t="n">
        <v>1</v>
      </c>
      <c r="N109" s="15" t="n">
        <v>1</v>
      </c>
      <c r="O109" s="15" t="n">
        <v>1</v>
      </c>
      <c r="P109" s="15" t="n">
        <v>1</v>
      </c>
      <c r="Q109" s="15" t="n">
        <v>13</v>
      </c>
      <c r="R109" s="15" t="n">
        <v>1</v>
      </c>
      <c r="S109" s="15" t="n">
        <v>45</v>
      </c>
      <c r="T109" s="15" t="n">
        <v>0</v>
      </c>
      <c r="U109" s="18" t="s">
        <v>69</v>
      </c>
      <c r="V109" s="15" t="s">
        <v>69</v>
      </c>
      <c r="W109" s="15" t="s">
        <v>69</v>
      </c>
      <c r="X109" s="15" t="s">
        <v>69</v>
      </c>
      <c r="Y109" s="18" t="s">
        <v>69</v>
      </c>
      <c r="AA109" s="15" t="n">
        <v>0</v>
      </c>
      <c r="AB109" s="18" t="s">
        <v>69</v>
      </c>
      <c r="AC109" s="15" t="s">
        <v>69</v>
      </c>
      <c r="AD109" s="15" t="s">
        <v>69</v>
      </c>
      <c r="AE109" s="15" t="s">
        <v>69</v>
      </c>
      <c r="AF109" s="18" t="s">
        <v>69</v>
      </c>
      <c r="AG109" s="18" t="s">
        <v>69</v>
      </c>
      <c r="AI109" s="18" t="s">
        <v>69</v>
      </c>
      <c r="AJ109" s="15" t="n">
        <v>0</v>
      </c>
      <c r="AK109" s="15" t="n">
        <v>0</v>
      </c>
      <c r="AL109" s="15" t="n">
        <v>16</v>
      </c>
      <c r="AM109" s="18" t="s">
        <v>70</v>
      </c>
      <c r="AN109" s="15" t="n">
        <v>0</v>
      </c>
      <c r="AO109" s="15" t="n">
        <v>10</v>
      </c>
      <c r="AP109" s="15" t="n">
        <v>1</v>
      </c>
      <c r="AQ109" s="15" t="n">
        <v>10</v>
      </c>
      <c r="AR109" s="18"/>
      <c r="AS109" s="15" t="n">
        <v>1</v>
      </c>
      <c r="AT109" s="15" t="n">
        <v>1</v>
      </c>
      <c r="AU109" s="15" t="n">
        <v>1</v>
      </c>
      <c r="AV109" s="15" t="n">
        <v>6</v>
      </c>
      <c r="AW109" s="18" t="s">
        <v>70</v>
      </c>
      <c r="AX109" s="18" t="s">
        <v>70</v>
      </c>
      <c r="AY109" s="18" t="s">
        <v>70</v>
      </c>
      <c r="AZ109" s="15" t="s">
        <v>138</v>
      </c>
      <c r="BA109" s="20" t="n">
        <v>0.75</v>
      </c>
      <c r="BB109" s="30" t="n">
        <f aca="false">BA109 * (1 - ( 3 / (( 4*BJ109) - 9) ))</f>
        <v>0.67741935483871</v>
      </c>
      <c r="BC109" s="30" t="n">
        <f aca="false">0.5 * LN((1+BB109)/(1-BB109))</f>
        <v>0.824329312793691</v>
      </c>
      <c r="BD109" s="30" t="n">
        <f aca="false">1/SQRT(BJ109-3)</f>
        <v>0.377964473009227</v>
      </c>
      <c r="BE109" s="30" t="n">
        <f aca="false">BC109-1.96*BD109</f>
        <v>0.0835189456956054</v>
      </c>
      <c r="BF109" s="30" t="n">
        <f aca="false">BC109+1.96*BD109</f>
        <v>1.56513967989178</v>
      </c>
      <c r="BG109" s="30" t="str">
        <f aca="false">IF(BC109&lt; BE109, "PROB",  IF(BC109&gt;BF109, "PROB","OK"))</f>
        <v>OK</v>
      </c>
      <c r="BH109" s="30" t="n">
        <f aca="false">1/(BD109*BD109)</f>
        <v>7</v>
      </c>
      <c r="BI109" s="15" t="s">
        <v>207</v>
      </c>
      <c r="BJ109" s="15" t="n">
        <v>10</v>
      </c>
      <c r="BK109" s="32" t="s">
        <v>73</v>
      </c>
      <c r="BL109" s="15" t="s">
        <v>205</v>
      </c>
      <c r="BM109" s="15" t="s">
        <v>233</v>
      </c>
    </row>
    <row r="110" s="15" customFormat="true" ht="14.4" hidden="false" customHeight="false" outlineLevel="0" collapsed="false">
      <c r="A110" s="15" t="n">
        <v>244</v>
      </c>
      <c r="B110" s="15" t="n">
        <v>0</v>
      </c>
      <c r="C110" s="15" t="n">
        <f aca="false">4.5*30</f>
        <v>135</v>
      </c>
      <c r="D110" s="15" t="n">
        <v>0</v>
      </c>
      <c r="E110" s="15" t="n">
        <v>1</v>
      </c>
      <c r="F110" s="15" t="n">
        <v>0</v>
      </c>
      <c r="G110" s="18" t="s">
        <v>69</v>
      </c>
      <c r="H110" s="18" t="s">
        <v>69</v>
      </c>
      <c r="I110" s="18" t="s">
        <v>69</v>
      </c>
      <c r="J110" s="18" t="s">
        <v>69</v>
      </c>
      <c r="K110" s="15" t="n">
        <v>1</v>
      </c>
      <c r="L110" s="15" t="n">
        <v>1</v>
      </c>
      <c r="M110" s="18" t="s">
        <v>69</v>
      </c>
      <c r="N110" s="18" t="s">
        <v>69</v>
      </c>
      <c r="O110" s="18" t="s">
        <v>69</v>
      </c>
      <c r="P110" s="15" t="n">
        <v>6</v>
      </c>
      <c r="Q110" s="15" t="n">
        <v>1</v>
      </c>
      <c r="R110" s="15" t="n">
        <v>1</v>
      </c>
      <c r="S110" s="15" t="n">
        <v>45</v>
      </c>
      <c r="T110" s="15" t="n">
        <v>0</v>
      </c>
      <c r="U110" s="18" t="s">
        <v>69</v>
      </c>
      <c r="V110" s="15" t="s">
        <v>69</v>
      </c>
      <c r="W110" s="15" t="s">
        <v>69</v>
      </c>
      <c r="X110" s="15" t="s">
        <v>69</v>
      </c>
      <c r="Y110" s="18" t="s">
        <v>69</v>
      </c>
      <c r="AA110" s="18" t="s">
        <v>69</v>
      </c>
      <c r="AB110" s="18" t="s">
        <v>69</v>
      </c>
      <c r="AC110" s="15" t="s">
        <v>69</v>
      </c>
      <c r="AD110" s="15" t="s">
        <v>69</v>
      </c>
      <c r="AE110" s="15" t="s">
        <v>69</v>
      </c>
      <c r="AF110" s="18" t="s">
        <v>69</v>
      </c>
      <c r="AG110" s="18" t="s">
        <v>69</v>
      </c>
      <c r="AI110" s="18" t="s">
        <v>69</v>
      </c>
      <c r="AJ110" s="15" t="n">
        <v>0</v>
      </c>
      <c r="AK110" s="15" t="n">
        <v>1</v>
      </c>
      <c r="AL110" s="15" t="n">
        <v>5</v>
      </c>
      <c r="AM110" s="18" t="s">
        <v>70</v>
      </c>
      <c r="AN110" s="18" t="s">
        <v>70</v>
      </c>
      <c r="AO110" s="18" t="s">
        <v>70</v>
      </c>
      <c r="AP110" s="18" t="s">
        <v>70</v>
      </c>
      <c r="AQ110" s="18" t="s">
        <v>70</v>
      </c>
      <c r="AR110" s="18"/>
      <c r="AS110" s="15" t="n">
        <v>0</v>
      </c>
      <c r="AT110" s="15" t="n">
        <v>0</v>
      </c>
      <c r="AU110" s="15" t="n">
        <v>1</v>
      </c>
      <c r="AV110" s="15" t="n">
        <v>2</v>
      </c>
      <c r="AW110" s="18" t="s">
        <v>70</v>
      </c>
      <c r="AX110" s="18" t="s">
        <v>70</v>
      </c>
      <c r="AY110" s="18" t="s">
        <v>70</v>
      </c>
      <c r="AZ110" s="15" t="s">
        <v>202</v>
      </c>
      <c r="BA110" s="20" t="n">
        <v>0.46</v>
      </c>
      <c r="BB110" s="30" t="n">
        <f aca="false">BA110 * (1 - ( 3 / (( 4*BJ110) - 9) ))</f>
        <v>0.420571428571429</v>
      </c>
      <c r="BC110" s="30" t="n">
        <f aca="false">0.5 * LN((1+BB110)/(1-BB110))</f>
        <v>0.448386043959764</v>
      </c>
      <c r="BD110" s="30" t="n">
        <f aca="false">1/SQRT(BJ110-3)</f>
        <v>0.353553390593274</v>
      </c>
      <c r="BE110" s="30" t="n">
        <f aca="false">BC110-1.96*BD110</f>
        <v>-0.244578601603052</v>
      </c>
      <c r="BF110" s="30" t="n">
        <f aca="false">BC110+1.96*BD110</f>
        <v>1.14135068952258</v>
      </c>
      <c r="BG110" s="30" t="str">
        <f aca="false">IF(BC110&lt; BE110, "PROB",  IF(BC110&gt;BF110, "PROB","OK"))</f>
        <v>OK</v>
      </c>
      <c r="BH110" s="30" t="n">
        <f aca="false">1/(BD110*BD110)</f>
        <v>8</v>
      </c>
      <c r="BI110" s="15" t="s">
        <v>208</v>
      </c>
      <c r="BJ110" s="15" t="n">
        <v>11</v>
      </c>
      <c r="BK110" s="32" t="s">
        <v>73</v>
      </c>
      <c r="BL110" s="15" t="s">
        <v>205</v>
      </c>
      <c r="BM110" s="15" t="s">
        <v>233</v>
      </c>
    </row>
    <row r="111" s="15" customFormat="true" ht="14.4" hidden="false" customHeight="false" outlineLevel="0" collapsed="false">
      <c r="A111" s="15" t="n">
        <v>244</v>
      </c>
      <c r="B111" s="15" t="n">
        <v>0</v>
      </c>
      <c r="C111" s="15" t="n">
        <f aca="false">4.5*30</f>
        <v>135</v>
      </c>
      <c r="D111" s="15" t="n">
        <v>0</v>
      </c>
      <c r="E111" s="15" t="n">
        <v>1</v>
      </c>
      <c r="F111" s="15" t="n">
        <v>0</v>
      </c>
      <c r="G111" s="18" t="s">
        <v>69</v>
      </c>
      <c r="H111" s="18" t="s">
        <v>69</v>
      </c>
      <c r="I111" s="18" t="s">
        <v>69</v>
      </c>
      <c r="J111" s="18" t="s">
        <v>69</v>
      </c>
      <c r="K111" s="15" t="n">
        <v>1</v>
      </c>
      <c r="L111" s="15" t="n">
        <v>1</v>
      </c>
      <c r="M111" s="18" t="s">
        <v>69</v>
      </c>
      <c r="N111" s="18" t="s">
        <v>69</v>
      </c>
      <c r="O111" s="18" t="s">
        <v>69</v>
      </c>
      <c r="P111" s="15" t="n">
        <v>6</v>
      </c>
      <c r="Q111" s="15" t="n">
        <v>1</v>
      </c>
      <c r="R111" s="15" t="n">
        <v>1</v>
      </c>
      <c r="S111" s="15" t="n">
        <v>45</v>
      </c>
      <c r="T111" s="15" t="n">
        <v>0</v>
      </c>
      <c r="U111" s="18" t="s">
        <v>69</v>
      </c>
      <c r="V111" s="15" t="s">
        <v>69</v>
      </c>
      <c r="W111" s="15" t="s">
        <v>69</v>
      </c>
      <c r="X111" s="15" t="s">
        <v>69</v>
      </c>
      <c r="Y111" s="18" t="s">
        <v>69</v>
      </c>
      <c r="AA111" s="18" t="s">
        <v>69</v>
      </c>
      <c r="AB111" s="18" t="s">
        <v>69</v>
      </c>
      <c r="AC111" s="15" t="s">
        <v>69</v>
      </c>
      <c r="AD111" s="15" t="s">
        <v>69</v>
      </c>
      <c r="AE111" s="15" t="s">
        <v>69</v>
      </c>
      <c r="AF111" s="18" t="s">
        <v>69</v>
      </c>
      <c r="AG111" s="18" t="s">
        <v>69</v>
      </c>
      <c r="AI111" s="18" t="s">
        <v>69</v>
      </c>
      <c r="AJ111" s="15" t="n">
        <v>0</v>
      </c>
      <c r="AK111" s="15" t="n">
        <v>1</v>
      </c>
      <c r="AL111" s="15" t="n">
        <v>5</v>
      </c>
      <c r="AM111" s="18" t="s">
        <v>70</v>
      </c>
      <c r="AN111" s="18" t="s">
        <v>70</v>
      </c>
      <c r="AO111" s="18" t="s">
        <v>70</v>
      </c>
      <c r="AP111" s="18" t="s">
        <v>70</v>
      </c>
      <c r="AQ111" s="18" t="s">
        <v>70</v>
      </c>
      <c r="AR111" s="18"/>
      <c r="AS111" s="15" t="n">
        <v>0</v>
      </c>
      <c r="AT111" s="15" t="n">
        <v>0</v>
      </c>
      <c r="AU111" s="15" t="n">
        <v>1</v>
      </c>
      <c r="AV111" s="15" t="n">
        <v>2</v>
      </c>
      <c r="AW111" s="18" t="s">
        <v>70</v>
      </c>
      <c r="AX111" s="18" t="s">
        <v>70</v>
      </c>
      <c r="AY111" s="18" t="s">
        <v>70</v>
      </c>
      <c r="AZ111" s="15" t="s">
        <v>109</v>
      </c>
      <c r="BA111" s="20" t="n">
        <v>0.63</v>
      </c>
      <c r="BB111" s="30" t="n">
        <f aca="false">BA111 * (1 - ( 3 / (( 4*BJ111) - 9) ))</f>
        <v>0.576</v>
      </c>
      <c r="BC111" s="30" t="n">
        <f aca="false">0.5 * LN((1+BB111)/(1-BB111))</f>
        <v>0.656455907592933</v>
      </c>
      <c r="BD111" s="30" t="n">
        <f aca="false">1/SQRT(BJ111-3)</f>
        <v>0.353553390593274</v>
      </c>
      <c r="BE111" s="30" t="n">
        <f aca="false">BC111-1.96*BD111</f>
        <v>-0.0365087379698832</v>
      </c>
      <c r="BF111" s="30" t="n">
        <f aca="false">BC111+1.96*BD111</f>
        <v>1.34942055315575</v>
      </c>
      <c r="BG111" s="30" t="str">
        <f aca="false">IF(BC111&lt; BE111, "PROB",  IF(BC111&gt;BF111, "PROB","OK"))</f>
        <v>OK</v>
      </c>
      <c r="BH111" s="30" t="n">
        <f aca="false">1/(BD111*BD111)</f>
        <v>8</v>
      </c>
      <c r="BI111" s="15" t="s">
        <v>209</v>
      </c>
      <c r="BJ111" s="15" t="n">
        <v>11</v>
      </c>
      <c r="BK111" s="32" t="s">
        <v>73</v>
      </c>
      <c r="BL111" s="15" t="s">
        <v>205</v>
      </c>
      <c r="BM111" s="15" t="s">
        <v>233</v>
      </c>
    </row>
    <row r="112" s="15" customFormat="true" ht="14.4" hidden="false" customHeight="false" outlineLevel="0" collapsed="false">
      <c r="A112" s="15" t="n">
        <v>244</v>
      </c>
      <c r="B112" s="15" t="n">
        <v>0</v>
      </c>
      <c r="C112" s="15" t="n">
        <f aca="false">4.5*30</f>
        <v>135</v>
      </c>
      <c r="D112" s="15" t="n">
        <v>0</v>
      </c>
      <c r="E112" s="15" t="n">
        <v>1</v>
      </c>
      <c r="F112" s="15" t="n">
        <v>0</v>
      </c>
      <c r="G112" s="18" t="s">
        <v>69</v>
      </c>
      <c r="H112" s="18" t="s">
        <v>69</v>
      </c>
      <c r="I112" s="18" t="s">
        <v>69</v>
      </c>
      <c r="J112" s="18" t="s">
        <v>69</v>
      </c>
      <c r="K112" s="15" t="n">
        <v>1</v>
      </c>
      <c r="L112" s="15" t="n">
        <v>1</v>
      </c>
      <c r="M112" s="18" t="s">
        <v>69</v>
      </c>
      <c r="N112" s="18" t="s">
        <v>69</v>
      </c>
      <c r="O112" s="18" t="s">
        <v>69</v>
      </c>
      <c r="P112" s="15" t="n">
        <v>6</v>
      </c>
      <c r="Q112" s="15" t="n">
        <v>1</v>
      </c>
      <c r="R112" s="15" t="n">
        <v>1</v>
      </c>
      <c r="S112" s="15" t="n">
        <v>45</v>
      </c>
      <c r="T112" s="15" t="n">
        <v>0</v>
      </c>
      <c r="U112" s="18" t="s">
        <v>69</v>
      </c>
      <c r="V112" s="15" t="s">
        <v>69</v>
      </c>
      <c r="W112" s="15" t="s">
        <v>69</v>
      </c>
      <c r="X112" s="15" t="s">
        <v>69</v>
      </c>
      <c r="Y112" s="18" t="s">
        <v>69</v>
      </c>
      <c r="AA112" s="18" t="s">
        <v>69</v>
      </c>
      <c r="AB112" s="18" t="s">
        <v>69</v>
      </c>
      <c r="AC112" s="15" t="s">
        <v>69</v>
      </c>
      <c r="AD112" s="15" t="s">
        <v>69</v>
      </c>
      <c r="AE112" s="15" t="s">
        <v>69</v>
      </c>
      <c r="AF112" s="18" t="s">
        <v>69</v>
      </c>
      <c r="AG112" s="18" t="s">
        <v>69</v>
      </c>
      <c r="AI112" s="18" t="s">
        <v>69</v>
      </c>
      <c r="AJ112" s="15" t="n">
        <v>0</v>
      </c>
      <c r="AK112" s="15" t="n">
        <v>1</v>
      </c>
      <c r="AL112" s="15" t="n">
        <v>5</v>
      </c>
      <c r="AM112" s="18" t="s">
        <v>70</v>
      </c>
      <c r="AN112" s="18" t="s">
        <v>70</v>
      </c>
      <c r="AO112" s="18" t="s">
        <v>70</v>
      </c>
      <c r="AP112" s="18" t="s">
        <v>70</v>
      </c>
      <c r="AQ112" s="18" t="s">
        <v>70</v>
      </c>
      <c r="AR112" s="18"/>
      <c r="AS112" s="15" t="n">
        <v>0</v>
      </c>
      <c r="AT112" s="15" t="n">
        <v>0</v>
      </c>
      <c r="AU112" s="15" t="n">
        <v>1</v>
      </c>
      <c r="AV112" s="15" t="n">
        <v>2</v>
      </c>
      <c r="AW112" s="18" t="s">
        <v>70</v>
      </c>
      <c r="AX112" s="18" t="s">
        <v>70</v>
      </c>
      <c r="AY112" s="18" t="s">
        <v>70</v>
      </c>
      <c r="AZ112" s="15" t="s">
        <v>138</v>
      </c>
      <c r="BA112" s="20" t="n">
        <v>0.56</v>
      </c>
      <c r="BB112" s="30" t="n">
        <f aca="false">BA112 * (1 - ( 3 / (( 4*BJ112) - 9) ))</f>
        <v>0.512</v>
      </c>
      <c r="BC112" s="30" t="n">
        <f aca="false">0.5 * LN((1+BB112)/(1-BB112))</f>
        <v>0.565436575443166</v>
      </c>
      <c r="BD112" s="30" t="n">
        <f aca="false">1/SQRT(BJ112-3)</f>
        <v>0.353553390593274</v>
      </c>
      <c r="BE112" s="30" t="n">
        <f aca="false">BC112-1.96*BD112</f>
        <v>-0.127528070119651</v>
      </c>
      <c r="BF112" s="30" t="n">
        <f aca="false">BC112+1.96*BD112</f>
        <v>1.25840122100598</v>
      </c>
      <c r="BG112" s="30" t="str">
        <f aca="false">IF(BC112&lt; BE112, "PROB",  IF(BC112&gt;BF112, "PROB","OK"))</f>
        <v>OK</v>
      </c>
      <c r="BH112" s="30" t="n">
        <f aca="false">1/(BD112*BD112)</f>
        <v>8</v>
      </c>
      <c r="BI112" s="15" t="s">
        <v>210</v>
      </c>
      <c r="BJ112" s="15" t="n">
        <v>11</v>
      </c>
      <c r="BK112" s="32" t="s">
        <v>73</v>
      </c>
      <c r="BL112" s="15" t="s">
        <v>205</v>
      </c>
      <c r="BM112" s="15" t="s">
        <v>233</v>
      </c>
    </row>
    <row r="113" s="15" customFormat="true" ht="14.4" hidden="false" customHeight="false" outlineLevel="0" collapsed="false">
      <c r="A113" s="15" t="n">
        <v>53</v>
      </c>
      <c r="B113" s="15" t="n">
        <v>0</v>
      </c>
      <c r="C113" s="15" t="s">
        <v>70</v>
      </c>
      <c r="D113" s="15" t="n">
        <v>0</v>
      </c>
      <c r="E113" s="15" t="n">
        <v>4</v>
      </c>
      <c r="F113" s="15" t="n">
        <v>1</v>
      </c>
      <c r="G113" s="18" t="s">
        <v>69</v>
      </c>
      <c r="H113" s="18" t="s">
        <v>69</v>
      </c>
      <c r="I113" s="18" t="s">
        <v>69</v>
      </c>
      <c r="J113" s="18" t="s">
        <v>69</v>
      </c>
      <c r="K113" s="15" t="n">
        <v>2</v>
      </c>
      <c r="L113" s="15" t="n">
        <v>1</v>
      </c>
      <c r="M113" s="15" t="n">
        <v>2</v>
      </c>
      <c r="N113" s="15" t="n">
        <v>1</v>
      </c>
      <c r="O113" s="15" t="n">
        <v>1</v>
      </c>
      <c r="P113" s="15" t="n">
        <v>6</v>
      </c>
      <c r="Q113" s="15" t="n">
        <v>1</v>
      </c>
      <c r="R113" s="15" t="n">
        <v>1</v>
      </c>
      <c r="S113" s="15" t="n">
        <v>30</v>
      </c>
      <c r="T113" s="15" t="n">
        <v>0</v>
      </c>
      <c r="U113" s="18" t="s">
        <v>69</v>
      </c>
      <c r="V113" s="15" t="s">
        <v>69</v>
      </c>
      <c r="W113" s="15" t="s">
        <v>69</v>
      </c>
      <c r="X113" s="15" t="s">
        <v>69</v>
      </c>
      <c r="Y113" s="18" t="s">
        <v>69</v>
      </c>
      <c r="AA113" s="18" t="s">
        <v>69</v>
      </c>
      <c r="AB113" s="18" t="s">
        <v>69</v>
      </c>
      <c r="AC113" s="15" t="s">
        <v>69</v>
      </c>
      <c r="AD113" s="15" t="s">
        <v>69</v>
      </c>
      <c r="AE113" s="15" t="s">
        <v>69</v>
      </c>
      <c r="AF113" s="18" t="s">
        <v>69</v>
      </c>
      <c r="AG113" s="18" t="s">
        <v>69</v>
      </c>
      <c r="AI113" s="18" t="s">
        <v>69</v>
      </c>
      <c r="AJ113" s="15" t="n">
        <v>0</v>
      </c>
      <c r="AK113" s="15" t="n">
        <v>0</v>
      </c>
      <c r="AL113" s="15" t="n">
        <v>5</v>
      </c>
      <c r="AM113" s="18" t="s">
        <v>70</v>
      </c>
      <c r="AN113" s="18" t="s">
        <v>70</v>
      </c>
      <c r="AO113" s="18" t="s">
        <v>70</v>
      </c>
      <c r="AP113" s="18" t="s">
        <v>70</v>
      </c>
      <c r="AQ113" s="18" t="s">
        <v>70</v>
      </c>
      <c r="AR113" s="18"/>
      <c r="AS113" s="15" t="n">
        <v>0</v>
      </c>
      <c r="AT113" s="15" t="n">
        <v>0</v>
      </c>
      <c r="AU113" s="15" t="n">
        <v>1</v>
      </c>
      <c r="AV113" s="15" t="n">
        <v>2</v>
      </c>
      <c r="AW113" s="18" t="s">
        <v>70</v>
      </c>
      <c r="AX113" s="18" t="s">
        <v>70</v>
      </c>
      <c r="AY113" s="18" t="s">
        <v>70</v>
      </c>
      <c r="AZ113" s="15" t="s">
        <v>71</v>
      </c>
      <c r="BA113" s="20" t="n">
        <v>-0.37</v>
      </c>
      <c r="BB113" s="30" t="n">
        <f aca="false">BA113 * (1 - ( 3 / (( 4*BJ113) - 9) ))</f>
        <v>-0.321739130434783</v>
      </c>
      <c r="BC113" s="30" t="n">
        <f aca="false">0.5 * LN((1+BB113)/(1-BB113))</f>
        <v>-0.333585847078342</v>
      </c>
      <c r="BD113" s="30" t="n">
        <f aca="false">1/SQRT(BJ113-3)</f>
        <v>0.447213595499958</v>
      </c>
      <c r="BE113" s="30" t="n">
        <f aca="false">BC113-1.96*BD113</f>
        <v>-1.21012449425826</v>
      </c>
      <c r="BF113" s="30" t="n">
        <f aca="false">BC113+1.96*BD113</f>
        <v>0.542952800101575</v>
      </c>
      <c r="BG113" s="30" t="str">
        <f aca="false">IF(BC113&lt; BE113, "PROB",  IF(BC113&gt;BF113, "PROB","OK"))</f>
        <v>OK</v>
      </c>
      <c r="BH113" s="30" t="n">
        <f aca="false">1/(BD113*BD113)</f>
        <v>5</v>
      </c>
      <c r="BI113" s="15" t="s">
        <v>211</v>
      </c>
      <c r="BJ113" s="15" t="n">
        <v>8</v>
      </c>
      <c r="BK113" s="32" t="s">
        <v>73</v>
      </c>
      <c r="BL113" s="32" t="s">
        <v>212</v>
      </c>
      <c r="BM113" s="15" t="s">
        <v>233</v>
      </c>
    </row>
    <row r="114" s="15" customFormat="true" ht="14.4" hidden="false" customHeight="false" outlineLevel="0" collapsed="false">
      <c r="A114" s="15" t="n">
        <v>53</v>
      </c>
      <c r="B114" s="15" t="n">
        <v>0</v>
      </c>
      <c r="C114" s="15" t="s">
        <v>70</v>
      </c>
      <c r="D114" s="15" t="n">
        <v>0</v>
      </c>
      <c r="E114" s="15" t="n">
        <v>4</v>
      </c>
      <c r="F114" s="15" t="n">
        <v>1</v>
      </c>
      <c r="G114" s="18" t="s">
        <v>69</v>
      </c>
      <c r="H114" s="18" t="s">
        <v>69</v>
      </c>
      <c r="I114" s="18" t="s">
        <v>69</v>
      </c>
      <c r="J114" s="18" t="s">
        <v>69</v>
      </c>
      <c r="K114" s="15" t="n">
        <v>2</v>
      </c>
      <c r="L114" s="15" t="n">
        <v>1</v>
      </c>
      <c r="M114" s="15" t="n">
        <v>2</v>
      </c>
      <c r="N114" s="15" t="n">
        <v>1</v>
      </c>
      <c r="O114" s="15" t="n">
        <v>1</v>
      </c>
      <c r="P114" s="15" t="n">
        <v>6</v>
      </c>
      <c r="Q114" s="15" t="n">
        <v>1</v>
      </c>
      <c r="R114" s="15" t="n">
        <v>1</v>
      </c>
      <c r="S114" s="15" t="n">
        <v>30</v>
      </c>
      <c r="T114" s="15" t="n">
        <v>0</v>
      </c>
      <c r="U114" s="18" t="s">
        <v>69</v>
      </c>
      <c r="V114" s="15" t="s">
        <v>69</v>
      </c>
      <c r="W114" s="15" t="s">
        <v>69</v>
      </c>
      <c r="X114" s="15" t="s">
        <v>69</v>
      </c>
      <c r="Y114" s="18" t="s">
        <v>69</v>
      </c>
      <c r="AA114" s="18" t="s">
        <v>69</v>
      </c>
      <c r="AB114" s="18" t="s">
        <v>69</v>
      </c>
      <c r="AC114" s="15" t="s">
        <v>69</v>
      </c>
      <c r="AD114" s="15" t="s">
        <v>69</v>
      </c>
      <c r="AE114" s="15" t="s">
        <v>69</v>
      </c>
      <c r="AF114" s="18" t="s">
        <v>69</v>
      </c>
      <c r="AG114" s="18" t="s">
        <v>69</v>
      </c>
      <c r="AI114" s="18" t="s">
        <v>69</v>
      </c>
      <c r="AJ114" s="15" t="n">
        <v>0</v>
      </c>
      <c r="AK114" s="15" t="n">
        <v>0</v>
      </c>
      <c r="AL114" s="15" t="n">
        <v>5</v>
      </c>
      <c r="AM114" s="18" t="s">
        <v>70</v>
      </c>
      <c r="AN114" s="18" t="s">
        <v>70</v>
      </c>
      <c r="AO114" s="18" t="s">
        <v>70</v>
      </c>
      <c r="AP114" s="18" t="s">
        <v>70</v>
      </c>
      <c r="AQ114" s="18" t="s">
        <v>70</v>
      </c>
      <c r="AR114" s="18"/>
      <c r="AS114" s="15" t="n">
        <v>0</v>
      </c>
      <c r="AT114" s="15" t="n">
        <v>0</v>
      </c>
      <c r="AU114" s="15" t="n">
        <v>1</v>
      </c>
      <c r="AV114" s="15" t="n">
        <v>2</v>
      </c>
      <c r="AW114" s="18" t="s">
        <v>70</v>
      </c>
      <c r="AX114" s="18" t="s">
        <v>70</v>
      </c>
      <c r="AY114" s="18" t="s">
        <v>70</v>
      </c>
      <c r="AZ114" s="15" t="s">
        <v>89</v>
      </c>
      <c r="BA114" s="20" t="n">
        <v>0.17</v>
      </c>
      <c r="BB114" s="30" t="n">
        <f aca="false">BA114 * (1 - ( 3 / (( 4*BJ114) - 9) ))</f>
        <v>0.147826086956522</v>
      </c>
      <c r="BC114" s="30" t="n">
        <f aca="false">0.5 * LN((1+BB114)/(1-BB114))</f>
        <v>0.1489172219579</v>
      </c>
      <c r="BD114" s="30" t="n">
        <f aca="false">1/SQRT(BJ114-3)</f>
        <v>0.447213595499958</v>
      </c>
      <c r="BE114" s="30" t="n">
        <f aca="false">BC114-1.96*BD114</f>
        <v>-0.727621425222018</v>
      </c>
      <c r="BF114" s="30" t="n">
        <f aca="false">BC114+1.96*BD114</f>
        <v>1.02545586913782</v>
      </c>
      <c r="BG114" s="30" t="str">
        <f aca="false">IF(BC114&lt; BE114, "PROB",  IF(BC114&gt;BF114, "PROB","OK"))</f>
        <v>OK</v>
      </c>
      <c r="BH114" s="30" t="n">
        <f aca="false">1/(BD114*BD114)</f>
        <v>5</v>
      </c>
      <c r="BI114" s="15" t="s">
        <v>213</v>
      </c>
      <c r="BJ114" s="15" t="n">
        <v>8</v>
      </c>
      <c r="BK114" s="32" t="s">
        <v>73</v>
      </c>
      <c r="BL114" s="32" t="s">
        <v>212</v>
      </c>
      <c r="BM114" s="15" t="s">
        <v>233</v>
      </c>
    </row>
    <row r="115" s="15" customFormat="true" ht="14.4" hidden="false" customHeight="false" outlineLevel="0" collapsed="false">
      <c r="A115" s="15" t="n">
        <v>53</v>
      </c>
      <c r="B115" s="15" t="n">
        <v>0</v>
      </c>
      <c r="C115" s="15" t="s">
        <v>70</v>
      </c>
      <c r="D115" s="15" t="n">
        <v>0</v>
      </c>
      <c r="E115" s="15" t="n">
        <v>4</v>
      </c>
      <c r="F115" s="15" t="n">
        <v>1</v>
      </c>
      <c r="G115" s="18" t="s">
        <v>69</v>
      </c>
      <c r="H115" s="18" t="s">
        <v>69</v>
      </c>
      <c r="I115" s="18" t="s">
        <v>69</v>
      </c>
      <c r="J115" s="18" t="s">
        <v>69</v>
      </c>
      <c r="K115" s="15" t="n">
        <v>2</v>
      </c>
      <c r="L115" s="15" t="n">
        <v>1</v>
      </c>
      <c r="M115" s="15" t="n">
        <v>2</v>
      </c>
      <c r="N115" s="15" t="n">
        <v>1</v>
      </c>
      <c r="O115" s="15" t="n">
        <v>1</v>
      </c>
      <c r="P115" s="15" t="n">
        <v>6</v>
      </c>
      <c r="Q115" s="15" t="n">
        <v>1</v>
      </c>
      <c r="R115" s="15" t="n">
        <v>1</v>
      </c>
      <c r="S115" s="15" t="n">
        <v>30</v>
      </c>
      <c r="T115" s="15" t="n">
        <v>0</v>
      </c>
      <c r="U115" s="18" t="s">
        <v>69</v>
      </c>
      <c r="V115" s="15" t="s">
        <v>69</v>
      </c>
      <c r="W115" s="15" t="s">
        <v>69</v>
      </c>
      <c r="X115" s="15" t="s">
        <v>69</v>
      </c>
      <c r="Y115" s="18" t="s">
        <v>69</v>
      </c>
      <c r="AA115" s="18" t="s">
        <v>69</v>
      </c>
      <c r="AB115" s="18" t="s">
        <v>69</v>
      </c>
      <c r="AC115" s="15" t="s">
        <v>69</v>
      </c>
      <c r="AD115" s="15" t="s">
        <v>69</v>
      </c>
      <c r="AE115" s="15" t="s">
        <v>69</v>
      </c>
      <c r="AF115" s="18" t="s">
        <v>69</v>
      </c>
      <c r="AG115" s="18" t="s">
        <v>69</v>
      </c>
      <c r="AI115" s="18" t="s">
        <v>69</v>
      </c>
      <c r="AJ115" s="15" t="n">
        <v>0</v>
      </c>
      <c r="AK115" s="15" t="n">
        <v>0</v>
      </c>
      <c r="AL115" s="15" t="n">
        <v>5</v>
      </c>
      <c r="AM115" s="18" t="s">
        <v>70</v>
      </c>
      <c r="AN115" s="18" t="s">
        <v>70</v>
      </c>
      <c r="AO115" s="18" t="s">
        <v>70</v>
      </c>
      <c r="AP115" s="18" t="s">
        <v>70</v>
      </c>
      <c r="AQ115" s="18" t="s">
        <v>70</v>
      </c>
      <c r="AR115" s="18"/>
      <c r="AS115" s="15" t="n">
        <v>0</v>
      </c>
      <c r="AT115" s="15" t="n">
        <v>0</v>
      </c>
      <c r="AU115" s="15" t="n">
        <v>1</v>
      </c>
      <c r="AV115" s="15" t="n">
        <v>2</v>
      </c>
      <c r="AW115" s="18" t="s">
        <v>70</v>
      </c>
      <c r="AX115" s="18" t="s">
        <v>70</v>
      </c>
      <c r="AY115" s="18" t="s">
        <v>70</v>
      </c>
      <c r="AZ115" s="15" t="s">
        <v>245</v>
      </c>
      <c r="BA115" s="20" t="n">
        <v>-0.33</v>
      </c>
      <c r="BB115" s="30" t="n">
        <f aca="false">BA115 * (1 - ( 3 / (( 4*BJ115) - 9) ))</f>
        <v>-0.28695652173913</v>
      </c>
      <c r="BC115" s="30" t="n">
        <f aca="false">0.5 * LN((1+BB115)/(1-BB115))</f>
        <v>-0.295246513249931</v>
      </c>
      <c r="BD115" s="30" t="n">
        <f aca="false">1/SQRT(BJ115-3)</f>
        <v>0.447213595499958</v>
      </c>
      <c r="BE115" s="30" t="n">
        <f aca="false">BC115-1.96*BD115</f>
        <v>-1.17178516042985</v>
      </c>
      <c r="BF115" s="30" t="n">
        <f aca="false">BC115+1.96*BD115</f>
        <v>0.581292133929986</v>
      </c>
      <c r="BG115" s="30" t="str">
        <f aca="false">IF(BC115&lt; BE115, "PROB",  IF(BC115&gt;BF115, "PROB","OK"))</f>
        <v>OK</v>
      </c>
      <c r="BH115" s="30" t="n">
        <f aca="false">1/(BD115*BD115)</f>
        <v>5</v>
      </c>
      <c r="BI115" s="15" t="s">
        <v>214</v>
      </c>
      <c r="BJ115" s="15" t="n">
        <v>8</v>
      </c>
      <c r="BK115" s="32" t="s">
        <v>73</v>
      </c>
      <c r="BL115" s="32" t="s">
        <v>212</v>
      </c>
      <c r="BM115" s="15" t="s">
        <v>233</v>
      </c>
    </row>
    <row r="116" s="15" customFormat="true" ht="14.4" hidden="false" customHeight="false" outlineLevel="0" collapsed="false">
      <c r="A116" s="15" t="n">
        <v>53</v>
      </c>
      <c r="B116" s="15" t="n">
        <v>0</v>
      </c>
      <c r="C116" s="15" t="s">
        <v>70</v>
      </c>
      <c r="D116" s="15" t="n">
        <v>0</v>
      </c>
      <c r="E116" s="15" t="n">
        <v>4</v>
      </c>
      <c r="F116" s="15" t="n">
        <v>1</v>
      </c>
      <c r="G116" s="18" t="s">
        <v>69</v>
      </c>
      <c r="H116" s="18" t="s">
        <v>69</v>
      </c>
      <c r="I116" s="18" t="s">
        <v>69</v>
      </c>
      <c r="J116" s="18" t="s">
        <v>69</v>
      </c>
      <c r="K116" s="15" t="n">
        <v>2</v>
      </c>
      <c r="L116" s="15" t="n">
        <v>1</v>
      </c>
      <c r="M116" s="15" t="n">
        <v>2</v>
      </c>
      <c r="N116" s="15" t="n">
        <v>1</v>
      </c>
      <c r="O116" s="15" t="n">
        <v>1</v>
      </c>
      <c r="P116" s="15" t="n">
        <v>6</v>
      </c>
      <c r="Q116" s="15" t="n">
        <v>1</v>
      </c>
      <c r="R116" s="15" t="n">
        <v>1</v>
      </c>
      <c r="S116" s="15" t="n">
        <v>30</v>
      </c>
      <c r="T116" s="15" t="n">
        <v>0</v>
      </c>
      <c r="U116" s="18" t="s">
        <v>69</v>
      </c>
      <c r="V116" s="15" t="s">
        <v>69</v>
      </c>
      <c r="W116" s="15" t="s">
        <v>69</v>
      </c>
      <c r="X116" s="15" t="s">
        <v>69</v>
      </c>
      <c r="Y116" s="18" t="s">
        <v>69</v>
      </c>
      <c r="AA116" s="18" t="s">
        <v>69</v>
      </c>
      <c r="AB116" s="18" t="s">
        <v>69</v>
      </c>
      <c r="AC116" s="15" t="s">
        <v>69</v>
      </c>
      <c r="AD116" s="15" t="s">
        <v>69</v>
      </c>
      <c r="AE116" s="15" t="s">
        <v>69</v>
      </c>
      <c r="AF116" s="18" t="s">
        <v>69</v>
      </c>
      <c r="AG116" s="18" t="s">
        <v>69</v>
      </c>
      <c r="AI116" s="18" t="s">
        <v>69</v>
      </c>
      <c r="AJ116" s="15" t="n">
        <v>0</v>
      </c>
      <c r="AK116" s="15" t="n">
        <v>0</v>
      </c>
      <c r="AL116" s="15" t="n">
        <v>5</v>
      </c>
      <c r="AM116" s="18" t="s">
        <v>70</v>
      </c>
      <c r="AN116" s="18" t="s">
        <v>70</v>
      </c>
      <c r="AO116" s="18" t="s">
        <v>70</v>
      </c>
      <c r="AP116" s="18" t="s">
        <v>70</v>
      </c>
      <c r="AQ116" s="18" t="s">
        <v>70</v>
      </c>
      <c r="AR116" s="18"/>
      <c r="AS116" s="15" t="n">
        <v>0</v>
      </c>
      <c r="AT116" s="15" t="n">
        <v>0</v>
      </c>
      <c r="AU116" s="15" t="n">
        <v>1</v>
      </c>
      <c r="AV116" s="15" t="n">
        <v>2</v>
      </c>
      <c r="AW116" s="18" t="s">
        <v>70</v>
      </c>
      <c r="AX116" s="18" t="s">
        <v>70</v>
      </c>
      <c r="AY116" s="18" t="s">
        <v>70</v>
      </c>
      <c r="AZ116" s="15" t="s">
        <v>111</v>
      </c>
      <c r="BA116" s="20" t="n">
        <v>-0.4</v>
      </c>
      <c r="BB116" s="30" t="n">
        <f aca="false">BA116 * (1 - ( 3 / (( 4*BJ116) - 9) ))</f>
        <v>-0.347826086956522</v>
      </c>
      <c r="BC116" s="30" t="n">
        <f aca="false">0.5 * LN((1+BB116)/(1-BB116))</f>
        <v>-0.362968501691468</v>
      </c>
      <c r="BD116" s="30" t="n">
        <f aca="false">1/SQRT(BJ116-3)</f>
        <v>0.447213595499958</v>
      </c>
      <c r="BE116" s="30" t="n">
        <f aca="false">BC116-1.96*BD116</f>
        <v>-1.23950714887139</v>
      </c>
      <c r="BF116" s="30" t="n">
        <f aca="false">BC116+1.96*BD116</f>
        <v>0.513570145488449</v>
      </c>
      <c r="BG116" s="30" t="str">
        <f aca="false">IF(BC116&lt; BE116, "PROB",  IF(BC116&gt;BF116, "PROB","OK"))</f>
        <v>OK</v>
      </c>
      <c r="BH116" s="30" t="n">
        <f aca="false">1/(BD116*BD116)</f>
        <v>5</v>
      </c>
      <c r="BI116" s="15" t="s">
        <v>214</v>
      </c>
      <c r="BJ116" s="15" t="n">
        <v>8</v>
      </c>
      <c r="BK116" s="32" t="s">
        <v>73</v>
      </c>
      <c r="BL116" s="32" t="s">
        <v>212</v>
      </c>
      <c r="BM116" s="15" t="s">
        <v>233</v>
      </c>
    </row>
    <row r="117" s="15" customFormat="true" ht="14.4" hidden="false" customHeight="false" outlineLevel="0" collapsed="false">
      <c r="A117" s="15" t="n">
        <v>53</v>
      </c>
      <c r="B117" s="15" t="n">
        <v>0</v>
      </c>
      <c r="C117" s="15" t="s">
        <v>70</v>
      </c>
      <c r="D117" s="15" t="n">
        <v>0</v>
      </c>
      <c r="E117" s="15" t="n">
        <v>4</v>
      </c>
      <c r="F117" s="15" t="n">
        <v>1</v>
      </c>
      <c r="G117" s="18" t="s">
        <v>69</v>
      </c>
      <c r="H117" s="18" t="s">
        <v>69</v>
      </c>
      <c r="I117" s="18" t="s">
        <v>69</v>
      </c>
      <c r="J117" s="18" t="s">
        <v>69</v>
      </c>
      <c r="K117" s="15" t="n">
        <v>2</v>
      </c>
      <c r="L117" s="15" t="n">
        <v>1</v>
      </c>
      <c r="M117" s="15" t="n">
        <v>2</v>
      </c>
      <c r="N117" s="15" t="n">
        <v>1</v>
      </c>
      <c r="O117" s="15" t="n">
        <v>1</v>
      </c>
      <c r="P117" s="15" t="n">
        <v>6</v>
      </c>
      <c r="Q117" s="15" t="n">
        <v>1</v>
      </c>
      <c r="R117" s="15" t="n">
        <v>1</v>
      </c>
      <c r="S117" s="15" t="n">
        <v>30</v>
      </c>
      <c r="T117" s="15" t="n">
        <v>0</v>
      </c>
      <c r="U117" s="18" t="s">
        <v>69</v>
      </c>
      <c r="V117" s="15" t="s">
        <v>69</v>
      </c>
      <c r="W117" s="15" t="s">
        <v>69</v>
      </c>
      <c r="X117" s="15" t="s">
        <v>69</v>
      </c>
      <c r="Y117" s="18" t="s">
        <v>69</v>
      </c>
      <c r="AA117" s="18" t="s">
        <v>69</v>
      </c>
      <c r="AB117" s="18" t="s">
        <v>69</v>
      </c>
      <c r="AC117" s="15" t="s">
        <v>69</v>
      </c>
      <c r="AD117" s="15" t="s">
        <v>69</v>
      </c>
      <c r="AE117" s="15" t="s">
        <v>69</v>
      </c>
      <c r="AF117" s="18" t="s">
        <v>69</v>
      </c>
      <c r="AG117" s="18" t="s">
        <v>69</v>
      </c>
      <c r="AI117" s="18" t="s">
        <v>69</v>
      </c>
      <c r="AJ117" s="15" t="n">
        <v>0</v>
      </c>
      <c r="AK117" s="15" t="n">
        <v>0</v>
      </c>
      <c r="AL117" s="15" t="n">
        <v>5</v>
      </c>
      <c r="AM117" s="18" t="s">
        <v>70</v>
      </c>
      <c r="AN117" s="18" t="s">
        <v>70</v>
      </c>
      <c r="AO117" s="18" t="s">
        <v>70</v>
      </c>
      <c r="AP117" s="18" t="s">
        <v>70</v>
      </c>
      <c r="AQ117" s="18" t="s">
        <v>70</v>
      </c>
      <c r="AR117" s="18"/>
      <c r="AS117" s="15" t="n">
        <v>0</v>
      </c>
      <c r="AT117" s="15" t="n">
        <v>0</v>
      </c>
      <c r="AU117" s="15" t="n">
        <v>1</v>
      </c>
      <c r="AV117" s="15" t="n">
        <v>2</v>
      </c>
      <c r="AW117" s="18" t="s">
        <v>70</v>
      </c>
      <c r="AX117" s="18" t="s">
        <v>70</v>
      </c>
      <c r="AY117" s="18" t="s">
        <v>70</v>
      </c>
      <c r="AZ117" s="15" t="s">
        <v>109</v>
      </c>
      <c r="BA117" s="20" t="n">
        <v>0.95</v>
      </c>
      <c r="BB117" s="30" t="n">
        <f aca="false">BA117 * (1 - ( 3 / (( 4*BJ117) - 9) ))</f>
        <v>0.826086956521739</v>
      </c>
      <c r="BC117" s="30" t="n">
        <f aca="false">0.5 * LN((1+BB117)/(1-BB117))</f>
        <v>1.17568762858174</v>
      </c>
      <c r="BD117" s="30" t="n">
        <f aca="false">1/SQRT(BJ117-3)</f>
        <v>0.447213595499958</v>
      </c>
      <c r="BE117" s="30" t="n">
        <f aca="false">BC117-1.96*BD117</f>
        <v>0.299148981401822</v>
      </c>
      <c r="BF117" s="30" t="n">
        <f aca="false">BC117+1.96*BD117</f>
        <v>2.05222627576166</v>
      </c>
      <c r="BG117" s="30" t="str">
        <f aca="false">IF(BC117&lt; BE117, "PROB",  IF(BC117&gt;BF117, "PROB","OK"))</f>
        <v>OK</v>
      </c>
      <c r="BH117" s="30" t="n">
        <f aca="false">1/(BD117*BD117)</f>
        <v>5</v>
      </c>
      <c r="BI117" s="15" t="s">
        <v>214</v>
      </c>
      <c r="BJ117" s="15" t="n">
        <v>8</v>
      </c>
      <c r="BK117" s="32" t="s">
        <v>73</v>
      </c>
      <c r="BL117" s="32" t="s">
        <v>212</v>
      </c>
      <c r="BM117" s="15" t="s">
        <v>233</v>
      </c>
    </row>
    <row r="118" s="15" customFormat="true" ht="14.4" hidden="false" customHeight="false" outlineLevel="0" collapsed="false">
      <c r="A118" s="15" t="n">
        <v>53</v>
      </c>
      <c r="B118" s="15" t="n">
        <v>0</v>
      </c>
      <c r="C118" s="15" t="s">
        <v>70</v>
      </c>
      <c r="D118" s="15" t="n">
        <v>0</v>
      </c>
      <c r="E118" s="15" t="n">
        <v>4</v>
      </c>
      <c r="F118" s="15" t="n">
        <v>1</v>
      </c>
      <c r="G118" s="18" t="s">
        <v>69</v>
      </c>
      <c r="H118" s="18" t="s">
        <v>69</v>
      </c>
      <c r="I118" s="18" t="s">
        <v>69</v>
      </c>
      <c r="J118" s="18" t="s">
        <v>69</v>
      </c>
      <c r="K118" s="15" t="n">
        <v>2</v>
      </c>
      <c r="L118" s="15" t="n">
        <v>1</v>
      </c>
      <c r="M118" s="15" t="n">
        <v>2</v>
      </c>
      <c r="N118" s="15" t="n">
        <v>1</v>
      </c>
      <c r="O118" s="15" t="n">
        <v>1</v>
      </c>
      <c r="P118" s="15" t="n">
        <v>6</v>
      </c>
      <c r="Q118" s="15" t="n">
        <v>1</v>
      </c>
      <c r="R118" s="15" t="n">
        <v>1</v>
      </c>
      <c r="S118" s="15" t="n">
        <v>30</v>
      </c>
      <c r="T118" s="15" t="n">
        <v>0</v>
      </c>
      <c r="U118" s="18" t="s">
        <v>69</v>
      </c>
      <c r="V118" s="15" t="s">
        <v>69</v>
      </c>
      <c r="W118" s="15" t="s">
        <v>69</v>
      </c>
      <c r="X118" s="15" t="s">
        <v>69</v>
      </c>
      <c r="Y118" s="18" t="s">
        <v>69</v>
      </c>
      <c r="AA118" s="18" t="s">
        <v>69</v>
      </c>
      <c r="AB118" s="18" t="s">
        <v>69</v>
      </c>
      <c r="AC118" s="15" t="s">
        <v>69</v>
      </c>
      <c r="AD118" s="15" t="s">
        <v>69</v>
      </c>
      <c r="AE118" s="15" t="s">
        <v>69</v>
      </c>
      <c r="AF118" s="18" t="s">
        <v>69</v>
      </c>
      <c r="AG118" s="18" t="s">
        <v>69</v>
      </c>
      <c r="AI118" s="18" t="s">
        <v>69</v>
      </c>
      <c r="AJ118" s="15" t="n">
        <v>0</v>
      </c>
      <c r="AK118" s="15" t="n">
        <v>0</v>
      </c>
      <c r="AL118" s="15" t="n">
        <v>5</v>
      </c>
      <c r="AM118" s="18" t="s">
        <v>70</v>
      </c>
      <c r="AN118" s="18" t="s">
        <v>70</v>
      </c>
      <c r="AO118" s="18" t="s">
        <v>70</v>
      </c>
      <c r="AP118" s="18" t="s">
        <v>70</v>
      </c>
      <c r="AQ118" s="18" t="s">
        <v>70</v>
      </c>
      <c r="AR118" s="18"/>
      <c r="AS118" s="15" t="n">
        <v>0</v>
      </c>
      <c r="AT118" s="15" t="n">
        <v>0</v>
      </c>
      <c r="AU118" s="15" t="n">
        <v>1</v>
      </c>
      <c r="AV118" s="15" t="n">
        <v>2</v>
      </c>
      <c r="AW118" s="18" t="s">
        <v>70</v>
      </c>
      <c r="AX118" s="18" t="s">
        <v>70</v>
      </c>
      <c r="AY118" s="18" t="s">
        <v>70</v>
      </c>
      <c r="AZ118" s="15" t="s">
        <v>157</v>
      </c>
      <c r="BA118" s="20" t="n">
        <v>-0.27</v>
      </c>
      <c r="BB118" s="30" t="n">
        <f aca="false">BA118 * (1 - ( 3 / (( 4*BJ118) - 9) ))</f>
        <v>-0.234782608695652</v>
      </c>
      <c r="BC118" s="30" t="n">
        <f aca="false">0.5 * LN((1+BB118)/(1-BB118))</f>
        <v>-0.239245121561527</v>
      </c>
      <c r="BD118" s="30" t="n">
        <f aca="false">1/SQRT(BJ118-3)</f>
        <v>0.447213595499958</v>
      </c>
      <c r="BE118" s="30" t="n">
        <f aca="false">BC118-1.96*BD118</f>
        <v>-1.11578376874144</v>
      </c>
      <c r="BF118" s="30" t="n">
        <f aca="false">BC118+1.96*BD118</f>
        <v>0.63729352561839</v>
      </c>
      <c r="BG118" s="30" t="str">
        <f aca="false">IF(BC118&lt; BE118, "PROB",  IF(BC118&gt;BF118, "PROB","OK"))</f>
        <v>OK</v>
      </c>
      <c r="BH118" s="30" t="n">
        <f aca="false">1/(BD118*BD118)</f>
        <v>5</v>
      </c>
      <c r="BI118" s="15" t="s">
        <v>214</v>
      </c>
      <c r="BJ118" s="15" t="n">
        <v>8</v>
      </c>
      <c r="BK118" s="32" t="s">
        <v>73</v>
      </c>
      <c r="BL118" s="32" t="s">
        <v>212</v>
      </c>
      <c r="BM118" s="15" t="s">
        <v>233</v>
      </c>
    </row>
    <row r="119" s="15" customFormat="true" ht="14.4" hidden="false" customHeight="false" outlineLevel="0" collapsed="false">
      <c r="A119" s="15" t="n">
        <v>53</v>
      </c>
      <c r="B119" s="15" t="n">
        <v>0</v>
      </c>
      <c r="C119" s="15" t="s">
        <v>70</v>
      </c>
      <c r="D119" s="15" t="n">
        <v>0</v>
      </c>
      <c r="E119" s="15" t="n">
        <v>4</v>
      </c>
      <c r="F119" s="15" t="n">
        <v>1</v>
      </c>
      <c r="G119" s="18" t="s">
        <v>69</v>
      </c>
      <c r="H119" s="18" t="s">
        <v>69</v>
      </c>
      <c r="I119" s="18" t="s">
        <v>69</v>
      </c>
      <c r="J119" s="18" t="s">
        <v>69</v>
      </c>
      <c r="K119" s="15" t="n">
        <v>2</v>
      </c>
      <c r="L119" s="15" t="n">
        <v>1</v>
      </c>
      <c r="M119" s="15" t="n">
        <v>2</v>
      </c>
      <c r="N119" s="15" t="n">
        <v>1</v>
      </c>
      <c r="O119" s="15" t="n">
        <v>1</v>
      </c>
      <c r="P119" s="15" t="n">
        <v>6</v>
      </c>
      <c r="Q119" s="15" t="n">
        <v>1</v>
      </c>
      <c r="R119" s="15" t="n">
        <v>1</v>
      </c>
      <c r="S119" s="15" t="n">
        <v>30</v>
      </c>
      <c r="T119" s="15" t="n">
        <v>0</v>
      </c>
      <c r="U119" s="18" t="s">
        <v>69</v>
      </c>
      <c r="V119" s="15" t="s">
        <v>69</v>
      </c>
      <c r="W119" s="15" t="s">
        <v>69</v>
      </c>
      <c r="X119" s="15" t="s">
        <v>69</v>
      </c>
      <c r="Y119" s="18" t="s">
        <v>69</v>
      </c>
      <c r="AA119" s="18" t="s">
        <v>69</v>
      </c>
      <c r="AB119" s="18" t="s">
        <v>69</v>
      </c>
      <c r="AC119" s="15" t="s">
        <v>69</v>
      </c>
      <c r="AD119" s="15" t="s">
        <v>69</v>
      </c>
      <c r="AE119" s="15" t="s">
        <v>69</v>
      </c>
      <c r="AF119" s="18" t="s">
        <v>69</v>
      </c>
      <c r="AG119" s="18" t="s">
        <v>69</v>
      </c>
      <c r="AI119" s="18" t="s">
        <v>69</v>
      </c>
      <c r="AJ119" s="15" t="n">
        <v>0</v>
      </c>
      <c r="AK119" s="15" t="n">
        <v>0</v>
      </c>
      <c r="AL119" s="15" t="n">
        <v>5</v>
      </c>
      <c r="AM119" s="18" t="s">
        <v>70</v>
      </c>
      <c r="AN119" s="18" t="s">
        <v>70</v>
      </c>
      <c r="AO119" s="18" t="s">
        <v>70</v>
      </c>
      <c r="AP119" s="18" t="s">
        <v>70</v>
      </c>
      <c r="AQ119" s="18" t="s">
        <v>70</v>
      </c>
      <c r="AR119" s="18"/>
      <c r="AS119" s="15" t="n">
        <v>0</v>
      </c>
      <c r="AT119" s="15" t="n">
        <v>0</v>
      </c>
      <c r="AU119" s="15" t="n">
        <v>1</v>
      </c>
      <c r="AV119" s="15" t="n">
        <v>2</v>
      </c>
      <c r="AW119" s="18" t="s">
        <v>70</v>
      </c>
      <c r="AX119" s="18" t="s">
        <v>70</v>
      </c>
      <c r="AY119" s="18" t="s">
        <v>70</v>
      </c>
      <c r="AZ119" s="15" t="s">
        <v>76</v>
      </c>
      <c r="BA119" s="20" t="n">
        <v>0.85</v>
      </c>
      <c r="BB119" s="30" t="n">
        <f aca="false">BA119 * (1 - ( 3 / (( 4*BJ119) - 9) ))</f>
        <v>0.739130434782609</v>
      </c>
      <c r="BC119" s="30" t="n">
        <f aca="false">0.5 * LN((1+BB119)/(1-BB119))</f>
        <v>0.948559992442941</v>
      </c>
      <c r="BD119" s="30" t="n">
        <f aca="false">1/SQRT(BJ119-3)</f>
        <v>0.447213595499958</v>
      </c>
      <c r="BE119" s="30" t="n">
        <f aca="false">BC119-1.96*BD119</f>
        <v>0.0720213452630231</v>
      </c>
      <c r="BF119" s="30" t="n">
        <f aca="false">BC119+1.96*BD119</f>
        <v>1.82509863962286</v>
      </c>
      <c r="BG119" s="30" t="str">
        <f aca="false">IF(BC119&lt; BE119, "PROB",  IF(BC119&gt;BF119, "PROB","OK"))</f>
        <v>OK</v>
      </c>
      <c r="BH119" s="30" t="n">
        <f aca="false">1/(BD119*BD119)</f>
        <v>5</v>
      </c>
      <c r="BI119" s="15" t="s">
        <v>214</v>
      </c>
      <c r="BJ119" s="15" t="n">
        <v>8</v>
      </c>
      <c r="BK119" s="32" t="s">
        <v>73</v>
      </c>
      <c r="BL119" s="32" t="s">
        <v>212</v>
      </c>
      <c r="BM119" s="15" t="s">
        <v>233</v>
      </c>
    </row>
    <row r="120" s="15" customFormat="true" ht="14.4" hidden="false" customHeight="false" outlineLevel="0" collapsed="false">
      <c r="A120" s="15" t="n">
        <v>53</v>
      </c>
      <c r="B120" s="15" t="n">
        <v>0</v>
      </c>
      <c r="C120" s="15" t="s">
        <v>70</v>
      </c>
      <c r="D120" s="15" t="n">
        <v>0</v>
      </c>
      <c r="E120" s="15" t="n">
        <v>4</v>
      </c>
      <c r="F120" s="15" t="n">
        <v>1</v>
      </c>
      <c r="G120" s="18" t="s">
        <v>69</v>
      </c>
      <c r="H120" s="18" t="s">
        <v>69</v>
      </c>
      <c r="I120" s="18" t="s">
        <v>69</v>
      </c>
      <c r="J120" s="18" t="s">
        <v>69</v>
      </c>
      <c r="K120" s="15" t="n">
        <v>2</v>
      </c>
      <c r="L120" s="15" t="n">
        <v>1</v>
      </c>
      <c r="M120" s="15" t="n">
        <v>2</v>
      </c>
      <c r="N120" s="15" t="n">
        <v>1</v>
      </c>
      <c r="O120" s="15" t="n">
        <v>1</v>
      </c>
      <c r="P120" s="15" t="n">
        <v>6</v>
      </c>
      <c r="Q120" s="15" t="n">
        <v>1</v>
      </c>
      <c r="R120" s="15" t="n">
        <v>1</v>
      </c>
      <c r="S120" s="15" t="n">
        <v>30</v>
      </c>
      <c r="T120" s="15" t="n">
        <v>0</v>
      </c>
      <c r="U120" s="18" t="s">
        <v>69</v>
      </c>
      <c r="V120" s="15" t="s">
        <v>69</v>
      </c>
      <c r="W120" s="15" t="s">
        <v>69</v>
      </c>
      <c r="X120" s="15" t="s">
        <v>69</v>
      </c>
      <c r="Y120" s="18" t="s">
        <v>69</v>
      </c>
      <c r="AA120" s="18" t="s">
        <v>69</v>
      </c>
      <c r="AB120" s="18" t="s">
        <v>69</v>
      </c>
      <c r="AC120" s="15" t="s">
        <v>69</v>
      </c>
      <c r="AD120" s="15" t="s">
        <v>69</v>
      </c>
      <c r="AE120" s="15" t="s">
        <v>69</v>
      </c>
      <c r="AF120" s="18" t="s">
        <v>69</v>
      </c>
      <c r="AG120" s="18" t="s">
        <v>69</v>
      </c>
      <c r="AI120" s="18" t="s">
        <v>69</v>
      </c>
      <c r="AJ120" s="15" t="n">
        <v>0</v>
      </c>
      <c r="AK120" s="15" t="n">
        <v>0</v>
      </c>
      <c r="AL120" s="15" t="n">
        <v>5</v>
      </c>
      <c r="AM120" s="18" t="s">
        <v>70</v>
      </c>
      <c r="AN120" s="18" t="s">
        <v>70</v>
      </c>
      <c r="AO120" s="18" t="s">
        <v>70</v>
      </c>
      <c r="AP120" s="18" t="s">
        <v>70</v>
      </c>
      <c r="AQ120" s="18" t="s">
        <v>70</v>
      </c>
      <c r="AR120" s="18"/>
      <c r="AS120" s="15" t="n">
        <v>0</v>
      </c>
      <c r="AT120" s="15" t="n">
        <v>0</v>
      </c>
      <c r="AU120" s="15" t="n">
        <v>1</v>
      </c>
      <c r="AV120" s="15" t="n">
        <v>2</v>
      </c>
      <c r="AW120" s="18" t="s">
        <v>70</v>
      </c>
      <c r="AX120" s="18" t="s">
        <v>70</v>
      </c>
      <c r="AY120" s="18" t="s">
        <v>70</v>
      </c>
      <c r="AZ120" s="15" t="s">
        <v>83</v>
      </c>
      <c r="BA120" s="20" t="n">
        <v>0.33</v>
      </c>
      <c r="BB120" s="30" t="n">
        <f aca="false">BA120 * (1 - ( 3 / (( 4*BJ120) - 9) ))</f>
        <v>0.28695652173913</v>
      </c>
      <c r="BC120" s="30" t="n">
        <f aca="false">0.5 * LN((1+BB120)/(1-BB120))</f>
        <v>0.295246513249931</v>
      </c>
      <c r="BD120" s="30" t="n">
        <f aca="false">1/SQRT(BJ120-3)</f>
        <v>0.447213595499958</v>
      </c>
      <c r="BE120" s="30" t="n">
        <f aca="false">BC120-1.96*BD120</f>
        <v>-0.581292133929986</v>
      </c>
      <c r="BF120" s="30" t="n">
        <f aca="false">BC120+1.96*BD120</f>
        <v>1.17178516042985</v>
      </c>
      <c r="BG120" s="30" t="str">
        <f aca="false">IF(BC120&lt; BE120, "PROB",  IF(BC120&gt;BF120, "PROB","OK"))</f>
        <v>OK</v>
      </c>
      <c r="BH120" s="30" t="n">
        <f aca="false">1/(BD120*BD120)</f>
        <v>5</v>
      </c>
      <c r="BI120" s="15" t="s">
        <v>214</v>
      </c>
      <c r="BJ120" s="15" t="n">
        <v>8</v>
      </c>
      <c r="BK120" s="32" t="s">
        <v>73</v>
      </c>
      <c r="BL120" s="32" t="s">
        <v>212</v>
      </c>
      <c r="BM120" s="15" t="s">
        <v>233</v>
      </c>
    </row>
    <row r="121" s="15" customFormat="true" ht="14.4" hidden="false" customHeight="false" outlineLevel="0" collapsed="false">
      <c r="A121" s="15" t="n">
        <v>53</v>
      </c>
      <c r="B121" s="15" t="n">
        <v>0</v>
      </c>
      <c r="C121" s="15" t="s">
        <v>70</v>
      </c>
      <c r="D121" s="15" t="n">
        <v>0</v>
      </c>
      <c r="E121" s="15" t="n">
        <v>4</v>
      </c>
      <c r="F121" s="15" t="n">
        <v>1</v>
      </c>
      <c r="G121" s="18" t="s">
        <v>69</v>
      </c>
      <c r="H121" s="18" t="s">
        <v>69</v>
      </c>
      <c r="I121" s="18" t="s">
        <v>69</v>
      </c>
      <c r="J121" s="18" t="s">
        <v>69</v>
      </c>
      <c r="K121" s="15" t="n">
        <v>2</v>
      </c>
      <c r="L121" s="15" t="n">
        <v>1</v>
      </c>
      <c r="M121" s="15" t="n">
        <v>2</v>
      </c>
      <c r="N121" s="15" t="n">
        <v>1</v>
      </c>
      <c r="O121" s="15" t="n">
        <v>1</v>
      </c>
      <c r="P121" s="15" t="n">
        <v>6</v>
      </c>
      <c r="Q121" s="15" t="n">
        <v>1</v>
      </c>
      <c r="R121" s="15" t="n">
        <v>1</v>
      </c>
      <c r="S121" s="15" t="n">
        <v>30</v>
      </c>
      <c r="T121" s="15" t="n">
        <v>0</v>
      </c>
      <c r="U121" s="18" t="s">
        <v>69</v>
      </c>
      <c r="V121" s="15" t="s">
        <v>69</v>
      </c>
      <c r="W121" s="15" t="s">
        <v>69</v>
      </c>
      <c r="X121" s="15" t="s">
        <v>69</v>
      </c>
      <c r="Y121" s="18" t="s">
        <v>69</v>
      </c>
      <c r="AA121" s="18" t="s">
        <v>69</v>
      </c>
      <c r="AB121" s="18" t="s">
        <v>69</v>
      </c>
      <c r="AC121" s="15" t="s">
        <v>69</v>
      </c>
      <c r="AD121" s="15" t="s">
        <v>69</v>
      </c>
      <c r="AE121" s="15" t="s">
        <v>69</v>
      </c>
      <c r="AF121" s="18" t="s">
        <v>69</v>
      </c>
      <c r="AG121" s="18" t="s">
        <v>69</v>
      </c>
      <c r="AI121" s="18" t="s">
        <v>69</v>
      </c>
      <c r="AJ121" s="15" t="n">
        <v>0</v>
      </c>
      <c r="AK121" s="15" t="n">
        <v>0</v>
      </c>
      <c r="AL121" s="15" t="n">
        <v>5</v>
      </c>
      <c r="AM121" s="18" t="s">
        <v>70</v>
      </c>
      <c r="AN121" s="18" t="s">
        <v>70</v>
      </c>
      <c r="AO121" s="18" t="s">
        <v>70</v>
      </c>
      <c r="AP121" s="18" t="s">
        <v>70</v>
      </c>
      <c r="AQ121" s="18" t="s">
        <v>70</v>
      </c>
      <c r="AR121" s="18"/>
      <c r="AS121" s="15" t="n">
        <v>0</v>
      </c>
      <c r="AT121" s="15" t="n">
        <v>0</v>
      </c>
      <c r="AU121" s="15" t="n">
        <v>1</v>
      </c>
      <c r="AV121" s="15" t="n">
        <v>2</v>
      </c>
      <c r="AW121" s="18" t="s">
        <v>70</v>
      </c>
      <c r="AX121" s="18" t="s">
        <v>70</v>
      </c>
      <c r="AY121" s="18" t="s">
        <v>70</v>
      </c>
      <c r="AZ121" s="15" t="s">
        <v>168</v>
      </c>
      <c r="BA121" s="20" t="n">
        <v>0.01</v>
      </c>
      <c r="BB121" s="30" t="n">
        <f aca="false">BA121 * (1 - ( 3 / (( 4*BJ121) - 9) ))</f>
        <v>0.00869565217391304</v>
      </c>
      <c r="BC121" s="30" t="n">
        <f aca="false">0.5 * LN((1+BB121)/(1-BB121))</f>
        <v>0.00869587135593451</v>
      </c>
      <c r="BD121" s="30" t="n">
        <f aca="false">1/SQRT(BJ121-3)</f>
        <v>0.447213595499958</v>
      </c>
      <c r="BE121" s="30" t="n">
        <f aca="false">BC121-1.96*BD121</f>
        <v>-0.867842775823983</v>
      </c>
      <c r="BF121" s="30" t="n">
        <f aca="false">BC121+1.96*BD121</f>
        <v>0.885234518535852</v>
      </c>
      <c r="BG121" s="30" t="str">
        <f aca="false">IF(BC121&lt; BE121, "PROB",  IF(BC121&gt;BF121, "PROB","OK"))</f>
        <v>OK</v>
      </c>
      <c r="BH121" s="30" t="n">
        <f aca="false">1/(BD121*BD121)</f>
        <v>5</v>
      </c>
      <c r="BI121" s="15" t="s">
        <v>214</v>
      </c>
      <c r="BJ121" s="15" t="n">
        <v>8</v>
      </c>
      <c r="BK121" s="32" t="s">
        <v>73</v>
      </c>
      <c r="BL121" s="32" t="s">
        <v>212</v>
      </c>
      <c r="BM121" s="15" t="s">
        <v>233</v>
      </c>
    </row>
    <row r="122" s="15" customFormat="true" ht="14.4" hidden="false" customHeight="false" outlineLevel="0" collapsed="false">
      <c r="A122" s="15" t="n">
        <v>53</v>
      </c>
      <c r="B122" s="15" t="n">
        <v>0</v>
      </c>
      <c r="C122" s="15" t="s">
        <v>70</v>
      </c>
      <c r="D122" s="15" t="n">
        <v>0</v>
      </c>
      <c r="E122" s="15" t="n">
        <v>4</v>
      </c>
      <c r="F122" s="15" t="n">
        <v>1</v>
      </c>
      <c r="G122" s="18" t="s">
        <v>69</v>
      </c>
      <c r="H122" s="18" t="s">
        <v>69</v>
      </c>
      <c r="I122" s="18" t="s">
        <v>69</v>
      </c>
      <c r="J122" s="18" t="s">
        <v>69</v>
      </c>
      <c r="K122" s="15" t="n">
        <v>2</v>
      </c>
      <c r="L122" s="15" t="n">
        <v>1</v>
      </c>
      <c r="M122" s="15" t="n">
        <v>2</v>
      </c>
      <c r="N122" s="15" t="n">
        <v>1</v>
      </c>
      <c r="O122" s="15" t="n">
        <v>1</v>
      </c>
      <c r="P122" s="15" t="n">
        <v>6</v>
      </c>
      <c r="Q122" s="15" t="n">
        <v>1</v>
      </c>
      <c r="R122" s="15" t="n">
        <v>1</v>
      </c>
      <c r="S122" s="15" t="n">
        <v>30</v>
      </c>
      <c r="T122" s="15" t="n">
        <v>0</v>
      </c>
      <c r="U122" s="18" t="s">
        <v>69</v>
      </c>
      <c r="V122" s="15" t="s">
        <v>69</v>
      </c>
      <c r="W122" s="15" t="s">
        <v>69</v>
      </c>
      <c r="X122" s="15" t="s">
        <v>69</v>
      </c>
      <c r="Y122" s="18" t="s">
        <v>69</v>
      </c>
      <c r="AA122" s="18" t="s">
        <v>69</v>
      </c>
      <c r="AB122" s="18" t="s">
        <v>69</v>
      </c>
      <c r="AC122" s="15" t="s">
        <v>69</v>
      </c>
      <c r="AD122" s="15" t="s">
        <v>69</v>
      </c>
      <c r="AE122" s="15" t="s">
        <v>69</v>
      </c>
      <c r="AF122" s="18" t="s">
        <v>69</v>
      </c>
      <c r="AG122" s="18" t="s">
        <v>69</v>
      </c>
      <c r="AI122" s="18" t="s">
        <v>69</v>
      </c>
      <c r="AJ122" s="15" t="n">
        <v>0</v>
      </c>
      <c r="AK122" s="15" t="n">
        <v>0</v>
      </c>
      <c r="AL122" s="15" t="n">
        <v>5</v>
      </c>
      <c r="AM122" s="18" t="s">
        <v>70</v>
      </c>
      <c r="AN122" s="18" t="s">
        <v>70</v>
      </c>
      <c r="AO122" s="18" t="s">
        <v>70</v>
      </c>
      <c r="AP122" s="18" t="s">
        <v>70</v>
      </c>
      <c r="AQ122" s="18" t="s">
        <v>70</v>
      </c>
      <c r="AR122" s="18"/>
      <c r="AS122" s="15" t="n">
        <v>0</v>
      </c>
      <c r="AT122" s="15" t="n">
        <v>0</v>
      </c>
      <c r="AU122" s="15" t="n">
        <v>1</v>
      </c>
      <c r="AV122" s="15" t="n">
        <v>2</v>
      </c>
      <c r="AW122" s="18" t="s">
        <v>70</v>
      </c>
      <c r="AX122" s="18" t="s">
        <v>70</v>
      </c>
      <c r="AY122" s="18" t="s">
        <v>70</v>
      </c>
      <c r="AZ122" s="15" t="s">
        <v>202</v>
      </c>
      <c r="BA122" s="20" t="n">
        <v>-0.19</v>
      </c>
      <c r="BB122" s="30" t="n">
        <f aca="false">BA122 * (1 - ( 3 / (( 4*BJ122) - 9) ))</f>
        <v>-0.165217391304348</v>
      </c>
      <c r="BC122" s="30" t="n">
        <f aca="false">0.5 * LN((1+BB122)/(1-BB122))</f>
        <v>-0.166745804241538</v>
      </c>
      <c r="BD122" s="30" t="n">
        <f aca="false">1/SQRT(BJ122-3)</f>
        <v>0.447213595499958</v>
      </c>
      <c r="BE122" s="30" t="n">
        <f aca="false">BC122-1.96*BD122</f>
        <v>-1.04328445142146</v>
      </c>
      <c r="BF122" s="30" t="n">
        <f aca="false">BC122+1.96*BD122</f>
        <v>0.70979284293838</v>
      </c>
      <c r="BG122" s="30" t="str">
        <f aca="false">IF(BC122&lt; BE122, "PROB",  IF(BC122&gt;BF122, "PROB","OK"))</f>
        <v>OK</v>
      </c>
      <c r="BH122" s="30" t="n">
        <f aca="false">1/(BD122*BD122)</f>
        <v>5</v>
      </c>
      <c r="BI122" s="15" t="s">
        <v>214</v>
      </c>
      <c r="BJ122" s="15" t="n">
        <v>8</v>
      </c>
      <c r="BK122" s="32" t="s">
        <v>73</v>
      </c>
      <c r="BL122" s="32" t="s">
        <v>212</v>
      </c>
      <c r="BM122" s="15" t="s">
        <v>233</v>
      </c>
    </row>
    <row r="123" s="15" customFormat="true" ht="14.4" hidden="false" customHeight="false" outlineLevel="0" collapsed="false">
      <c r="A123" s="15" t="n">
        <v>53</v>
      </c>
      <c r="B123" s="15" t="n">
        <v>0</v>
      </c>
      <c r="C123" s="15" t="s">
        <v>70</v>
      </c>
      <c r="D123" s="15" t="n">
        <v>0</v>
      </c>
      <c r="E123" s="15" t="n">
        <v>4</v>
      </c>
      <c r="F123" s="15" t="n">
        <v>1</v>
      </c>
      <c r="G123" s="18" t="s">
        <v>69</v>
      </c>
      <c r="H123" s="18" t="s">
        <v>69</v>
      </c>
      <c r="I123" s="18" t="s">
        <v>69</v>
      </c>
      <c r="J123" s="18" t="s">
        <v>69</v>
      </c>
      <c r="K123" s="15" t="n">
        <v>2</v>
      </c>
      <c r="L123" s="15" t="n">
        <v>1</v>
      </c>
      <c r="M123" s="15" t="n">
        <v>2</v>
      </c>
      <c r="N123" s="15" t="n">
        <v>1</v>
      </c>
      <c r="O123" s="15" t="n">
        <v>1</v>
      </c>
      <c r="P123" s="15" t="n">
        <v>6</v>
      </c>
      <c r="Q123" s="15" t="n">
        <v>1</v>
      </c>
      <c r="R123" s="15" t="n">
        <v>1</v>
      </c>
      <c r="S123" s="15" t="n">
        <v>30</v>
      </c>
      <c r="T123" s="15" t="n">
        <v>0</v>
      </c>
      <c r="U123" s="18" t="s">
        <v>69</v>
      </c>
      <c r="V123" s="15" t="s">
        <v>69</v>
      </c>
      <c r="W123" s="15" t="s">
        <v>69</v>
      </c>
      <c r="X123" s="15" t="s">
        <v>69</v>
      </c>
      <c r="Y123" s="18" t="s">
        <v>69</v>
      </c>
      <c r="AA123" s="18" t="s">
        <v>69</v>
      </c>
      <c r="AB123" s="18" t="s">
        <v>69</v>
      </c>
      <c r="AC123" s="15" t="s">
        <v>69</v>
      </c>
      <c r="AD123" s="15" t="s">
        <v>69</v>
      </c>
      <c r="AE123" s="15" t="s">
        <v>69</v>
      </c>
      <c r="AF123" s="18" t="s">
        <v>69</v>
      </c>
      <c r="AG123" s="18" t="s">
        <v>69</v>
      </c>
      <c r="AI123" s="18" t="s">
        <v>69</v>
      </c>
      <c r="AJ123" s="15" t="n">
        <v>0</v>
      </c>
      <c r="AK123" s="15" t="n">
        <v>0</v>
      </c>
      <c r="AL123" s="15" t="n">
        <v>5</v>
      </c>
      <c r="AM123" s="18" t="s">
        <v>70</v>
      </c>
      <c r="AN123" s="18" t="s">
        <v>70</v>
      </c>
      <c r="AO123" s="18" t="s">
        <v>70</v>
      </c>
      <c r="AP123" s="18" t="s">
        <v>70</v>
      </c>
      <c r="AQ123" s="18" t="s">
        <v>70</v>
      </c>
      <c r="AR123" s="18"/>
      <c r="AS123" s="15" t="n">
        <v>0</v>
      </c>
      <c r="AT123" s="15" t="n">
        <v>0</v>
      </c>
      <c r="AU123" s="15" t="n">
        <v>1</v>
      </c>
      <c r="AV123" s="15" t="n">
        <v>2</v>
      </c>
      <c r="AW123" s="18" t="s">
        <v>70</v>
      </c>
      <c r="AX123" s="18" t="s">
        <v>70</v>
      </c>
      <c r="AY123" s="18" t="s">
        <v>70</v>
      </c>
      <c r="AZ123" s="15" t="s">
        <v>138</v>
      </c>
      <c r="BA123" s="20" t="n">
        <v>0.22</v>
      </c>
      <c r="BB123" s="30" t="n">
        <f aca="false">BA123 * (1 - ( 3 / (( 4*BJ123) - 9) ))</f>
        <v>0.191304347826087</v>
      </c>
      <c r="BC123" s="30" t="n">
        <f aca="false">0.5 * LN((1+BB123)/(1-BB123))</f>
        <v>0.193690716337435</v>
      </c>
      <c r="BD123" s="30" t="n">
        <f aca="false">1/SQRT(BJ123-3)</f>
        <v>0.447213595499958</v>
      </c>
      <c r="BE123" s="30" t="n">
        <f aca="false">BC123-1.96*BD123</f>
        <v>-0.682847930842483</v>
      </c>
      <c r="BF123" s="30" t="n">
        <f aca="false">BC123+1.96*BD123</f>
        <v>1.07022936351735</v>
      </c>
      <c r="BG123" s="30" t="str">
        <f aca="false">IF(BC123&lt; BE123, "PROB",  IF(BC123&gt;BF123, "PROB","OK"))</f>
        <v>OK</v>
      </c>
      <c r="BH123" s="30" t="n">
        <f aca="false">1/(BD123*BD123)</f>
        <v>5</v>
      </c>
      <c r="BI123" s="15" t="s">
        <v>214</v>
      </c>
      <c r="BJ123" s="15" t="n">
        <v>8</v>
      </c>
      <c r="BK123" s="32" t="s">
        <v>73</v>
      </c>
      <c r="BL123" s="32" t="s">
        <v>212</v>
      </c>
      <c r="BM123" s="15" t="s">
        <v>233</v>
      </c>
    </row>
    <row r="124" s="15" customFormat="true" ht="14.4" hidden="false" customHeight="false" outlineLevel="0" collapsed="false">
      <c r="A124" s="15" t="n">
        <v>53</v>
      </c>
      <c r="B124" s="15" t="n">
        <v>0</v>
      </c>
      <c r="C124" s="15" t="s">
        <v>70</v>
      </c>
      <c r="D124" s="15" t="n">
        <v>0</v>
      </c>
      <c r="E124" s="15" t="n">
        <v>4</v>
      </c>
      <c r="F124" s="15" t="n">
        <v>1</v>
      </c>
      <c r="G124" s="18" t="s">
        <v>69</v>
      </c>
      <c r="H124" s="18" t="s">
        <v>69</v>
      </c>
      <c r="I124" s="18" t="s">
        <v>69</v>
      </c>
      <c r="J124" s="18" t="s">
        <v>69</v>
      </c>
      <c r="K124" s="15" t="n">
        <v>2</v>
      </c>
      <c r="L124" s="15" t="n">
        <v>1</v>
      </c>
      <c r="M124" s="15" t="n">
        <v>2</v>
      </c>
      <c r="N124" s="15" t="n">
        <v>1</v>
      </c>
      <c r="O124" s="15" t="n">
        <v>1</v>
      </c>
      <c r="P124" s="15" t="n">
        <v>6</v>
      </c>
      <c r="Q124" s="15" t="n">
        <v>1</v>
      </c>
      <c r="R124" s="15" t="n">
        <v>1</v>
      </c>
      <c r="S124" s="15" t="n">
        <v>30</v>
      </c>
      <c r="T124" s="15" t="n">
        <v>0</v>
      </c>
      <c r="U124" s="18" t="s">
        <v>69</v>
      </c>
      <c r="V124" s="15" t="s">
        <v>69</v>
      </c>
      <c r="W124" s="15" t="s">
        <v>69</v>
      </c>
      <c r="X124" s="15" t="s">
        <v>69</v>
      </c>
      <c r="Y124" s="18" t="s">
        <v>69</v>
      </c>
      <c r="AA124" s="18" t="s">
        <v>69</v>
      </c>
      <c r="AB124" s="18" t="s">
        <v>69</v>
      </c>
      <c r="AC124" s="15" t="s">
        <v>69</v>
      </c>
      <c r="AD124" s="15" t="s">
        <v>69</v>
      </c>
      <c r="AE124" s="15" t="s">
        <v>69</v>
      </c>
      <c r="AF124" s="18" t="s">
        <v>69</v>
      </c>
      <c r="AG124" s="18" t="s">
        <v>69</v>
      </c>
      <c r="AI124" s="18" t="s">
        <v>69</v>
      </c>
      <c r="AJ124" s="15" t="n">
        <v>0</v>
      </c>
      <c r="AK124" s="15" t="n">
        <v>0</v>
      </c>
      <c r="AL124" s="15" t="n">
        <v>6</v>
      </c>
      <c r="AM124" s="18" t="s">
        <v>70</v>
      </c>
      <c r="AN124" s="18" t="s">
        <v>70</v>
      </c>
      <c r="AO124" s="18" t="s">
        <v>70</v>
      </c>
      <c r="AP124" s="18" t="s">
        <v>70</v>
      </c>
      <c r="AQ124" s="18" t="s">
        <v>70</v>
      </c>
      <c r="AR124" s="18"/>
      <c r="AS124" s="15" t="n">
        <v>0</v>
      </c>
      <c r="AT124" s="15" t="n">
        <v>0</v>
      </c>
      <c r="AU124" s="15" t="n">
        <v>1</v>
      </c>
      <c r="AV124" s="15" t="n">
        <v>2</v>
      </c>
      <c r="AW124" s="18" t="s">
        <v>70</v>
      </c>
      <c r="AX124" s="18" t="s">
        <v>70</v>
      </c>
      <c r="AY124" s="18" t="s">
        <v>70</v>
      </c>
      <c r="AZ124" s="27" t="s">
        <v>71</v>
      </c>
      <c r="BA124" s="20" t="n">
        <v>0.42</v>
      </c>
      <c r="BB124" s="30" t="n">
        <f aca="false">BA124 * (1 - ( 3 / (( 4*BJ124) - 9) ))</f>
        <v>0.365217391304348</v>
      </c>
      <c r="BC124" s="30" t="n">
        <f aca="false">0.5 * LN((1+BB124)/(1-BB124))</f>
        <v>0.382893182099958</v>
      </c>
      <c r="BD124" s="30" t="n">
        <f aca="false">1/SQRT(BJ124-3)</f>
        <v>0.447213595499958</v>
      </c>
      <c r="BE124" s="30" t="n">
        <f aca="false">BC124-1.96*BD124</f>
        <v>-0.493645465079959</v>
      </c>
      <c r="BF124" s="30" t="n">
        <f aca="false">BC124+1.96*BD124</f>
        <v>1.25943182927988</v>
      </c>
      <c r="BG124" s="30" t="str">
        <f aca="false">IF(BC124&lt; BE124, "PROB",  IF(BC124&gt;BF124, "PROB","OK"))</f>
        <v>OK</v>
      </c>
      <c r="BH124" s="30" t="n">
        <f aca="false">1/(BD124*BD124)</f>
        <v>5</v>
      </c>
      <c r="BI124" s="15" t="s">
        <v>215</v>
      </c>
      <c r="BJ124" s="15" t="n">
        <v>8</v>
      </c>
      <c r="BK124" s="32" t="s">
        <v>73</v>
      </c>
      <c r="BL124" s="32" t="s">
        <v>212</v>
      </c>
      <c r="BM124" s="15" t="s">
        <v>233</v>
      </c>
    </row>
    <row r="125" s="15" customFormat="true" ht="14.4" hidden="false" customHeight="false" outlineLevel="0" collapsed="false">
      <c r="A125" s="15" t="n">
        <v>53</v>
      </c>
      <c r="B125" s="15" t="n">
        <v>0</v>
      </c>
      <c r="C125" s="15" t="s">
        <v>70</v>
      </c>
      <c r="D125" s="15" t="n">
        <v>0</v>
      </c>
      <c r="E125" s="15" t="n">
        <v>4</v>
      </c>
      <c r="F125" s="15" t="n">
        <v>1</v>
      </c>
      <c r="G125" s="18" t="s">
        <v>69</v>
      </c>
      <c r="H125" s="18" t="s">
        <v>69</v>
      </c>
      <c r="I125" s="18" t="s">
        <v>69</v>
      </c>
      <c r="J125" s="18" t="s">
        <v>69</v>
      </c>
      <c r="K125" s="15" t="n">
        <v>2</v>
      </c>
      <c r="L125" s="15" t="n">
        <v>1</v>
      </c>
      <c r="M125" s="15" t="n">
        <v>2</v>
      </c>
      <c r="N125" s="15" t="n">
        <v>1</v>
      </c>
      <c r="O125" s="15" t="n">
        <v>1</v>
      </c>
      <c r="P125" s="15" t="n">
        <v>6</v>
      </c>
      <c r="Q125" s="15" t="n">
        <v>1</v>
      </c>
      <c r="R125" s="15" t="n">
        <v>1</v>
      </c>
      <c r="S125" s="15" t="n">
        <v>30</v>
      </c>
      <c r="T125" s="15" t="n">
        <v>0</v>
      </c>
      <c r="U125" s="18" t="s">
        <v>69</v>
      </c>
      <c r="V125" s="15" t="s">
        <v>69</v>
      </c>
      <c r="W125" s="15" t="s">
        <v>69</v>
      </c>
      <c r="X125" s="15" t="s">
        <v>69</v>
      </c>
      <c r="Y125" s="18" t="s">
        <v>69</v>
      </c>
      <c r="AA125" s="18" t="s">
        <v>69</v>
      </c>
      <c r="AB125" s="18" t="s">
        <v>69</v>
      </c>
      <c r="AC125" s="15" t="s">
        <v>69</v>
      </c>
      <c r="AD125" s="15" t="s">
        <v>69</v>
      </c>
      <c r="AE125" s="15" t="s">
        <v>69</v>
      </c>
      <c r="AF125" s="18" t="s">
        <v>69</v>
      </c>
      <c r="AG125" s="18" t="s">
        <v>69</v>
      </c>
      <c r="AI125" s="18" t="s">
        <v>69</v>
      </c>
      <c r="AJ125" s="15" t="n">
        <v>0</v>
      </c>
      <c r="AK125" s="15" t="n">
        <v>0</v>
      </c>
      <c r="AL125" s="15" t="n">
        <v>6</v>
      </c>
      <c r="AM125" s="18" t="s">
        <v>70</v>
      </c>
      <c r="AN125" s="18" t="s">
        <v>70</v>
      </c>
      <c r="AO125" s="18" t="s">
        <v>70</v>
      </c>
      <c r="AP125" s="18" t="s">
        <v>70</v>
      </c>
      <c r="AQ125" s="18" t="s">
        <v>70</v>
      </c>
      <c r="AR125" s="18"/>
      <c r="AS125" s="15" t="n">
        <v>0</v>
      </c>
      <c r="AT125" s="15" t="n">
        <v>0</v>
      </c>
      <c r="AU125" s="15" t="n">
        <v>1</v>
      </c>
      <c r="AV125" s="15" t="n">
        <v>2</v>
      </c>
      <c r="AW125" s="18" t="s">
        <v>70</v>
      </c>
      <c r="AX125" s="18" t="s">
        <v>70</v>
      </c>
      <c r="AY125" s="18" t="s">
        <v>70</v>
      </c>
      <c r="AZ125" s="27" t="s">
        <v>89</v>
      </c>
      <c r="BA125" s="20" t="n">
        <v>0.5</v>
      </c>
      <c r="BB125" s="30" t="n">
        <f aca="false">BA125 * (1 - ( 3 / (( 4*BJ125) - 9) ))</f>
        <v>0.434782608695652</v>
      </c>
      <c r="BC125" s="30" t="n">
        <f aca="false">0.5 * LN((1+BB125)/(1-BB125))</f>
        <v>0.465779102002472</v>
      </c>
      <c r="BD125" s="30" t="n">
        <f aca="false">1/SQRT(BJ125-3)</f>
        <v>0.447213595499958</v>
      </c>
      <c r="BE125" s="30" t="n">
        <f aca="false">BC125-1.96*BD125</f>
        <v>-0.410759545177446</v>
      </c>
      <c r="BF125" s="30" t="n">
        <f aca="false">BC125+1.96*BD125</f>
        <v>1.34231774918239</v>
      </c>
      <c r="BG125" s="30" t="str">
        <f aca="false">IF(BC125&lt; BE125, "PROB",  IF(BC125&gt;BF125, "PROB","OK"))</f>
        <v>OK</v>
      </c>
      <c r="BH125" s="30" t="n">
        <f aca="false">1/(BD125*BD125)</f>
        <v>5</v>
      </c>
      <c r="BI125" s="15" t="s">
        <v>216</v>
      </c>
      <c r="BJ125" s="15" t="n">
        <v>8</v>
      </c>
      <c r="BK125" s="32" t="s">
        <v>73</v>
      </c>
      <c r="BL125" s="32" t="s">
        <v>212</v>
      </c>
      <c r="BM125" s="15" t="s">
        <v>233</v>
      </c>
    </row>
    <row r="126" s="15" customFormat="true" ht="14.4" hidden="false" customHeight="false" outlineLevel="0" collapsed="false">
      <c r="A126" s="15" t="n">
        <v>53</v>
      </c>
      <c r="B126" s="15" t="n">
        <v>0</v>
      </c>
      <c r="C126" s="15" t="s">
        <v>70</v>
      </c>
      <c r="D126" s="15" t="n">
        <v>0</v>
      </c>
      <c r="E126" s="15" t="n">
        <v>4</v>
      </c>
      <c r="F126" s="15" t="n">
        <v>1</v>
      </c>
      <c r="G126" s="18" t="s">
        <v>69</v>
      </c>
      <c r="H126" s="18" t="s">
        <v>69</v>
      </c>
      <c r="I126" s="18" t="s">
        <v>69</v>
      </c>
      <c r="J126" s="18" t="s">
        <v>69</v>
      </c>
      <c r="K126" s="15" t="n">
        <v>2</v>
      </c>
      <c r="L126" s="15" t="n">
        <v>1</v>
      </c>
      <c r="M126" s="15" t="n">
        <v>2</v>
      </c>
      <c r="N126" s="15" t="n">
        <v>1</v>
      </c>
      <c r="O126" s="15" t="n">
        <v>1</v>
      </c>
      <c r="P126" s="15" t="n">
        <v>6</v>
      </c>
      <c r="Q126" s="15" t="n">
        <v>1</v>
      </c>
      <c r="R126" s="15" t="n">
        <v>1</v>
      </c>
      <c r="S126" s="15" t="n">
        <v>30</v>
      </c>
      <c r="T126" s="15" t="n">
        <v>0</v>
      </c>
      <c r="U126" s="18" t="s">
        <v>69</v>
      </c>
      <c r="V126" s="15" t="s">
        <v>69</v>
      </c>
      <c r="W126" s="15" t="s">
        <v>69</v>
      </c>
      <c r="X126" s="15" t="s">
        <v>69</v>
      </c>
      <c r="Y126" s="18" t="s">
        <v>69</v>
      </c>
      <c r="AA126" s="18" t="s">
        <v>69</v>
      </c>
      <c r="AB126" s="18" t="s">
        <v>69</v>
      </c>
      <c r="AC126" s="15" t="s">
        <v>69</v>
      </c>
      <c r="AD126" s="15" t="s">
        <v>69</v>
      </c>
      <c r="AE126" s="15" t="s">
        <v>69</v>
      </c>
      <c r="AF126" s="18" t="s">
        <v>69</v>
      </c>
      <c r="AG126" s="18" t="s">
        <v>69</v>
      </c>
      <c r="AI126" s="18" t="s">
        <v>69</v>
      </c>
      <c r="AJ126" s="15" t="n">
        <v>0</v>
      </c>
      <c r="AK126" s="15" t="n">
        <v>0</v>
      </c>
      <c r="AL126" s="15" t="n">
        <v>6</v>
      </c>
      <c r="AM126" s="18" t="s">
        <v>70</v>
      </c>
      <c r="AN126" s="18" t="s">
        <v>70</v>
      </c>
      <c r="AO126" s="18" t="s">
        <v>70</v>
      </c>
      <c r="AP126" s="18" t="s">
        <v>70</v>
      </c>
      <c r="AQ126" s="18" t="s">
        <v>70</v>
      </c>
      <c r="AR126" s="18"/>
      <c r="AS126" s="15" t="n">
        <v>0</v>
      </c>
      <c r="AT126" s="15" t="n">
        <v>0</v>
      </c>
      <c r="AU126" s="15" t="n">
        <v>1</v>
      </c>
      <c r="AV126" s="15" t="n">
        <v>2</v>
      </c>
      <c r="AW126" s="18" t="s">
        <v>70</v>
      </c>
      <c r="AX126" s="18" t="s">
        <v>70</v>
      </c>
      <c r="AY126" s="18" t="s">
        <v>70</v>
      </c>
      <c r="AZ126" s="15" t="s">
        <v>245</v>
      </c>
      <c r="BA126" s="20" t="n">
        <v>-0.45</v>
      </c>
      <c r="BB126" s="30" t="n">
        <f aca="false">BA126 * (1 - ( 3 / (( 4*BJ126) - 9) ))</f>
        <v>-0.391304347826087</v>
      </c>
      <c r="BC126" s="30" t="n">
        <f aca="false">0.5 * LN((1+BB126)/(1-BB126))</f>
        <v>-0.413339286592234</v>
      </c>
      <c r="BD126" s="30" t="n">
        <f aca="false">1/SQRT(BJ126-3)</f>
        <v>0.447213595499958</v>
      </c>
      <c r="BE126" s="30" t="n">
        <f aca="false">BC126-1.96*BD126</f>
        <v>-1.28987793377215</v>
      </c>
      <c r="BF126" s="30" t="n">
        <f aca="false">BC126+1.96*BD126</f>
        <v>0.463199360587684</v>
      </c>
      <c r="BG126" s="30" t="str">
        <f aca="false">IF(BC126&lt; BE126, "PROB",  IF(BC126&gt;BF126, "PROB","OK"))</f>
        <v>OK</v>
      </c>
      <c r="BH126" s="30" t="n">
        <f aca="false">1/(BD126*BD126)</f>
        <v>5</v>
      </c>
      <c r="BI126" s="15" t="s">
        <v>217</v>
      </c>
      <c r="BJ126" s="15" t="n">
        <v>8</v>
      </c>
      <c r="BK126" s="32" t="s">
        <v>73</v>
      </c>
      <c r="BL126" s="32" t="s">
        <v>218</v>
      </c>
      <c r="BM126" s="15" t="s">
        <v>233</v>
      </c>
    </row>
    <row r="127" s="15" customFormat="true" ht="14.4" hidden="false" customHeight="false" outlineLevel="0" collapsed="false">
      <c r="A127" s="15" t="n">
        <v>53</v>
      </c>
      <c r="B127" s="15" t="n">
        <v>0</v>
      </c>
      <c r="C127" s="15" t="s">
        <v>70</v>
      </c>
      <c r="D127" s="15" t="n">
        <v>0</v>
      </c>
      <c r="E127" s="15" t="n">
        <v>4</v>
      </c>
      <c r="F127" s="15" t="n">
        <v>1</v>
      </c>
      <c r="G127" s="18" t="s">
        <v>69</v>
      </c>
      <c r="H127" s="18" t="s">
        <v>69</v>
      </c>
      <c r="I127" s="18" t="s">
        <v>69</v>
      </c>
      <c r="J127" s="18" t="s">
        <v>69</v>
      </c>
      <c r="K127" s="15" t="n">
        <v>2</v>
      </c>
      <c r="L127" s="15" t="n">
        <v>1</v>
      </c>
      <c r="M127" s="15" t="n">
        <v>2</v>
      </c>
      <c r="N127" s="15" t="n">
        <v>1</v>
      </c>
      <c r="O127" s="15" t="n">
        <v>1</v>
      </c>
      <c r="P127" s="15" t="n">
        <v>6</v>
      </c>
      <c r="Q127" s="15" t="n">
        <v>1</v>
      </c>
      <c r="R127" s="15" t="n">
        <v>1</v>
      </c>
      <c r="S127" s="15" t="n">
        <v>30</v>
      </c>
      <c r="T127" s="15" t="n">
        <v>0</v>
      </c>
      <c r="U127" s="18" t="s">
        <v>69</v>
      </c>
      <c r="V127" s="15" t="s">
        <v>69</v>
      </c>
      <c r="W127" s="15" t="s">
        <v>69</v>
      </c>
      <c r="X127" s="15" t="s">
        <v>69</v>
      </c>
      <c r="Y127" s="18" t="s">
        <v>69</v>
      </c>
      <c r="AA127" s="18" t="s">
        <v>69</v>
      </c>
      <c r="AB127" s="18" t="s">
        <v>69</v>
      </c>
      <c r="AC127" s="15" t="s">
        <v>69</v>
      </c>
      <c r="AD127" s="15" t="s">
        <v>69</v>
      </c>
      <c r="AE127" s="15" t="s">
        <v>69</v>
      </c>
      <c r="AF127" s="18" t="s">
        <v>69</v>
      </c>
      <c r="AG127" s="18" t="s">
        <v>69</v>
      </c>
      <c r="AI127" s="18" t="s">
        <v>69</v>
      </c>
      <c r="AJ127" s="15" t="n">
        <v>0</v>
      </c>
      <c r="AK127" s="15" t="n">
        <v>0</v>
      </c>
      <c r="AL127" s="15" t="n">
        <v>6</v>
      </c>
      <c r="AM127" s="18" t="s">
        <v>70</v>
      </c>
      <c r="AN127" s="18" t="s">
        <v>70</v>
      </c>
      <c r="AO127" s="18" t="s">
        <v>70</v>
      </c>
      <c r="AP127" s="18" t="s">
        <v>70</v>
      </c>
      <c r="AQ127" s="18" t="s">
        <v>70</v>
      </c>
      <c r="AR127" s="18"/>
      <c r="AS127" s="15" t="n">
        <v>0</v>
      </c>
      <c r="AT127" s="15" t="n">
        <v>0</v>
      </c>
      <c r="AU127" s="15" t="n">
        <v>1</v>
      </c>
      <c r="AV127" s="15" t="n">
        <v>2</v>
      </c>
      <c r="AW127" s="18" t="s">
        <v>70</v>
      </c>
      <c r="AX127" s="18" t="s">
        <v>70</v>
      </c>
      <c r="AY127" s="18" t="s">
        <v>70</v>
      </c>
      <c r="AZ127" s="15" t="s">
        <v>111</v>
      </c>
      <c r="BA127" s="20" t="n">
        <v>-0.57</v>
      </c>
      <c r="BB127" s="30" t="n">
        <f aca="false">BA127 * (1 - ( 3 / (( 4*BJ127) - 9) ))</f>
        <v>-0.495652173913043</v>
      </c>
      <c r="BC127" s="30" t="n">
        <f aca="false">0.5 * LN((1+BB127)/(1-BB127))</f>
        <v>-0.543525733133517</v>
      </c>
      <c r="BD127" s="30" t="n">
        <f aca="false">1/SQRT(BJ127-3)</f>
        <v>0.447213595499958</v>
      </c>
      <c r="BE127" s="30" t="n">
        <f aca="false">BC127-1.96*BD127</f>
        <v>-1.42006438031343</v>
      </c>
      <c r="BF127" s="30" t="n">
        <f aca="false">BC127+1.96*BD127</f>
        <v>0.333012914046401</v>
      </c>
      <c r="BG127" s="30" t="str">
        <f aca="false">IF(BC127&lt; BE127, "PROB",  IF(BC127&gt;BF127, "PROB","OK"))</f>
        <v>OK</v>
      </c>
      <c r="BH127" s="30" t="n">
        <f aca="false">1/(BD127*BD127)</f>
        <v>5</v>
      </c>
      <c r="BI127" s="15" t="s">
        <v>217</v>
      </c>
      <c r="BJ127" s="15" t="n">
        <v>8</v>
      </c>
      <c r="BK127" s="32" t="s">
        <v>73</v>
      </c>
      <c r="BL127" s="32" t="s">
        <v>218</v>
      </c>
      <c r="BM127" s="15" t="s">
        <v>233</v>
      </c>
    </row>
    <row r="128" s="15" customFormat="true" ht="14.4" hidden="false" customHeight="false" outlineLevel="0" collapsed="false">
      <c r="A128" s="15" t="n">
        <v>53</v>
      </c>
      <c r="B128" s="15" t="n">
        <v>0</v>
      </c>
      <c r="C128" s="15" t="s">
        <v>70</v>
      </c>
      <c r="D128" s="15" t="n">
        <v>0</v>
      </c>
      <c r="E128" s="15" t="n">
        <v>4</v>
      </c>
      <c r="F128" s="15" t="n">
        <v>1</v>
      </c>
      <c r="G128" s="18" t="s">
        <v>69</v>
      </c>
      <c r="H128" s="18" t="s">
        <v>69</v>
      </c>
      <c r="I128" s="18" t="s">
        <v>69</v>
      </c>
      <c r="J128" s="18" t="s">
        <v>69</v>
      </c>
      <c r="K128" s="15" t="n">
        <v>2</v>
      </c>
      <c r="L128" s="15" t="n">
        <v>1</v>
      </c>
      <c r="M128" s="15" t="n">
        <v>2</v>
      </c>
      <c r="N128" s="15" t="n">
        <v>1</v>
      </c>
      <c r="O128" s="15" t="n">
        <v>1</v>
      </c>
      <c r="P128" s="15" t="n">
        <v>6</v>
      </c>
      <c r="Q128" s="15" t="n">
        <v>1</v>
      </c>
      <c r="R128" s="15" t="n">
        <v>1</v>
      </c>
      <c r="S128" s="15" t="n">
        <v>30</v>
      </c>
      <c r="T128" s="15" t="n">
        <v>0</v>
      </c>
      <c r="U128" s="18" t="s">
        <v>69</v>
      </c>
      <c r="V128" s="15" t="s">
        <v>69</v>
      </c>
      <c r="W128" s="15" t="s">
        <v>69</v>
      </c>
      <c r="X128" s="15" t="s">
        <v>69</v>
      </c>
      <c r="Y128" s="18" t="s">
        <v>69</v>
      </c>
      <c r="AA128" s="18" t="s">
        <v>69</v>
      </c>
      <c r="AB128" s="18" t="s">
        <v>69</v>
      </c>
      <c r="AC128" s="15" t="s">
        <v>69</v>
      </c>
      <c r="AD128" s="15" t="s">
        <v>69</v>
      </c>
      <c r="AE128" s="15" t="s">
        <v>69</v>
      </c>
      <c r="AF128" s="18" t="s">
        <v>69</v>
      </c>
      <c r="AG128" s="18" t="s">
        <v>69</v>
      </c>
      <c r="AI128" s="18" t="s">
        <v>69</v>
      </c>
      <c r="AJ128" s="15" t="n">
        <v>0</v>
      </c>
      <c r="AK128" s="15" t="n">
        <v>0</v>
      </c>
      <c r="AL128" s="15" t="n">
        <v>6</v>
      </c>
      <c r="AM128" s="18" t="s">
        <v>70</v>
      </c>
      <c r="AN128" s="18" t="s">
        <v>70</v>
      </c>
      <c r="AO128" s="18" t="s">
        <v>70</v>
      </c>
      <c r="AP128" s="18" t="s">
        <v>70</v>
      </c>
      <c r="AQ128" s="18" t="s">
        <v>70</v>
      </c>
      <c r="AR128" s="18"/>
      <c r="AS128" s="15" t="n">
        <v>0</v>
      </c>
      <c r="AT128" s="15" t="n">
        <v>0</v>
      </c>
      <c r="AU128" s="15" t="n">
        <v>1</v>
      </c>
      <c r="AV128" s="15" t="n">
        <v>2</v>
      </c>
      <c r="AW128" s="18" t="s">
        <v>70</v>
      </c>
      <c r="AX128" s="18" t="s">
        <v>70</v>
      </c>
      <c r="AY128" s="18" t="s">
        <v>70</v>
      </c>
      <c r="AZ128" s="15" t="s">
        <v>109</v>
      </c>
      <c r="BA128" s="20" t="n">
        <v>-0.27</v>
      </c>
      <c r="BB128" s="30" t="n">
        <f aca="false">BA128 * (1 - ( 3 / (( 4*BJ128) - 9) ))</f>
        <v>-0.234782608695652</v>
      </c>
      <c r="BC128" s="30" t="n">
        <f aca="false">0.5 * LN((1+BB128)/(1-BB128))</f>
        <v>-0.239245121561527</v>
      </c>
      <c r="BD128" s="30" t="n">
        <f aca="false">1/SQRT(BJ128-3)</f>
        <v>0.447213595499958</v>
      </c>
      <c r="BE128" s="30" t="n">
        <f aca="false">BC128-1.96*BD128</f>
        <v>-1.11578376874144</v>
      </c>
      <c r="BF128" s="30" t="n">
        <f aca="false">BC128+1.96*BD128</f>
        <v>0.63729352561839</v>
      </c>
      <c r="BG128" s="30" t="str">
        <f aca="false">IF(BC128&lt; BE128, "PROB",  IF(BC128&gt;BF128, "PROB","OK"))</f>
        <v>OK</v>
      </c>
      <c r="BH128" s="30" t="n">
        <f aca="false">1/(BD128*BD128)</f>
        <v>5</v>
      </c>
      <c r="BI128" s="15" t="s">
        <v>217</v>
      </c>
      <c r="BJ128" s="15" t="n">
        <v>8</v>
      </c>
      <c r="BK128" s="32" t="s">
        <v>73</v>
      </c>
      <c r="BL128" s="32" t="s">
        <v>218</v>
      </c>
      <c r="BM128" s="15" t="s">
        <v>233</v>
      </c>
    </row>
    <row r="129" s="15" customFormat="true" ht="14.4" hidden="false" customHeight="false" outlineLevel="0" collapsed="false">
      <c r="A129" s="15" t="n">
        <v>53</v>
      </c>
      <c r="B129" s="15" t="n">
        <v>0</v>
      </c>
      <c r="C129" s="15" t="s">
        <v>70</v>
      </c>
      <c r="D129" s="15" t="n">
        <v>0</v>
      </c>
      <c r="E129" s="15" t="n">
        <v>4</v>
      </c>
      <c r="F129" s="15" t="n">
        <v>1</v>
      </c>
      <c r="G129" s="18" t="s">
        <v>69</v>
      </c>
      <c r="H129" s="18" t="s">
        <v>69</v>
      </c>
      <c r="I129" s="18" t="s">
        <v>69</v>
      </c>
      <c r="J129" s="18" t="s">
        <v>69</v>
      </c>
      <c r="K129" s="15" t="n">
        <v>2</v>
      </c>
      <c r="L129" s="15" t="n">
        <v>1</v>
      </c>
      <c r="M129" s="15" t="n">
        <v>2</v>
      </c>
      <c r="N129" s="15" t="n">
        <v>1</v>
      </c>
      <c r="O129" s="15" t="n">
        <v>1</v>
      </c>
      <c r="P129" s="15" t="n">
        <v>6</v>
      </c>
      <c r="Q129" s="15" t="n">
        <v>1</v>
      </c>
      <c r="R129" s="15" t="n">
        <v>1</v>
      </c>
      <c r="S129" s="15" t="n">
        <v>30</v>
      </c>
      <c r="T129" s="15" t="n">
        <v>0</v>
      </c>
      <c r="U129" s="18" t="s">
        <v>69</v>
      </c>
      <c r="V129" s="15" t="s">
        <v>69</v>
      </c>
      <c r="W129" s="15" t="s">
        <v>69</v>
      </c>
      <c r="X129" s="15" t="s">
        <v>69</v>
      </c>
      <c r="Y129" s="18" t="s">
        <v>69</v>
      </c>
      <c r="AA129" s="18" t="s">
        <v>69</v>
      </c>
      <c r="AB129" s="18" t="s">
        <v>69</v>
      </c>
      <c r="AC129" s="15" t="s">
        <v>69</v>
      </c>
      <c r="AD129" s="15" t="s">
        <v>69</v>
      </c>
      <c r="AE129" s="15" t="s">
        <v>69</v>
      </c>
      <c r="AF129" s="18" t="s">
        <v>69</v>
      </c>
      <c r="AG129" s="18" t="s">
        <v>69</v>
      </c>
      <c r="AI129" s="18" t="s">
        <v>69</v>
      </c>
      <c r="AJ129" s="15" t="n">
        <v>0</v>
      </c>
      <c r="AK129" s="15" t="n">
        <v>0</v>
      </c>
      <c r="AL129" s="15" t="n">
        <v>6</v>
      </c>
      <c r="AM129" s="18" t="s">
        <v>70</v>
      </c>
      <c r="AN129" s="18" t="s">
        <v>70</v>
      </c>
      <c r="AO129" s="18" t="s">
        <v>70</v>
      </c>
      <c r="AP129" s="18" t="s">
        <v>70</v>
      </c>
      <c r="AQ129" s="18" t="s">
        <v>70</v>
      </c>
      <c r="AR129" s="18"/>
      <c r="AS129" s="15" t="n">
        <v>0</v>
      </c>
      <c r="AT129" s="15" t="n">
        <v>0</v>
      </c>
      <c r="AU129" s="15" t="n">
        <v>1</v>
      </c>
      <c r="AV129" s="15" t="n">
        <v>2</v>
      </c>
      <c r="AW129" s="18" t="s">
        <v>70</v>
      </c>
      <c r="AX129" s="18" t="s">
        <v>70</v>
      </c>
      <c r="AY129" s="18" t="s">
        <v>70</v>
      </c>
      <c r="AZ129" s="15" t="s">
        <v>157</v>
      </c>
      <c r="BA129" s="20" t="n">
        <v>-0.59</v>
      </c>
      <c r="BB129" s="30" t="n">
        <f aca="false">BA129 * (1 - ( 3 / (( 4*BJ129) - 9) ))</f>
        <v>-0.513043478260869</v>
      </c>
      <c r="BC129" s="30" t="n">
        <f aca="false">0.5 * LN((1+BB129)/(1-BB129))</f>
        <v>-0.56685180423969</v>
      </c>
      <c r="BD129" s="30" t="n">
        <f aca="false">1/SQRT(BJ129-3)</f>
        <v>0.447213595499958</v>
      </c>
      <c r="BE129" s="30" t="n">
        <f aca="false">BC129-1.96*BD129</f>
        <v>-1.44339045141961</v>
      </c>
      <c r="BF129" s="30" t="n">
        <f aca="false">BC129+1.96*BD129</f>
        <v>0.309686842940228</v>
      </c>
      <c r="BG129" s="30" t="str">
        <f aca="false">IF(BC129&lt; BE129, "PROB",  IF(BC129&gt;BF129, "PROB","OK"))</f>
        <v>OK</v>
      </c>
      <c r="BH129" s="30" t="n">
        <f aca="false">1/(BD129*BD129)</f>
        <v>5</v>
      </c>
      <c r="BI129" s="15" t="s">
        <v>217</v>
      </c>
      <c r="BJ129" s="15" t="n">
        <v>8</v>
      </c>
      <c r="BK129" s="32" t="s">
        <v>73</v>
      </c>
      <c r="BL129" s="32" t="s">
        <v>218</v>
      </c>
      <c r="BM129" s="15" t="s">
        <v>233</v>
      </c>
    </row>
    <row r="130" s="15" customFormat="true" ht="14.4" hidden="false" customHeight="false" outlineLevel="0" collapsed="false">
      <c r="A130" s="15" t="n">
        <v>53</v>
      </c>
      <c r="B130" s="15" t="n">
        <v>0</v>
      </c>
      <c r="C130" s="15" t="s">
        <v>70</v>
      </c>
      <c r="D130" s="15" t="n">
        <v>0</v>
      </c>
      <c r="E130" s="15" t="n">
        <v>4</v>
      </c>
      <c r="F130" s="15" t="n">
        <v>1</v>
      </c>
      <c r="G130" s="18" t="s">
        <v>69</v>
      </c>
      <c r="H130" s="18" t="s">
        <v>69</v>
      </c>
      <c r="I130" s="18" t="s">
        <v>69</v>
      </c>
      <c r="J130" s="18" t="s">
        <v>69</v>
      </c>
      <c r="K130" s="15" t="n">
        <v>2</v>
      </c>
      <c r="L130" s="15" t="n">
        <v>1</v>
      </c>
      <c r="M130" s="15" t="n">
        <v>2</v>
      </c>
      <c r="N130" s="15" t="n">
        <v>1</v>
      </c>
      <c r="O130" s="15" t="n">
        <v>1</v>
      </c>
      <c r="P130" s="15" t="n">
        <v>6</v>
      </c>
      <c r="Q130" s="15" t="n">
        <v>1</v>
      </c>
      <c r="R130" s="15" t="n">
        <v>1</v>
      </c>
      <c r="S130" s="15" t="n">
        <v>30</v>
      </c>
      <c r="T130" s="15" t="n">
        <v>0</v>
      </c>
      <c r="U130" s="18" t="s">
        <v>69</v>
      </c>
      <c r="V130" s="15" t="s">
        <v>69</v>
      </c>
      <c r="W130" s="15" t="s">
        <v>69</v>
      </c>
      <c r="X130" s="15" t="s">
        <v>69</v>
      </c>
      <c r="Y130" s="18" t="s">
        <v>69</v>
      </c>
      <c r="AA130" s="18" t="s">
        <v>69</v>
      </c>
      <c r="AB130" s="18" t="s">
        <v>69</v>
      </c>
      <c r="AC130" s="15" t="s">
        <v>69</v>
      </c>
      <c r="AD130" s="15" t="s">
        <v>69</v>
      </c>
      <c r="AE130" s="15" t="s">
        <v>69</v>
      </c>
      <c r="AF130" s="18" t="s">
        <v>69</v>
      </c>
      <c r="AG130" s="18" t="s">
        <v>69</v>
      </c>
      <c r="AI130" s="18" t="s">
        <v>69</v>
      </c>
      <c r="AJ130" s="15" t="n">
        <v>0</v>
      </c>
      <c r="AK130" s="15" t="n">
        <v>0</v>
      </c>
      <c r="AL130" s="15" t="n">
        <v>6</v>
      </c>
      <c r="AM130" s="18" t="s">
        <v>70</v>
      </c>
      <c r="AN130" s="18" t="s">
        <v>70</v>
      </c>
      <c r="AO130" s="18" t="s">
        <v>70</v>
      </c>
      <c r="AP130" s="18" t="s">
        <v>70</v>
      </c>
      <c r="AQ130" s="18" t="s">
        <v>70</v>
      </c>
      <c r="AR130" s="18"/>
      <c r="AS130" s="15" t="n">
        <v>0</v>
      </c>
      <c r="AT130" s="15" t="n">
        <v>0</v>
      </c>
      <c r="AU130" s="15" t="n">
        <v>1</v>
      </c>
      <c r="AV130" s="15" t="n">
        <v>2</v>
      </c>
      <c r="AW130" s="18" t="s">
        <v>70</v>
      </c>
      <c r="AX130" s="18" t="s">
        <v>70</v>
      </c>
      <c r="AY130" s="18" t="s">
        <v>70</v>
      </c>
      <c r="AZ130" s="15" t="s">
        <v>76</v>
      </c>
      <c r="BA130" s="20" t="n">
        <v>-0.29</v>
      </c>
      <c r="BB130" s="30" t="n">
        <f aca="false">BA130 * (1 - ( 3 / (( 4*BJ130) - 9) ))</f>
        <v>-0.252173913043478</v>
      </c>
      <c r="BC130" s="30" t="n">
        <f aca="false">0.5 * LN((1+BB130)/(1-BB130))</f>
        <v>-0.257733001661247</v>
      </c>
      <c r="BD130" s="30" t="n">
        <f aca="false">1/SQRT(BJ130-3)</f>
        <v>0.447213595499958</v>
      </c>
      <c r="BE130" s="30" t="n">
        <f aca="false">BC130-1.96*BD130</f>
        <v>-1.13427164884116</v>
      </c>
      <c r="BF130" s="30" t="n">
        <f aca="false">BC130+1.96*BD130</f>
        <v>0.618805645518671</v>
      </c>
      <c r="BG130" s="30" t="str">
        <f aca="false">IF(BC130&lt; BE130, "PROB",  IF(BC130&gt;BF130, "PROB","OK"))</f>
        <v>OK</v>
      </c>
      <c r="BH130" s="30" t="n">
        <f aca="false">1/(BD130*BD130)</f>
        <v>5</v>
      </c>
      <c r="BI130" s="15" t="s">
        <v>217</v>
      </c>
      <c r="BJ130" s="15" t="n">
        <v>8</v>
      </c>
      <c r="BK130" s="32" t="s">
        <v>73</v>
      </c>
      <c r="BL130" s="32" t="s">
        <v>218</v>
      </c>
      <c r="BM130" s="15" t="s">
        <v>233</v>
      </c>
    </row>
    <row r="131" s="15" customFormat="true" ht="14.4" hidden="false" customHeight="false" outlineLevel="0" collapsed="false">
      <c r="A131" s="15" t="n">
        <v>53</v>
      </c>
      <c r="B131" s="15" t="n">
        <v>0</v>
      </c>
      <c r="C131" s="15" t="s">
        <v>70</v>
      </c>
      <c r="D131" s="15" t="n">
        <v>0</v>
      </c>
      <c r="E131" s="15" t="n">
        <v>4</v>
      </c>
      <c r="F131" s="15" t="n">
        <v>1</v>
      </c>
      <c r="G131" s="18" t="s">
        <v>69</v>
      </c>
      <c r="H131" s="18" t="s">
        <v>69</v>
      </c>
      <c r="I131" s="18" t="s">
        <v>69</v>
      </c>
      <c r="J131" s="18" t="s">
        <v>69</v>
      </c>
      <c r="K131" s="15" t="n">
        <v>2</v>
      </c>
      <c r="L131" s="15" t="n">
        <v>1</v>
      </c>
      <c r="M131" s="15" t="n">
        <v>2</v>
      </c>
      <c r="N131" s="15" t="n">
        <v>1</v>
      </c>
      <c r="O131" s="15" t="n">
        <v>1</v>
      </c>
      <c r="P131" s="15" t="n">
        <v>6</v>
      </c>
      <c r="Q131" s="15" t="n">
        <v>1</v>
      </c>
      <c r="R131" s="15" t="n">
        <v>1</v>
      </c>
      <c r="S131" s="15" t="n">
        <v>30</v>
      </c>
      <c r="T131" s="15" t="n">
        <v>0</v>
      </c>
      <c r="U131" s="18" t="s">
        <v>69</v>
      </c>
      <c r="V131" s="15" t="s">
        <v>69</v>
      </c>
      <c r="W131" s="15" t="s">
        <v>69</v>
      </c>
      <c r="X131" s="15" t="s">
        <v>69</v>
      </c>
      <c r="Y131" s="18" t="s">
        <v>69</v>
      </c>
      <c r="AA131" s="18" t="s">
        <v>69</v>
      </c>
      <c r="AB131" s="18" t="s">
        <v>69</v>
      </c>
      <c r="AC131" s="15" t="s">
        <v>69</v>
      </c>
      <c r="AD131" s="15" t="s">
        <v>69</v>
      </c>
      <c r="AE131" s="15" t="s">
        <v>69</v>
      </c>
      <c r="AF131" s="18" t="s">
        <v>69</v>
      </c>
      <c r="AG131" s="18" t="s">
        <v>69</v>
      </c>
      <c r="AI131" s="18" t="s">
        <v>69</v>
      </c>
      <c r="AJ131" s="15" t="n">
        <v>0</v>
      </c>
      <c r="AK131" s="15" t="n">
        <v>0</v>
      </c>
      <c r="AL131" s="15" t="n">
        <v>6</v>
      </c>
      <c r="AM131" s="18" t="s">
        <v>70</v>
      </c>
      <c r="AN131" s="18" t="s">
        <v>70</v>
      </c>
      <c r="AO131" s="18" t="s">
        <v>70</v>
      </c>
      <c r="AP131" s="18" t="s">
        <v>70</v>
      </c>
      <c r="AQ131" s="18" t="s">
        <v>70</v>
      </c>
      <c r="AR131" s="18"/>
      <c r="AS131" s="15" t="n">
        <v>0</v>
      </c>
      <c r="AT131" s="15" t="n">
        <v>0</v>
      </c>
      <c r="AU131" s="15" t="n">
        <v>1</v>
      </c>
      <c r="AV131" s="15" t="n">
        <v>2</v>
      </c>
      <c r="AW131" s="18" t="s">
        <v>70</v>
      </c>
      <c r="AX131" s="18" t="s">
        <v>70</v>
      </c>
      <c r="AY131" s="18" t="s">
        <v>70</v>
      </c>
      <c r="AZ131" s="15" t="s">
        <v>83</v>
      </c>
      <c r="BA131" s="20" t="n">
        <v>-0.73</v>
      </c>
      <c r="BB131" s="30" t="n">
        <f aca="false">BA131 * (1 - ( 3 / (( 4*BJ131) - 9) ))</f>
        <v>-0.634782608695652</v>
      </c>
      <c r="BC131" s="30" t="n">
        <f aca="false">0.5 * LN((1+BB131)/(1-BB131))</f>
        <v>-0.74938617227329</v>
      </c>
      <c r="BD131" s="30" t="n">
        <f aca="false">1/SQRT(BJ131-3)</f>
        <v>0.447213595499958</v>
      </c>
      <c r="BE131" s="30" t="n">
        <f aca="false">BC131-1.96*BD131</f>
        <v>-1.62592481945321</v>
      </c>
      <c r="BF131" s="30" t="n">
        <f aca="false">BC131+1.96*BD131</f>
        <v>0.127152474906627</v>
      </c>
      <c r="BG131" s="30" t="str">
        <f aca="false">IF(BC131&lt; BE131, "PROB",  IF(BC131&gt;BF131, "PROB","OK"))</f>
        <v>OK</v>
      </c>
      <c r="BH131" s="30" t="n">
        <f aca="false">1/(BD131*BD131)</f>
        <v>5</v>
      </c>
      <c r="BI131" s="15" t="s">
        <v>217</v>
      </c>
      <c r="BJ131" s="15" t="n">
        <v>8</v>
      </c>
      <c r="BK131" s="32" t="s">
        <v>73</v>
      </c>
      <c r="BL131" s="32" t="s">
        <v>218</v>
      </c>
      <c r="BM131" s="15" t="s">
        <v>233</v>
      </c>
    </row>
    <row r="132" s="15" customFormat="true" ht="14.4" hidden="false" customHeight="false" outlineLevel="0" collapsed="false">
      <c r="A132" s="15" t="n">
        <v>53</v>
      </c>
      <c r="B132" s="15" t="n">
        <v>0</v>
      </c>
      <c r="C132" s="15" t="s">
        <v>70</v>
      </c>
      <c r="D132" s="15" t="n">
        <v>0</v>
      </c>
      <c r="E132" s="15" t="n">
        <v>4</v>
      </c>
      <c r="F132" s="15" t="n">
        <v>1</v>
      </c>
      <c r="G132" s="18" t="s">
        <v>69</v>
      </c>
      <c r="H132" s="18" t="s">
        <v>69</v>
      </c>
      <c r="I132" s="18" t="s">
        <v>69</v>
      </c>
      <c r="J132" s="18" t="s">
        <v>69</v>
      </c>
      <c r="K132" s="15" t="n">
        <v>2</v>
      </c>
      <c r="L132" s="15" t="n">
        <v>1</v>
      </c>
      <c r="M132" s="15" t="n">
        <v>2</v>
      </c>
      <c r="N132" s="15" t="n">
        <v>1</v>
      </c>
      <c r="O132" s="15" t="n">
        <v>1</v>
      </c>
      <c r="P132" s="15" t="n">
        <v>6</v>
      </c>
      <c r="Q132" s="15" t="n">
        <v>1</v>
      </c>
      <c r="R132" s="15" t="n">
        <v>1</v>
      </c>
      <c r="S132" s="15" t="n">
        <v>30</v>
      </c>
      <c r="T132" s="15" t="n">
        <v>0</v>
      </c>
      <c r="U132" s="18" t="s">
        <v>69</v>
      </c>
      <c r="V132" s="15" t="s">
        <v>69</v>
      </c>
      <c r="W132" s="15" t="s">
        <v>69</v>
      </c>
      <c r="X132" s="15" t="s">
        <v>69</v>
      </c>
      <c r="Y132" s="18" t="s">
        <v>69</v>
      </c>
      <c r="AA132" s="18" t="s">
        <v>69</v>
      </c>
      <c r="AB132" s="18" t="s">
        <v>69</v>
      </c>
      <c r="AC132" s="15" t="s">
        <v>69</v>
      </c>
      <c r="AD132" s="15" t="s">
        <v>69</v>
      </c>
      <c r="AE132" s="15" t="s">
        <v>69</v>
      </c>
      <c r="AF132" s="18" t="s">
        <v>69</v>
      </c>
      <c r="AG132" s="18" t="s">
        <v>69</v>
      </c>
      <c r="AI132" s="18" t="s">
        <v>69</v>
      </c>
      <c r="AJ132" s="15" t="n">
        <v>0</v>
      </c>
      <c r="AK132" s="15" t="n">
        <v>0</v>
      </c>
      <c r="AL132" s="15" t="n">
        <v>6</v>
      </c>
      <c r="AM132" s="18" t="s">
        <v>70</v>
      </c>
      <c r="AN132" s="18" t="s">
        <v>70</v>
      </c>
      <c r="AO132" s="18" t="s">
        <v>70</v>
      </c>
      <c r="AP132" s="18" t="s">
        <v>70</v>
      </c>
      <c r="AQ132" s="18" t="s">
        <v>70</v>
      </c>
      <c r="AR132" s="18"/>
      <c r="AS132" s="15" t="n">
        <v>0</v>
      </c>
      <c r="AT132" s="15" t="n">
        <v>0</v>
      </c>
      <c r="AU132" s="15" t="n">
        <v>1</v>
      </c>
      <c r="AV132" s="15" t="n">
        <v>2</v>
      </c>
      <c r="AW132" s="18" t="s">
        <v>70</v>
      </c>
      <c r="AX132" s="18" t="s">
        <v>70</v>
      </c>
      <c r="AY132" s="18" t="s">
        <v>70</v>
      </c>
      <c r="AZ132" s="15" t="s">
        <v>168</v>
      </c>
      <c r="BA132" s="20" t="n">
        <v>0.38</v>
      </c>
      <c r="BB132" s="30" t="n">
        <f aca="false">BA132 * (1 - ( 3 / (( 4*BJ132) - 9) ))</f>
        <v>0.330434782608696</v>
      </c>
      <c r="BC132" s="30" t="n">
        <f aca="false">0.5 * LN((1+BB132)/(1-BB132))</f>
        <v>0.343316249769376</v>
      </c>
      <c r="BD132" s="30" t="n">
        <f aca="false">1/SQRT(BJ132-3)</f>
        <v>0.447213595499958</v>
      </c>
      <c r="BE132" s="30" t="n">
        <f aca="false">BC132-1.96*BD132</f>
        <v>-0.533222397410542</v>
      </c>
      <c r="BF132" s="30" t="n">
        <f aca="false">BC132+1.96*BD132</f>
        <v>1.21985489694929</v>
      </c>
      <c r="BG132" s="30" t="str">
        <f aca="false">IF(BC132&lt; BE132, "PROB",  IF(BC132&gt;BF132, "PROB","OK"))</f>
        <v>OK</v>
      </c>
      <c r="BH132" s="30" t="n">
        <f aca="false">1/(BD132*BD132)</f>
        <v>5</v>
      </c>
      <c r="BI132" s="15" t="s">
        <v>217</v>
      </c>
      <c r="BJ132" s="15" t="n">
        <v>8</v>
      </c>
      <c r="BK132" s="32" t="s">
        <v>73</v>
      </c>
      <c r="BL132" s="32" t="s">
        <v>218</v>
      </c>
      <c r="BM132" s="15" t="s">
        <v>233</v>
      </c>
    </row>
    <row r="133" s="15" customFormat="true" ht="14.4" hidden="false" customHeight="false" outlineLevel="0" collapsed="false">
      <c r="A133" s="15" t="n">
        <v>53</v>
      </c>
      <c r="B133" s="15" t="n">
        <v>0</v>
      </c>
      <c r="C133" s="15" t="s">
        <v>70</v>
      </c>
      <c r="D133" s="15" t="n">
        <v>0</v>
      </c>
      <c r="E133" s="15" t="n">
        <v>4</v>
      </c>
      <c r="F133" s="15" t="n">
        <v>1</v>
      </c>
      <c r="G133" s="18" t="s">
        <v>69</v>
      </c>
      <c r="H133" s="18" t="s">
        <v>69</v>
      </c>
      <c r="I133" s="18" t="s">
        <v>69</v>
      </c>
      <c r="J133" s="18" t="s">
        <v>69</v>
      </c>
      <c r="K133" s="15" t="n">
        <v>2</v>
      </c>
      <c r="L133" s="15" t="n">
        <v>1</v>
      </c>
      <c r="M133" s="15" t="n">
        <v>2</v>
      </c>
      <c r="N133" s="15" t="n">
        <v>1</v>
      </c>
      <c r="O133" s="15" t="n">
        <v>1</v>
      </c>
      <c r="P133" s="15" t="n">
        <v>6</v>
      </c>
      <c r="Q133" s="15" t="n">
        <v>1</v>
      </c>
      <c r="R133" s="15" t="n">
        <v>1</v>
      </c>
      <c r="S133" s="15" t="n">
        <v>30</v>
      </c>
      <c r="T133" s="15" t="n">
        <v>0</v>
      </c>
      <c r="U133" s="18" t="s">
        <v>69</v>
      </c>
      <c r="V133" s="15" t="s">
        <v>69</v>
      </c>
      <c r="W133" s="15" t="s">
        <v>69</v>
      </c>
      <c r="X133" s="15" t="s">
        <v>69</v>
      </c>
      <c r="Y133" s="18" t="s">
        <v>69</v>
      </c>
      <c r="AA133" s="18" t="s">
        <v>69</v>
      </c>
      <c r="AB133" s="18" t="s">
        <v>69</v>
      </c>
      <c r="AC133" s="15" t="s">
        <v>69</v>
      </c>
      <c r="AD133" s="15" t="s">
        <v>69</v>
      </c>
      <c r="AE133" s="15" t="s">
        <v>69</v>
      </c>
      <c r="AF133" s="18" t="s">
        <v>69</v>
      </c>
      <c r="AG133" s="18" t="s">
        <v>69</v>
      </c>
      <c r="AI133" s="18" t="s">
        <v>69</v>
      </c>
      <c r="AJ133" s="15" t="n">
        <v>0</v>
      </c>
      <c r="AK133" s="15" t="n">
        <v>0</v>
      </c>
      <c r="AL133" s="15" t="n">
        <v>6</v>
      </c>
      <c r="AM133" s="18" t="s">
        <v>70</v>
      </c>
      <c r="AN133" s="18" t="s">
        <v>70</v>
      </c>
      <c r="AO133" s="18" t="s">
        <v>70</v>
      </c>
      <c r="AP133" s="18" t="s">
        <v>70</v>
      </c>
      <c r="AQ133" s="18" t="s">
        <v>70</v>
      </c>
      <c r="AR133" s="18"/>
      <c r="AS133" s="15" t="n">
        <v>0</v>
      </c>
      <c r="AT133" s="15" t="n">
        <v>0</v>
      </c>
      <c r="AU133" s="15" t="n">
        <v>1</v>
      </c>
      <c r="AV133" s="15" t="n">
        <v>2</v>
      </c>
      <c r="AW133" s="18" t="s">
        <v>70</v>
      </c>
      <c r="AX133" s="18" t="s">
        <v>70</v>
      </c>
      <c r="AY133" s="18" t="s">
        <v>70</v>
      </c>
      <c r="AZ133" s="15" t="s">
        <v>202</v>
      </c>
      <c r="BA133" s="20" t="n">
        <v>-0.25</v>
      </c>
      <c r="BB133" s="30" t="n">
        <f aca="false">BA133 * (1 - ( 3 / (( 4*BJ133) - 9) ))</f>
        <v>-0.217391304347826</v>
      </c>
      <c r="BC133" s="30" t="n">
        <f aca="false">0.5 * LN((1+BB133)/(1-BB133))</f>
        <v>-0.22091637613952</v>
      </c>
      <c r="BD133" s="30" t="n">
        <f aca="false">1/SQRT(BJ133-3)</f>
        <v>0.447213595499958</v>
      </c>
      <c r="BE133" s="30" t="n">
        <f aca="false">BC133-1.96*BD133</f>
        <v>-1.09745502331944</v>
      </c>
      <c r="BF133" s="30" t="n">
        <f aca="false">BC133+1.96*BD133</f>
        <v>0.655622271040398</v>
      </c>
      <c r="BG133" s="30" t="str">
        <f aca="false">IF(BC133&lt; BE133, "PROB",  IF(BC133&gt;BF133, "PROB","OK"))</f>
        <v>OK</v>
      </c>
      <c r="BH133" s="30" t="n">
        <f aca="false">1/(BD133*BD133)</f>
        <v>5</v>
      </c>
      <c r="BI133" s="15" t="s">
        <v>217</v>
      </c>
      <c r="BJ133" s="15" t="n">
        <v>8</v>
      </c>
      <c r="BK133" s="32" t="s">
        <v>73</v>
      </c>
      <c r="BL133" s="32" t="s">
        <v>218</v>
      </c>
      <c r="BM133" s="15" t="s">
        <v>233</v>
      </c>
    </row>
    <row r="134" s="15" customFormat="true" ht="14.4" hidden="false" customHeight="false" outlineLevel="0" collapsed="false">
      <c r="A134" s="15" t="n">
        <v>53</v>
      </c>
      <c r="B134" s="15" t="n">
        <v>0</v>
      </c>
      <c r="C134" s="15" t="s">
        <v>70</v>
      </c>
      <c r="D134" s="15" t="n">
        <v>0</v>
      </c>
      <c r="E134" s="15" t="n">
        <v>4</v>
      </c>
      <c r="F134" s="15" t="n">
        <v>1</v>
      </c>
      <c r="G134" s="18" t="s">
        <v>69</v>
      </c>
      <c r="H134" s="18" t="s">
        <v>69</v>
      </c>
      <c r="I134" s="18" t="s">
        <v>69</v>
      </c>
      <c r="J134" s="18" t="s">
        <v>69</v>
      </c>
      <c r="K134" s="15" t="n">
        <v>2</v>
      </c>
      <c r="L134" s="15" t="n">
        <v>1</v>
      </c>
      <c r="M134" s="15" t="n">
        <v>2</v>
      </c>
      <c r="N134" s="15" t="n">
        <v>1</v>
      </c>
      <c r="O134" s="15" t="n">
        <v>1</v>
      </c>
      <c r="P134" s="15" t="n">
        <v>6</v>
      </c>
      <c r="Q134" s="15" t="n">
        <v>1</v>
      </c>
      <c r="R134" s="15" t="n">
        <v>1</v>
      </c>
      <c r="S134" s="15" t="n">
        <v>30</v>
      </c>
      <c r="T134" s="15" t="n">
        <v>0</v>
      </c>
      <c r="U134" s="18" t="s">
        <v>69</v>
      </c>
      <c r="V134" s="15" t="s">
        <v>69</v>
      </c>
      <c r="W134" s="15" t="s">
        <v>69</v>
      </c>
      <c r="X134" s="15" t="s">
        <v>69</v>
      </c>
      <c r="Y134" s="18" t="s">
        <v>69</v>
      </c>
      <c r="AA134" s="18" t="s">
        <v>69</v>
      </c>
      <c r="AB134" s="18" t="s">
        <v>69</v>
      </c>
      <c r="AC134" s="15" t="s">
        <v>69</v>
      </c>
      <c r="AD134" s="15" t="s">
        <v>69</v>
      </c>
      <c r="AE134" s="15" t="s">
        <v>69</v>
      </c>
      <c r="AF134" s="18" t="s">
        <v>69</v>
      </c>
      <c r="AG134" s="18" t="s">
        <v>69</v>
      </c>
      <c r="AI134" s="18" t="s">
        <v>69</v>
      </c>
      <c r="AJ134" s="15" t="n">
        <v>0</v>
      </c>
      <c r="AK134" s="15" t="n">
        <v>0</v>
      </c>
      <c r="AL134" s="15" t="n">
        <v>6</v>
      </c>
      <c r="AM134" s="18" t="s">
        <v>70</v>
      </c>
      <c r="AN134" s="18" t="s">
        <v>70</v>
      </c>
      <c r="AO134" s="18" t="s">
        <v>70</v>
      </c>
      <c r="AP134" s="18" t="s">
        <v>70</v>
      </c>
      <c r="AQ134" s="18" t="s">
        <v>70</v>
      </c>
      <c r="AR134" s="18"/>
      <c r="AS134" s="15" t="n">
        <v>0</v>
      </c>
      <c r="AT134" s="15" t="n">
        <v>0</v>
      </c>
      <c r="AU134" s="15" t="n">
        <v>1</v>
      </c>
      <c r="AV134" s="15" t="n">
        <v>2</v>
      </c>
      <c r="AW134" s="18" t="s">
        <v>70</v>
      </c>
      <c r="AX134" s="18" t="s">
        <v>70</v>
      </c>
      <c r="AY134" s="18" t="s">
        <v>70</v>
      </c>
      <c r="AZ134" s="15" t="s">
        <v>138</v>
      </c>
      <c r="BA134" s="20" t="n">
        <v>0.04</v>
      </c>
      <c r="BB134" s="30" t="n">
        <f aca="false">BA134 * (1 - ( 3 / (( 4*BJ134) - 9) ))</f>
        <v>0.0347826086956522</v>
      </c>
      <c r="BC134" s="30" t="n">
        <f aca="false">0.5 * LN((1+BB134)/(1-BB134))</f>
        <v>0.0347966458995977</v>
      </c>
      <c r="BD134" s="30" t="n">
        <f aca="false">1/SQRT(BJ134-3)</f>
        <v>0.447213595499958</v>
      </c>
      <c r="BE134" s="30" t="n">
        <f aca="false">BC134-1.96*BD134</f>
        <v>-0.84174200128032</v>
      </c>
      <c r="BF134" s="30" t="n">
        <f aca="false">BC134+1.96*BD134</f>
        <v>0.911335293079515</v>
      </c>
      <c r="BG134" s="30" t="str">
        <f aca="false">IF(BC134&lt; BE134, "PROB",  IF(BC134&gt;BF134, "PROB","OK"))</f>
        <v>OK</v>
      </c>
      <c r="BH134" s="30" t="n">
        <f aca="false">1/(BD134*BD134)</f>
        <v>5</v>
      </c>
      <c r="BI134" s="15" t="s">
        <v>217</v>
      </c>
      <c r="BJ134" s="15" t="n">
        <v>8</v>
      </c>
      <c r="BK134" s="32" t="s">
        <v>73</v>
      </c>
      <c r="BL134" s="32" t="s">
        <v>218</v>
      </c>
      <c r="BM134" s="15" t="s">
        <v>233</v>
      </c>
    </row>
    <row r="135" s="4" customFormat="true" ht="14.4" hidden="false" customHeight="false" outlineLevel="0" collapsed="false">
      <c r="A135" s="15" t="n">
        <v>259</v>
      </c>
      <c r="B135" s="15" t="n">
        <v>1</v>
      </c>
      <c r="C135" s="15" t="n">
        <v>70</v>
      </c>
      <c r="D135" s="15" t="n">
        <v>0</v>
      </c>
      <c r="E135" s="15" t="n">
        <v>4</v>
      </c>
      <c r="F135" s="15" t="n">
        <v>1</v>
      </c>
      <c r="G135" s="15" t="n">
        <v>1</v>
      </c>
      <c r="H135" s="15" t="n">
        <v>0</v>
      </c>
      <c r="I135" s="15" t="n">
        <v>7</v>
      </c>
      <c r="J135" s="15" t="n">
        <v>1</v>
      </c>
      <c r="K135" s="15" t="n">
        <v>3</v>
      </c>
      <c r="L135" s="15" t="n">
        <v>2</v>
      </c>
      <c r="M135" s="15" t="n">
        <v>3</v>
      </c>
      <c r="N135" s="15" t="n">
        <v>2</v>
      </c>
      <c r="O135" s="15" t="n">
        <v>1</v>
      </c>
      <c r="P135" s="15" t="n">
        <v>1</v>
      </c>
      <c r="Q135" s="15" t="n">
        <v>1</v>
      </c>
      <c r="R135" s="15" t="n">
        <v>1</v>
      </c>
      <c r="S135" s="15" t="s">
        <v>219</v>
      </c>
      <c r="T135" s="15" t="n">
        <v>0</v>
      </c>
      <c r="U135" s="19" t="s">
        <v>69</v>
      </c>
      <c r="V135" s="15" t="str">
        <f aca="false">IF(OR(U135=0, U135=1, U135=7, U135=8, U135=10, U135=11), 6, IF(OR(U135=2, U135=3, U135=6, U135=9, U135=12), 3, IF(U135=4,"CHECK", IF(U135=5, "CHECK", "NaN")) ))</f>
        <v>NaN</v>
      </c>
      <c r="W135" s="15" t="s">
        <v>69</v>
      </c>
      <c r="X135" s="15" t="s">
        <v>69</v>
      </c>
      <c r="Y135" s="15" t="s">
        <v>69</v>
      </c>
      <c r="Z135" s="18" t="s">
        <v>69</v>
      </c>
      <c r="AA135" s="15" t="n">
        <v>0</v>
      </c>
      <c r="AB135" s="18" t="s">
        <v>69</v>
      </c>
      <c r="AC135" s="17" t="str">
        <f aca="false">IF(OR(AB135=0, AB135=1, AB135=5, AB135=6, AB135=8, AB135=10, AB135=12), 6, IF(OR(AB135=2, AB135=3, AB135=7), 3, IF(AB135=4,1, IF(AB135=11, "CHECK", "NaN")) ))</f>
        <v>NaN</v>
      </c>
      <c r="AD135" s="15" t="s">
        <v>69</v>
      </c>
      <c r="AE135" s="15" t="s">
        <v>69</v>
      </c>
      <c r="AF135" s="15" t="s">
        <v>69</v>
      </c>
      <c r="AG135" s="18" t="s">
        <v>69</v>
      </c>
      <c r="AH135" s="18"/>
      <c r="AI135" s="18" t="s">
        <v>69</v>
      </c>
      <c r="AJ135" s="15" t="n">
        <v>0</v>
      </c>
      <c r="AK135" s="15" t="n">
        <v>1</v>
      </c>
      <c r="AL135" s="15" t="n">
        <v>7</v>
      </c>
      <c r="AM135" s="18" t="s">
        <v>70</v>
      </c>
      <c r="AN135" s="18" t="s">
        <v>70</v>
      </c>
      <c r="AO135" s="18" t="s">
        <v>70</v>
      </c>
      <c r="AP135" s="18" t="s">
        <v>70</v>
      </c>
      <c r="AQ135" s="15" t="s">
        <v>70</v>
      </c>
      <c r="AR135" s="15"/>
      <c r="AS135" s="15" t="n">
        <v>1</v>
      </c>
      <c r="AT135" s="15" t="n">
        <v>1</v>
      </c>
      <c r="AU135" s="15" t="n">
        <v>1</v>
      </c>
      <c r="AV135" s="15" t="n">
        <v>6</v>
      </c>
      <c r="AW135" s="18" t="s">
        <v>70</v>
      </c>
      <c r="AX135" s="18" t="s">
        <v>70</v>
      </c>
      <c r="AY135" s="18" t="s">
        <v>70</v>
      </c>
      <c r="AZ135" s="27" t="s">
        <v>71</v>
      </c>
      <c r="BA135" s="20" t="n">
        <v>0.43</v>
      </c>
      <c r="BB135" s="30" t="n">
        <f aca="false">BA135 * (1 - ( 3 / (( 4*BJ135) - 9) ))</f>
        <v>0.388387096774193</v>
      </c>
      <c r="BC135" s="30" t="n">
        <f aca="false">0.5 * LN((1+BB135)/(1-BB135))</f>
        <v>0.409899209513327</v>
      </c>
      <c r="BD135" s="30" t="n">
        <f aca="false">1/SQRT(BJ135-3)</f>
        <v>0.377964473009227</v>
      </c>
      <c r="BE135" s="30" t="n">
        <f aca="false">BC135-1.96*BD135</f>
        <v>-0.330911157584759</v>
      </c>
      <c r="BF135" s="30" t="n">
        <f aca="false">BC135+1.96*BD135</f>
        <v>1.15070957661141</v>
      </c>
      <c r="BG135" s="30" t="str">
        <f aca="false">IF(BC135&lt; BE135, "PROB",  IF(BC135&gt;BF135, "PROB","OK"))</f>
        <v>OK</v>
      </c>
      <c r="BH135" s="30" t="n">
        <f aca="false">1/(BD135*BD135)</f>
        <v>7</v>
      </c>
      <c r="BI135" s="15" t="s">
        <v>220</v>
      </c>
      <c r="BJ135" s="15" t="n">
        <v>10</v>
      </c>
      <c r="BK135" s="32" t="s">
        <v>73</v>
      </c>
      <c r="BL135" s="32" t="s">
        <v>221</v>
      </c>
      <c r="BM135" s="15" t="s">
        <v>233</v>
      </c>
    </row>
    <row r="136" s="4" customFormat="true" ht="14.4" hidden="false" customHeight="false" outlineLevel="0" collapsed="false">
      <c r="A136" s="15" t="n">
        <v>259</v>
      </c>
      <c r="B136" s="15" t="n">
        <v>1</v>
      </c>
      <c r="C136" s="15" t="n">
        <v>70</v>
      </c>
      <c r="D136" s="15" t="n">
        <v>0</v>
      </c>
      <c r="E136" s="15" t="n">
        <v>4</v>
      </c>
      <c r="F136" s="15" t="n">
        <v>1</v>
      </c>
      <c r="G136" s="15" t="n">
        <v>1</v>
      </c>
      <c r="H136" s="15" t="n">
        <v>0</v>
      </c>
      <c r="I136" s="15" t="n">
        <v>7</v>
      </c>
      <c r="J136" s="15" t="n">
        <v>1</v>
      </c>
      <c r="K136" s="15" t="n">
        <v>3</v>
      </c>
      <c r="L136" s="15" t="n">
        <v>2</v>
      </c>
      <c r="M136" s="15" t="n">
        <v>3</v>
      </c>
      <c r="N136" s="15" t="n">
        <v>2</v>
      </c>
      <c r="O136" s="15" t="n">
        <v>1</v>
      </c>
      <c r="P136" s="15" t="n">
        <v>1</v>
      </c>
      <c r="Q136" s="15" t="n">
        <v>1</v>
      </c>
      <c r="R136" s="15" t="n">
        <v>1</v>
      </c>
      <c r="S136" s="15" t="s">
        <v>219</v>
      </c>
      <c r="T136" s="15" t="n">
        <v>0</v>
      </c>
      <c r="U136" s="19" t="s">
        <v>69</v>
      </c>
      <c r="V136" s="15" t="str">
        <f aca="false">IF(OR(U136=0, U136=1, U136=7, U136=8, U136=10, U136=11), 6, IF(OR(U136=2, U136=3, U136=6, U136=9, U136=12), 3, IF(U136=4,"CHECK", IF(U136=5, "CHECK", "NaN")) ))</f>
        <v>NaN</v>
      </c>
      <c r="W136" s="15" t="s">
        <v>69</v>
      </c>
      <c r="X136" s="15" t="s">
        <v>69</v>
      </c>
      <c r="Y136" s="15" t="s">
        <v>69</v>
      </c>
      <c r="Z136" s="18" t="s">
        <v>69</v>
      </c>
      <c r="AA136" s="15" t="n">
        <v>0</v>
      </c>
      <c r="AB136" s="18" t="s">
        <v>69</v>
      </c>
      <c r="AC136" s="17" t="str">
        <f aca="false">IF(OR(AB136=0, AB136=1, AB136=5, AB136=6, AB136=8, AB136=10, AB136=12), 6, IF(OR(AB136=2, AB136=3, AB136=7), 3, IF(AB136=4,1, IF(AB136=11, "CHECK", "NaN")) ))</f>
        <v>NaN</v>
      </c>
      <c r="AD136" s="15" t="s">
        <v>69</v>
      </c>
      <c r="AE136" s="15" t="s">
        <v>69</v>
      </c>
      <c r="AF136" s="15" t="s">
        <v>69</v>
      </c>
      <c r="AG136" s="18" t="s">
        <v>69</v>
      </c>
      <c r="AH136" s="18"/>
      <c r="AI136" s="18" t="s">
        <v>69</v>
      </c>
      <c r="AJ136" s="15" t="n">
        <v>0</v>
      </c>
      <c r="AK136" s="15" t="n">
        <v>1</v>
      </c>
      <c r="AL136" s="15" t="n">
        <v>7</v>
      </c>
      <c r="AM136" s="18" t="s">
        <v>70</v>
      </c>
      <c r="AN136" s="18" t="s">
        <v>70</v>
      </c>
      <c r="AO136" s="18" t="s">
        <v>70</v>
      </c>
      <c r="AP136" s="18" t="s">
        <v>70</v>
      </c>
      <c r="AQ136" s="15" t="s">
        <v>70</v>
      </c>
      <c r="AR136" s="15"/>
      <c r="AS136" s="15" t="n">
        <v>1</v>
      </c>
      <c r="AT136" s="15" t="n">
        <v>1</v>
      </c>
      <c r="AU136" s="15" t="n">
        <v>1</v>
      </c>
      <c r="AV136" s="15" t="n">
        <v>6</v>
      </c>
      <c r="AW136" s="18" t="s">
        <v>70</v>
      </c>
      <c r="AX136" s="18" t="s">
        <v>70</v>
      </c>
      <c r="AY136" s="18" t="s">
        <v>70</v>
      </c>
      <c r="AZ136" s="27" t="s">
        <v>93</v>
      </c>
      <c r="BA136" s="20" t="n">
        <v>0.42</v>
      </c>
      <c r="BB136" s="30" t="n">
        <f aca="false">BA136 * (1 - ( 3 / (( 4*BJ136) - 9) ))</f>
        <v>0.379354838709677</v>
      </c>
      <c r="BC136" s="30" t="n">
        <f aca="false">0.5 * LN((1+BB136)/(1-BB136))</f>
        <v>0.399305820459642</v>
      </c>
      <c r="BD136" s="30" t="n">
        <f aca="false">1/SQRT(BJ136-3)</f>
        <v>0.377964473009227</v>
      </c>
      <c r="BE136" s="30" t="n">
        <f aca="false">BC136-1.96*BD136</f>
        <v>-0.341504546638443</v>
      </c>
      <c r="BF136" s="30" t="n">
        <f aca="false">BC136+1.96*BD136</f>
        <v>1.14011618755773</v>
      </c>
      <c r="BG136" s="30" t="str">
        <f aca="false">IF(BC136&lt; BE136, "PROB",  IF(BC136&gt;BF136, "PROB","OK"))</f>
        <v>OK</v>
      </c>
      <c r="BH136" s="30" t="n">
        <f aca="false">1/(BD136*BD136)</f>
        <v>7</v>
      </c>
      <c r="BI136" s="15" t="s">
        <v>222</v>
      </c>
      <c r="BJ136" s="15" t="n">
        <v>10</v>
      </c>
      <c r="BK136" s="32" t="s">
        <v>73</v>
      </c>
      <c r="BL136" s="32" t="s">
        <v>221</v>
      </c>
      <c r="BM136" s="15" t="s">
        <v>233</v>
      </c>
    </row>
    <row r="137" s="4" customFormat="true" ht="14.4" hidden="false" customHeight="false" outlineLevel="0" collapsed="false">
      <c r="A137" s="15" t="n">
        <v>259</v>
      </c>
      <c r="B137" s="15" t="n">
        <v>1</v>
      </c>
      <c r="C137" s="15" t="n">
        <v>70</v>
      </c>
      <c r="D137" s="15" t="n">
        <v>0</v>
      </c>
      <c r="E137" s="15" t="n">
        <v>4</v>
      </c>
      <c r="F137" s="15" t="n">
        <v>1</v>
      </c>
      <c r="G137" s="15" t="n">
        <v>1</v>
      </c>
      <c r="H137" s="15" t="n">
        <v>0</v>
      </c>
      <c r="I137" s="15" t="n">
        <v>7</v>
      </c>
      <c r="J137" s="15" t="n">
        <v>1</v>
      </c>
      <c r="K137" s="15" t="n">
        <v>3</v>
      </c>
      <c r="L137" s="15" t="n">
        <v>2</v>
      </c>
      <c r="M137" s="15" t="n">
        <v>3</v>
      </c>
      <c r="N137" s="15" t="n">
        <v>2</v>
      </c>
      <c r="O137" s="15" t="n">
        <v>1</v>
      </c>
      <c r="P137" s="15" t="n">
        <v>1</v>
      </c>
      <c r="Q137" s="15" t="n">
        <v>1</v>
      </c>
      <c r="R137" s="15" t="n">
        <v>1</v>
      </c>
      <c r="S137" s="15" t="s">
        <v>219</v>
      </c>
      <c r="T137" s="15" t="n">
        <v>0</v>
      </c>
      <c r="U137" s="19" t="s">
        <v>69</v>
      </c>
      <c r="V137" s="15" t="str">
        <f aca="false">IF(OR(U137=0, U137=1, U137=7, U137=8, U137=10, U137=11), 6, IF(OR(U137=2, U137=3, U137=6, U137=9, U137=12), 3, IF(U137=4,"CHECK", IF(U137=5, "CHECK", "NaN")) ))</f>
        <v>NaN</v>
      </c>
      <c r="W137" s="15" t="s">
        <v>69</v>
      </c>
      <c r="X137" s="15" t="s">
        <v>69</v>
      </c>
      <c r="Y137" s="15" t="s">
        <v>69</v>
      </c>
      <c r="Z137" s="18" t="s">
        <v>69</v>
      </c>
      <c r="AA137" s="15" t="n">
        <v>0</v>
      </c>
      <c r="AB137" s="18" t="s">
        <v>69</v>
      </c>
      <c r="AC137" s="17" t="str">
        <f aca="false">IF(OR(AB137=0, AB137=1, AB137=5, AB137=6, AB137=8, AB137=10, AB137=12), 6, IF(OR(AB137=2, AB137=3, AB137=7), 3, IF(AB137=4,1, IF(AB137=11, "CHECK", "NaN")) ))</f>
        <v>NaN</v>
      </c>
      <c r="AD137" s="15" t="s">
        <v>69</v>
      </c>
      <c r="AE137" s="15" t="s">
        <v>69</v>
      </c>
      <c r="AF137" s="15" t="s">
        <v>69</v>
      </c>
      <c r="AG137" s="18" t="s">
        <v>69</v>
      </c>
      <c r="AH137" s="18"/>
      <c r="AI137" s="18" t="s">
        <v>69</v>
      </c>
      <c r="AJ137" s="15" t="n">
        <v>0</v>
      </c>
      <c r="AK137" s="15" t="n">
        <v>1</v>
      </c>
      <c r="AL137" s="15" t="n">
        <v>7</v>
      </c>
      <c r="AM137" s="18" t="s">
        <v>70</v>
      </c>
      <c r="AN137" s="18" t="s">
        <v>70</v>
      </c>
      <c r="AO137" s="18" t="s">
        <v>70</v>
      </c>
      <c r="AP137" s="18" t="s">
        <v>70</v>
      </c>
      <c r="AQ137" s="15" t="s">
        <v>70</v>
      </c>
      <c r="AR137" s="15"/>
      <c r="AS137" s="15" t="n">
        <v>1</v>
      </c>
      <c r="AT137" s="15" t="n">
        <v>1</v>
      </c>
      <c r="AU137" s="15" t="n">
        <v>1</v>
      </c>
      <c r="AV137" s="15" t="n">
        <v>6</v>
      </c>
      <c r="AW137" s="18" t="s">
        <v>70</v>
      </c>
      <c r="AX137" s="18" t="s">
        <v>70</v>
      </c>
      <c r="AY137" s="18" t="s">
        <v>70</v>
      </c>
      <c r="AZ137" s="27" t="s">
        <v>128</v>
      </c>
      <c r="BA137" s="20" t="n">
        <v>-0.19</v>
      </c>
      <c r="BB137" s="30" t="n">
        <f aca="false">BA137 * (1 - ( 3 / (( 4*BJ137) - 9) ))</f>
        <v>-0.171612903225806</v>
      </c>
      <c r="BC137" s="30" t="n">
        <f aca="false">0.5 * LN((1+BB137)/(1-BB137))</f>
        <v>-0.173328037455666</v>
      </c>
      <c r="BD137" s="30" t="n">
        <f aca="false">1/SQRT(BJ137-3)</f>
        <v>0.377964473009227</v>
      </c>
      <c r="BE137" s="30" t="n">
        <f aca="false">BC137-1.96*BD137</f>
        <v>-0.914138404553751</v>
      </c>
      <c r="BF137" s="30" t="n">
        <f aca="false">BC137+1.96*BD137</f>
        <v>0.567482329642419</v>
      </c>
      <c r="BG137" s="30" t="str">
        <f aca="false">IF(BC137&lt; BE137, "PROB",  IF(BC137&gt;BF137, "PROB","OK"))</f>
        <v>OK</v>
      </c>
      <c r="BH137" s="30" t="n">
        <f aca="false">1/(BD137*BD137)</f>
        <v>7</v>
      </c>
      <c r="BI137" s="15" t="s">
        <v>223</v>
      </c>
      <c r="BJ137" s="15" t="n">
        <v>10</v>
      </c>
      <c r="BK137" s="32" t="s">
        <v>73</v>
      </c>
      <c r="BL137" s="32" t="s">
        <v>221</v>
      </c>
      <c r="BM137" s="15" t="s">
        <v>233</v>
      </c>
    </row>
    <row r="138" s="4" customFormat="true" ht="14.4" hidden="false" customHeight="false" outlineLevel="0" collapsed="false">
      <c r="A138" s="15" t="n">
        <v>259</v>
      </c>
      <c r="B138" s="15" t="n">
        <v>1</v>
      </c>
      <c r="C138" s="15" t="n">
        <v>70</v>
      </c>
      <c r="D138" s="15" t="n">
        <v>0</v>
      </c>
      <c r="E138" s="15" t="n">
        <v>4</v>
      </c>
      <c r="F138" s="15" t="n">
        <v>1</v>
      </c>
      <c r="G138" s="15" t="n">
        <v>1</v>
      </c>
      <c r="H138" s="15" t="n">
        <v>0</v>
      </c>
      <c r="I138" s="15" t="n">
        <v>7</v>
      </c>
      <c r="J138" s="15" t="n">
        <v>1</v>
      </c>
      <c r="K138" s="15" t="n">
        <v>3</v>
      </c>
      <c r="L138" s="15" t="n">
        <v>2</v>
      </c>
      <c r="M138" s="15" t="n">
        <v>3</v>
      </c>
      <c r="N138" s="15" t="n">
        <v>2</v>
      </c>
      <c r="O138" s="15" t="n">
        <v>1</v>
      </c>
      <c r="P138" s="15" t="n">
        <v>1</v>
      </c>
      <c r="Q138" s="15" t="n">
        <v>1</v>
      </c>
      <c r="R138" s="15" t="n">
        <v>1</v>
      </c>
      <c r="S138" s="15" t="s">
        <v>219</v>
      </c>
      <c r="T138" s="15" t="n">
        <v>0</v>
      </c>
      <c r="U138" s="19" t="s">
        <v>69</v>
      </c>
      <c r="V138" s="15" t="str">
        <f aca="false">IF(OR(U138=0, U138=1, U138=7, U138=8, U138=10, U138=11), 6, IF(OR(U138=2, U138=3, U138=6, U138=9, U138=12), 3, IF(U138=4,"CHECK", IF(U138=5, "CHECK", "NaN")) ))</f>
        <v>NaN</v>
      </c>
      <c r="W138" s="15" t="s">
        <v>69</v>
      </c>
      <c r="X138" s="15" t="s">
        <v>69</v>
      </c>
      <c r="Y138" s="15" t="s">
        <v>69</v>
      </c>
      <c r="Z138" s="18" t="s">
        <v>69</v>
      </c>
      <c r="AA138" s="15" t="n">
        <v>0</v>
      </c>
      <c r="AB138" s="18" t="s">
        <v>69</v>
      </c>
      <c r="AC138" s="17" t="str">
        <f aca="false">IF(OR(AB138=0, AB138=1, AB138=5, AB138=6, AB138=8, AB138=10, AB138=12), 6, IF(OR(AB138=2, AB138=3, AB138=7), 3, IF(AB138=4,1, IF(AB138=11, "CHECK", "NaN")) ))</f>
        <v>NaN</v>
      </c>
      <c r="AD138" s="15" t="s">
        <v>69</v>
      </c>
      <c r="AE138" s="15" t="s">
        <v>69</v>
      </c>
      <c r="AF138" s="15" t="s">
        <v>69</v>
      </c>
      <c r="AG138" s="18" t="s">
        <v>69</v>
      </c>
      <c r="AH138" s="18"/>
      <c r="AI138" s="18" t="s">
        <v>69</v>
      </c>
      <c r="AJ138" s="15" t="n">
        <v>0</v>
      </c>
      <c r="AK138" s="15" t="n">
        <v>1</v>
      </c>
      <c r="AL138" s="15" t="n">
        <v>7</v>
      </c>
      <c r="AM138" s="18" t="s">
        <v>70</v>
      </c>
      <c r="AN138" s="18" t="s">
        <v>70</v>
      </c>
      <c r="AO138" s="18" t="s">
        <v>70</v>
      </c>
      <c r="AP138" s="18" t="s">
        <v>70</v>
      </c>
      <c r="AQ138" s="15" t="s">
        <v>70</v>
      </c>
      <c r="AR138" s="15"/>
      <c r="AS138" s="15" t="n">
        <v>1</v>
      </c>
      <c r="AT138" s="15" t="n">
        <v>1</v>
      </c>
      <c r="AU138" s="15" t="n">
        <v>1</v>
      </c>
      <c r="AV138" s="15" t="n">
        <v>6</v>
      </c>
      <c r="AW138" s="18" t="s">
        <v>70</v>
      </c>
      <c r="AX138" s="18" t="s">
        <v>70</v>
      </c>
      <c r="AY138" s="18" t="s">
        <v>70</v>
      </c>
      <c r="AZ138" s="15" t="s">
        <v>168</v>
      </c>
      <c r="BA138" s="20" t="n">
        <v>0.06</v>
      </c>
      <c r="BB138" s="30" t="n">
        <f aca="false">BA138 * (1 - ( 3 / (( 4*BJ138) - 9) ))</f>
        <v>0.0541935483870968</v>
      </c>
      <c r="BC138" s="30" t="n">
        <f aca="false">0.5 * LN((1+BB138)/(1-BB138))</f>
        <v>0.0542466964866757</v>
      </c>
      <c r="BD138" s="30" t="n">
        <f aca="false">1/SQRT(BJ138-3)</f>
        <v>0.377964473009227</v>
      </c>
      <c r="BE138" s="30" t="n">
        <f aca="false">BC138-1.96*BD138</f>
        <v>-0.68656367061141</v>
      </c>
      <c r="BF138" s="30" t="n">
        <f aca="false">BC138+1.96*BD138</f>
        <v>0.795057063584761</v>
      </c>
      <c r="BG138" s="30" t="str">
        <f aca="false">IF(BC138&lt; BE138, "PROB",  IF(BC138&gt;BF138, "PROB","OK"))</f>
        <v>OK</v>
      </c>
      <c r="BH138" s="30" t="n">
        <f aca="false">1/(BD138*BD138)</f>
        <v>7</v>
      </c>
      <c r="BI138" s="15" t="s">
        <v>224</v>
      </c>
      <c r="BJ138" s="15" t="n">
        <v>10</v>
      </c>
      <c r="BK138" s="32" t="s">
        <v>73</v>
      </c>
      <c r="BL138" s="32" t="s">
        <v>221</v>
      </c>
      <c r="BM138" s="15" t="s">
        <v>233</v>
      </c>
    </row>
    <row r="139" s="4" customFormat="true" ht="14.4" hidden="false" customHeight="false" outlineLevel="0" collapsed="false">
      <c r="A139" s="15" t="n">
        <v>259</v>
      </c>
      <c r="B139" s="15" t="n">
        <v>1</v>
      </c>
      <c r="C139" s="15" t="n">
        <v>70</v>
      </c>
      <c r="D139" s="15" t="n">
        <v>0</v>
      </c>
      <c r="E139" s="15" t="n">
        <v>4</v>
      </c>
      <c r="F139" s="15" t="n">
        <v>1</v>
      </c>
      <c r="G139" s="15" t="n">
        <v>1</v>
      </c>
      <c r="H139" s="15" t="n">
        <v>0</v>
      </c>
      <c r="I139" s="15" t="n">
        <v>7</v>
      </c>
      <c r="J139" s="15" t="n">
        <v>1</v>
      </c>
      <c r="K139" s="15" t="n">
        <v>3</v>
      </c>
      <c r="L139" s="15" t="n">
        <v>2</v>
      </c>
      <c r="M139" s="15" t="n">
        <v>3</v>
      </c>
      <c r="N139" s="15" t="n">
        <v>2</v>
      </c>
      <c r="O139" s="15" t="n">
        <v>1</v>
      </c>
      <c r="P139" s="15" t="n">
        <v>1</v>
      </c>
      <c r="Q139" s="15" t="n">
        <v>1</v>
      </c>
      <c r="R139" s="15" t="n">
        <v>1</v>
      </c>
      <c r="S139" s="15" t="s">
        <v>219</v>
      </c>
      <c r="T139" s="15" t="n">
        <v>0</v>
      </c>
      <c r="U139" s="19" t="s">
        <v>69</v>
      </c>
      <c r="V139" s="15" t="str">
        <f aca="false">IF(OR(U139=0, U139=1, U139=7, U139=8, U139=10, U139=11), 6, IF(OR(U139=2, U139=3, U139=6, U139=9, U139=12), 3, IF(U139=4,"CHECK", IF(U139=5, "CHECK", "NaN")) ))</f>
        <v>NaN</v>
      </c>
      <c r="W139" s="15" t="s">
        <v>69</v>
      </c>
      <c r="X139" s="15" t="s">
        <v>69</v>
      </c>
      <c r="Y139" s="15" t="s">
        <v>69</v>
      </c>
      <c r="Z139" s="18" t="s">
        <v>69</v>
      </c>
      <c r="AA139" s="15" t="n">
        <v>0</v>
      </c>
      <c r="AB139" s="18" t="s">
        <v>69</v>
      </c>
      <c r="AC139" s="17" t="str">
        <f aca="false">IF(OR(AB139=0, AB139=1, AB139=5, AB139=6, AB139=8, AB139=10, AB139=12), 6, IF(OR(AB139=2, AB139=3, AB139=7), 3, IF(AB139=4,1, IF(AB139=11, "CHECK", "NaN")) ))</f>
        <v>NaN</v>
      </c>
      <c r="AD139" s="15" t="s">
        <v>69</v>
      </c>
      <c r="AE139" s="15" t="s">
        <v>69</v>
      </c>
      <c r="AF139" s="15" t="s">
        <v>69</v>
      </c>
      <c r="AG139" s="18" t="s">
        <v>69</v>
      </c>
      <c r="AH139" s="18"/>
      <c r="AI139" s="18" t="s">
        <v>69</v>
      </c>
      <c r="AJ139" s="15" t="n">
        <v>0</v>
      </c>
      <c r="AK139" s="15" t="n">
        <v>1</v>
      </c>
      <c r="AL139" s="15" t="n">
        <v>7</v>
      </c>
      <c r="AM139" s="18" t="s">
        <v>70</v>
      </c>
      <c r="AN139" s="18" t="s">
        <v>70</v>
      </c>
      <c r="AO139" s="18" t="s">
        <v>70</v>
      </c>
      <c r="AP139" s="18" t="s">
        <v>70</v>
      </c>
      <c r="AQ139" s="15" t="s">
        <v>70</v>
      </c>
      <c r="AR139" s="15"/>
      <c r="AS139" s="15" t="n">
        <v>1</v>
      </c>
      <c r="AT139" s="15" t="n">
        <v>1</v>
      </c>
      <c r="AU139" s="15" t="n">
        <v>1</v>
      </c>
      <c r="AV139" s="15" t="n">
        <v>6</v>
      </c>
      <c r="AW139" s="18" t="s">
        <v>70</v>
      </c>
      <c r="AX139" s="18" t="s">
        <v>70</v>
      </c>
      <c r="AY139" s="18" t="s">
        <v>70</v>
      </c>
      <c r="AZ139" s="15" t="s">
        <v>170</v>
      </c>
      <c r="BA139" s="20" t="n">
        <v>0.16</v>
      </c>
      <c r="BB139" s="30" t="n">
        <f aca="false">BA139 * (1 - ( 3 / (( 4*BJ139) - 9) ))</f>
        <v>0.144516129032258</v>
      </c>
      <c r="BC139" s="30" t="n">
        <f aca="false">0.5 * LN((1+BB139)/(1-BB139))</f>
        <v>0.145534996061859</v>
      </c>
      <c r="BD139" s="30" t="n">
        <f aca="false">1/SQRT(BJ139-3)</f>
        <v>0.377964473009227</v>
      </c>
      <c r="BE139" s="30" t="n">
        <f aca="false">BC139-1.96*BD139</f>
        <v>-0.595275371036227</v>
      </c>
      <c r="BF139" s="30" t="n">
        <f aca="false">BC139+1.96*BD139</f>
        <v>0.886345363159944</v>
      </c>
      <c r="BG139" s="30" t="str">
        <f aca="false">IF(BC139&lt; BE139, "PROB",  IF(BC139&gt;BF139, "PROB","OK"))</f>
        <v>OK</v>
      </c>
      <c r="BH139" s="30" t="n">
        <f aca="false">1/(BD139*BD139)</f>
        <v>7</v>
      </c>
      <c r="BI139" s="15" t="s">
        <v>225</v>
      </c>
      <c r="BJ139" s="15" t="n">
        <v>10</v>
      </c>
      <c r="BK139" s="32" t="s">
        <v>73</v>
      </c>
      <c r="BL139" s="32" t="s">
        <v>221</v>
      </c>
      <c r="BM139" s="15" t="s">
        <v>233</v>
      </c>
    </row>
    <row r="140" s="4" customFormat="true" ht="14.4" hidden="false" customHeight="false" outlineLevel="0" collapsed="false">
      <c r="A140" s="15" t="n">
        <v>259</v>
      </c>
      <c r="B140" s="15" t="n">
        <v>1</v>
      </c>
      <c r="C140" s="15" t="n">
        <v>70</v>
      </c>
      <c r="D140" s="15" t="n">
        <v>0</v>
      </c>
      <c r="E140" s="15" t="n">
        <v>4</v>
      </c>
      <c r="F140" s="15" t="n">
        <v>1</v>
      </c>
      <c r="G140" s="15" t="n">
        <v>1</v>
      </c>
      <c r="H140" s="15" t="n">
        <v>0</v>
      </c>
      <c r="I140" s="15" t="n">
        <v>7</v>
      </c>
      <c r="J140" s="15" t="n">
        <v>1</v>
      </c>
      <c r="K140" s="15" t="n">
        <v>3</v>
      </c>
      <c r="L140" s="15" t="n">
        <v>2</v>
      </c>
      <c r="M140" s="15" t="n">
        <v>3</v>
      </c>
      <c r="N140" s="15" t="n">
        <v>2</v>
      </c>
      <c r="O140" s="15" t="n">
        <v>1</v>
      </c>
      <c r="P140" s="15" t="n">
        <v>1</v>
      </c>
      <c r="Q140" s="15" t="n">
        <v>1</v>
      </c>
      <c r="R140" s="15" t="n">
        <v>1</v>
      </c>
      <c r="S140" s="15" t="s">
        <v>219</v>
      </c>
      <c r="T140" s="15" t="n">
        <v>0</v>
      </c>
      <c r="U140" s="19" t="s">
        <v>69</v>
      </c>
      <c r="V140" s="15" t="str">
        <f aca="false">IF(OR(U140=0, U140=1, U140=7, U140=8, U140=10, U140=11), 6, IF(OR(U140=2, U140=3, U140=6, U140=9, U140=12), 3, IF(U140=4,"CHECK", IF(U140=5, "CHECK", "NaN")) ))</f>
        <v>NaN</v>
      </c>
      <c r="W140" s="15" t="s">
        <v>69</v>
      </c>
      <c r="X140" s="15" t="s">
        <v>69</v>
      </c>
      <c r="Y140" s="15" t="s">
        <v>69</v>
      </c>
      <c r="Z140" s="18" t="s">
        <v>69</v>
      </c>
      <c r="AA140" s="15" t="n">
        <v>0</v>
      </c>
      <c r="AB140" s="18" t="s">
        <v>69</v>
      </c>
      <c r="AC140" s="17" t="str">
        <f aca="false">IF(OR(AB140=0, AB140=1, AB140=5, AB140=6, AB140=8, AB140=10, AB140=12), 6, IF(OR(AB140=2, AB140=3, AB140=7), 3, IF(AB140=4,1, IF(AB140=11, "CHECK", "NaN")) ))</f>
        <v>NaN</v>
      </c>
      <c r="AD140" s="15" t="s">
        <v>69</v>
      </c>
      <c r="AE140" s="15" t="s">
        <v>69</v>
      </c>
      <c r="AF140" s="15" t="s">
        <v>69</v>
      </c>
      <c r="AG140" s="18" t="s">
        <v>69</v>
      </c>
      <c r="AH140" s="18"/>
      <c r="AI140" s="18" t="s">
        <v>69</v>
      </c>
      <c r="AJ140" s="15" t="n">
        <v>0</v>
      </c>
      <c r="AK140" s="15" t="n">
        <v>1</v>
      </c>
      <c r="AL140" s="15" t="n">
        <v>7</v>
      </c>
      <c r="AM140" s="18" t="s">
        <v>70</v>
      </c>
      <c r="AN140" s="18" t="s">
        <v>70</v>
      </c>
      <c r="AO140" s="18" t="s">
        <v>70</v>
      </c>
      <c r="AP140" s="18" t="s">
        <v>70</v>
      </c>
      <c r="AQ140" s="15" t="s">
        <v>70</v>
      </c>
      <c r="AR140" s="15"/>
      <c r="AS140" s="15" t="n">
        <v>1</v>
      </c>
      <c r="AT140" s="15" t="n">
        <v>1</v>
      </c>
      <c r="AU140" s="15" t="n">
        <v>1</v>
      </c>
      <c r="AV140" s="15" t="n">
        <v>6</v>
      </c>
      <c r="AW140" s="18" t="s">
        <v>70</v>
      </c>
      <c r="AX140" s="18" t="s">
        <v>70</v>
      </c>
      <c r="AY140" s="18" t="s">
        <v>70</v>
      </c>
      <c r="AZ140" s="15" t="s">
        <v>78</v>
      </c>
      <c r="BA140" s="20" t="n">
        <v>-0.18</v>
      </c>
      <c r="BB140" s="30" t="n">
        <f aca="false">BA140 * (1 - ( 3 / (( 4*BJ140) - 9) ))</f>
        <v>-0.16258064516129</v>
      </c>
      <c r="BC140" s="30" t="n">
        <f aca="false">0.5 * LN((1+BB140)/(1-BB140))</f>
        <v>-0.164036270452124</v>
      </c>
      <c r="BD140" s="30" t="n">
        <f aca="false">1/SQRT(BJ140-3)</f>
        <v>0.377964473009227</v>
      </c>
      <c r="BE140" s="30" t="n">
        <f aca="false">BC140-1.96*BD140</f>
        <v>-0.904846637550209</v>
      </c>
      <c r="BF140" s="30" t="n">
        <f aca="false">BC140+1.96*BD140</f>
        <v>0.576774096645961</v>
      </c>
      <c r="BG140" s="30" t="str">
        <f aca="false">IF(BC140&lt; BE140, "PROB",  IF(BC140&gt;BF140, "PROB","OK"))</f>
        <v>OK</v>
      </c>
      <c r="BH140" s="30" t="n">
        <f aca="false">1/(BD140*BD140)</f>
        <v>7</v>
      </c>
      <c r="BI140" s="15" t="s">
        <v>226</v>
      </c>
      <c r="BJ140" s="15" t="n">
        <v>10</v>
      </c>
      <c r="BK140" s="32" t="s">
        <v>73</v>
      </c>
      <c r="BL140" s="32" t="s">
        <v>221</v>
      </c>
      <c r="BM140" s="15" t="s">
        <v>233</v>
      </c>
    </row>
    <row r="141" s="4" customFormat="true" ht="14.4" hidden="false" customHeight="false" outlineLevel="0" collapsed="false">
      <c r="A141" s="15" t="n">
        <v>259</v>
      </c>
      <c r="B141" s="15" t="n">
        <v>1</v>
      </c>
      <c r="C141" s="15" t="n">
        <v>70</v>
      </c>
      <c r="D141" s="15" t="n">
        <v>0</v>
      </c>
      <c r="E141" s="15" t="n">
        <v>4</v>
      </c>
      <c r="F141" s="15" t="n">
        <v>1</v>
      </c>
      <c r="G141" s="15" t="n">
        <v>1</v>
      </c>
      <c r="H141" s="15" t="n">
        <v>0</v>
      </c>
      <c r="I141" s="15" t="n">
        <v>7</v>
      </c>
      <c r="J141" s="15" t="n">
        <v>1</v>
      </c>
      <c r="K141" s="15" t="n">
        <v>3</v>
      </c>
      <c r="L141" s="15" t="n">
        <v>2</v>
      </c>
      <c r="M141" s="15" t="n">
        <v>3</v>
      </c>
      <c r="N141" s="15" t="n">
        <v>2</v>
      </c>
      <c r="O141" s="15" t="n">
        <v>1</v>
      </c>
      <c r="P141" s="15" t="n">
        <v>1</v>
      </c>
      <c r="Q141" s="15" t="n">
        <v>1</v>
      </c>
      <c r="R141" s="15" t="n">
        <v>1</v>
      </c>
      <c r="S141" s="15" t="s">
        <v>219</v>
      </c>
      <c r="T141" s="15" t="n">
        <v>0</v>
      </c>
      <c r="U141" s="19" t="s">
        <v>69</v>
      </c>
      <c r="V141" s="15" t="str">
        <f aca="false">IF(OR(U141=0, U141=1, U141=7, U141=8, U141=10, U141=11), 6, IF(OR(U141=2, U141=3, U141=6, U141=9, U141=12), 3, IF(U141=4,"CHECK", IF(U141=5, "CHECK", "NaN")) ))</f>
        <v>NaN</v>
      </c>
      <c r="W141" s="15" t="s">
        <v>69</v>
      </c>
      <c r="X141" s="15" t="s">
        <v>69</v>
      </c>
      <c r="Y141" s="15" t="s">
        <v>69</v>
      </c>
      <c r="Z141" s="18" t="s">
        <v>69</v>
      </c>
      <c r="AA141" s="15" t="n">
        <v>0</v>
      </c>
      <c r="AB141" s="18" t="s">
        <v>69</v>
      </c>
      <c r="AC141" s="17" t="str">
        <f aca="false">IF(OR(AB141=0, AB141=1, AB141=5, AB141=6, AB141=8, AB141=10, AB141=12), 6, IF(OR(AB141=2, AB141=3, AB141=7), 3, IF(AB141=4,1, IF(AB141=11, "CHECK", "NaN")) ))</f>
        <v>NaN</v>
      </c>
      <c r="AD141" s="15" t="s">
        <v>69</v>
      </c>
      <c r="AE141" s="15" t="s">
        <v>69</v>
      </c>
      <c r="AF141" s="15" t="s">
        <v>69</v>
      </c>
      <c r="AG141" s="18" t="s">
        <v>69</v>
      </c>
      <c r="AH141" s="18"/>
      <c r="AI141" s="18" t="s">
        <v>69</v>
      </c>
      <c r="AJ141" s="15" t="n">
        <v>0</v>
      </c>
      <c r="AK141" s="15" t="n">
        <v>1</v>
      </c>
      <c r="AL141" s="15" t="n">
        <v>7</v>
      </c>
      <c r="AM141" s="18" t="s">
        <v>70</v>
      </c>
      <c r="AN141" s="18" t="s">
        <v>70</v>
      </c>
      <c r="AO141" s="18" t="s">
        <v>70</v>
      </c>
      <c r="AP141" s="18" t="s">
        <v>70</v>
      </c>
      <c r="AQ141" s="15" t="s">
        <v>70</v>
      </c>
      <c r="AR141" s="15"/>
      <c r="AS141" s="15" t="n">
        <v>1</v>
      </c>
      <c r="AT141" s="15" t="n">
        <v>1</v>
      </c>
      <c r="AU141" s="15" t="n">
        <v>1</v>
      </c>
      <c r="AV141" s="15" t="n">
        <v>6</v>
      </c>
      <c r="AW141" s="18" t="s">
        <v>70</v>
      </c>
      <c r="AX141" s="18" t="s">
        <v>70</v>
      </c>
      <c r="AY141" s="18" t="s">
        <v>70</v>
      </c>
      <c r="AZ141" s="15" t="s">
        <v>76</v>
      </c>
      <c r="BA141" s="20" t="n">
        <v>-0.43</v>
      </c>
      <c r="BB141" s="30" t="n">
        <f aca="false">BA141 * (1 - ( 3 / (( 4*BJ141) - 9) ))</f>
        <v>-0.388387096774193</v>
      </c>
      <c r="BC141" s="30" t="n">
        <f aca="false">0.5 * LN((1+BB141)/(1-BB141))</f>
        <v>-0.409899209513327</v>
      </c>
      <c r="BD141" s="30" t="n">
        <f aca="false">1/SQRT(BJ141-3)</f>
        <v>0.377964473009227</v>
      </c>
      <c r="BE141" s="30" t="n">
        <f aca="false">BC141-1.96*BD141</f>
        <v>-1.15070957661141</v>
      </c>
      <c r="BF141" s="30" t="n">
        <f aca="false">BC141+1.96*BD141</f>
        <v>0.330911157584759</v>
      </c>
      <c r="BG141" s="30" t="str">
        <f aca="false">IF(BC141&lt; BE141, "PROB",  IF(BC141&gt;BF141, "PROB","OK"))</f>
        <v>OK</v>
      </c>
      <c r="BH141" s="30" t="n">
        <f aca="false">1/(BD141*BD141)</f>
        <v>7</v>
      </c>
      <c r="BI141" s="15" t="s">
        <v>227</v>
      </c>
      <c r="BJ141" s="15" t="n">
        <v>10</v>
      </c>
      <c r="BK141" s="32" t="s">
        <v>73</v>
      </c>
      <c r="BL141" s="32" t="s">
        <v>221</v>
      </c>
      <c r="BM141" s="15" t="s">
        <v>233</v>
      </c>
    </row>
    <row r="142" s="4" customFormat="true" ht="14.4" hidden="false" customHeight="false" outlineLevel="0" collapsed="false">
      <c r="A142" s="15" t="n">
        <v>259</v>
      </c>
      <c r="B142" s="15" t="n">
        <v>1</v>
      </c>
      <c r="C142" s="15" t="n">
        <v>70</v>
      </c>
      <c r="D142" s="15" t="n">
        <v>0</v>
      </c>
      <c r="E142" s="15" t="n">
        <v>4</v>
      </c>
      <c r="F142" s="15" t="n">
        <v>1</v>
      </c>
      <c r="G142" s="15" t="n">
        <v>1</v>
      </c>
      <c r="H142" s="15" t="n">
        <v>0</v>
      </c>
      <c r="I142" s="15" t="n">
        <v>7</v>
      </c>
      <c r="J142" s="15" t="n">
        <v>1</v>
      </c>
      <c r="K142" s="15" t="n">
        <v>3</v>
      </c>
      <c r="L142" s="15" t="n">
        <v>2</v>
      </c>
      <c r="M142" s="15" t="n">
        <v>3</v>
      </c>
      <c r="N142" s="15" t="n">
        <v>2</v>
      </c>
      <c r="O142" s="15" t="n">
        <v>1</v>
      </c>
      <c r="P142" s="15" t="n">
        <v>1</v>
      </c>
      <c r="Q142" s="15" t="n">
        <v>1</v>
      </c>
      <c r="R142" s="15" t="n">
        <v>1</v>
      </c>
      <c r="S142" s="15" t="s">
        <v>219</v>
      </c>
      <c r="T142" s="15" t="n">
        <v>0</v>
      </c>
      <c r="U142" s="19" t="s">
        <v>69</v>
      </c>
      <c r="V142" s="15" t="str">
        <f aca="false">IF(OR(U142=0, U142=1, U142=7, U142=8, U142=10, U142=11), 6, IF(OR(U142=2, U142=3, U142=6, U142=9, U142=12), 3, IF(U142=4,"CHECK", IF(U142=5, "CHECK", "NaN")) ))</f>
        <v>NaN</v>
      </c>
      <c r="W142" s="15" t="s">
        <v>69</v>
      </c>
      <c r="X142" s="15" t="s">
        <v>69</v>
      </c>
      <c r="Y142" s="15" t="s">
        <v>69</v>
      </c>
      <c r="Z142" s="18" t="s">
        <v>69</v>
      </c>
      <c r="AA142" s="15" t="n">
        <v>0</v>
      </c>
      <c r="AB142" s="18" t="s">
        <v>69</v>
      </c>
      <c r="AC142" s="17" t="str">
        <f aca="false">IF(OR(AB142=0, AB142=1, AB142=5, AB142=6, AB142=8, AB142=10, AB142=12), 6, IF(OR(AB142=2, AB142=3, AB142=7), 3, IF(AB142=4,1, IF(AB142=11, "CHECK", "NaN")) ))</f>
        <v>NaN</v>
      </c>
      <c r="AD142" s="15" t="s">
        <v>69</v>
      </c>
      <c r="AE142" s="15" t="s">
        <v>69</v>
      </c>
      <c r="AF142" s="15" t="s">
        <v>69</v>
      </c>
      <c r="AG142" s="18" t="s">
        <v>69</v>
      </c>
      <c r="AH142" s="18"/>
      <c r="AI142" s="18" t="s">
        <v>69</v>
      </c>
      <c r="AJ142" s="15" t="n">
        <v>0</v>
      </c>
      <c r="AK142" s="15" t="n">
        <v>1</v>
      </c>
      <c r="AL142" s="15" t="n">
        <v>7</v>
      </c>
      <c r="AM142" s="18" t="s">
        <v>70</v>
      </c>
      <c r="AN142" s="18" t="s">
        <v>70</v>
      </c>
      <c r="AO142" s="18" t="s">
        <v>70</v>
      </c>
      <c r="AP142" s="18" t="s">
        <v>70</v>
      </c>
      <c r="AQ142" s="15" t="s">
        <v>70</v>
      </c>
      <c r="AR142" s="15"/>
      <c r="AS142" s="15" t="n">
        <v>1</v>
      </c>
      <c r="AT142" s="15" t="n">
        <v>1</v>
      </c>
      <c r="AU142" s="15" t="n">
        <v>1</v>
      </c>
      <c r="AV142" s="15" t="n">
        <v>6</v>
      </c>
      <c r="AW142" s="18" t="s">
        <v>70</v>
      </c>
      <c r="AX142" s="18" t="s">
        <v>70</v>
      </c>
      <c r="AY142" s="18" t="s">
        <v>70</v>
      </c>
      <c r="AZ142" s="15" t="s">
        <v>109</v>
      </c>
      <c r="BA142" s="20" t="n">
        <v>0.12</v>
      </c>
      <c r="BB142" s="30" t="n">
        <f aca="false">BA142 * (1 - ( 3 / (( 4*BJ142) - 9) ))</f>
        <v>0.108387096774194</v>
      </c>
      <c r="BC142" s="30" t="n">
        <f aca="false">0.5 * LN((1+BB142)/(1-BB142))</f>
        <v>0.108814549108293</v>
      </c>
      <c r="BD142" s="30" t="n">
        <f aca="false">1/SQRT(BJ142-3)</f>
        <v>0.377964473009227</v>
      </c>
      <c r="BE142" s="30" t="n">
        <f aca="false">BC142-1.96*BD142</f>
        <v>-0.631995817989793</v>
      </c>
      <c r="BF142" s="30" t="n">
        <f aca="false">BC142+1.96*BD142</f>
        <v>0.849624916206378</v>
      </c>
      <c r="BG142" s="30" t="str">
        <f aca="false">IF(BC142&lt; BE142, "PROB",  IF(BC142&gt;BF142, "PROB","OK"))</f>
        <v>OK</v>
      </c>
      <c r="BH142" s="30" t="n">
        <f aca="false">1/(BD142*BD142)</f>
        <v>7</v>
      </c>
      <c r="BI142" s="15" t="s">
        <v>227</v>
      </c>
      <c r="BJ142" s="15" t="n">
        <v>10</v>
      </c>
      <c r="BK142" s="32" t="s">
        <v>73</v>
      </c>
      <c r="BL142" s="32" t="s">
        <v>221</v>
      </c>
      <c r="BM142" s="15" t="s">
        <v>233</v>
      </c>
    </row>
    <row r="143" s="4" customFormat="true" ht="14.4" hidden="false" customHeight="false" outlineLevel="0" collapsed="false">
      <c r="A143" s="15" t="n">
        <v>259</v>
      </c>
      <c r="B143" s="15" t="n">
        <v>1</v>
      </c>
      <c r="C143" s="15" t="n">
        <v>70</v>
      </c>
      <c r="D143" s="15" t="n">
        <v>0</v>
      </c>
      <c r="E143" s="15" t="n">
        <v>4</v>
      </c>
      <c r="F143" s="15" t="n">
        <v>1</v>
      </c>
      <c r="G143" s="15" t="n">
        <v>1</v>
      </c>
      <c r="H143" s="15" t="n">
        <v>0</v>
      </c>
      <c r="I143" s="15" t="n">
        <v>7</v>
      </c>
      <c r="J143" s="15" t="n">
        <v>1</v>
      </c>
      <c r="K143" s="15" t="n">
        <v>3</v>
      </c>
      <c r="L143" s="15" t="n">
        <v>2</v>
      </c>
      <c r="M143" s="15" t="n">
        <v>3</v>
      </c>
      <c r="N143" s="15" t="n">
        <v>2</v>
      </c>
      <c r="O143" s="15" t="n">
        <v>1</v>
      </c>
      <c r="P143" s="15" t="n">
        <v>1</v>
      </c>
      <c r="Q143" s="15" t="n">
        <v>1</v>
      </c>
      <c r="R143" s="15" t="n">
        <v>1</v>
      </c>
      <c r="S143" s="15" t="s">
        <v>219</v>
      </c>
      <c r="T143" s="15" t="n">
        <v>0</v>
      </c>
      <c r="U143" s="19" t="s">
        <v>69</v>
      </c>
      <c r="V143" s="15" t="str">
        <f aca="false">IF(OR(U143=0, U143=1, U143=7, U143=8, U143=10, U143=11), 6, IF(OR(U143=2, U143=3, U143=6, U143=9, U143=12), 3, IF(U143=4,"CHECK", IF(U143=5, "CHECK", "NaN")) ))</f>
        <v>NaN</v>
      </c>
      <c r="W143" s="15" t="s">
        <v>69</v>
      </c>
      <c r="X143" s="15" t="s">
        <v>69</v>
      </c>
      <c r="Y143" s="15" t="s">
        <v>69</v>
      </c>
      <c r="Z143" s="18" t="s">
        <v>69</v>
      </c>
      <c r="AA143" s="15" t="n">
        <v>0</v>
      </c>
      <c r="AB143" s="18" t="s">
        <v>69</v>
      </c>
      <c r="AC143" s="17" t="str">
        <f aca="false">IF(OR(AB143=0, AB143=1, AB143=5, AB143=6, AB143=8, AB143=10, AB143=12), 6, IF(OR(AB143=2, AB143=3, AB143=7), 3, IF(AB143=4,1, IF(AB143=11, "CHECK", "NaN")) ))</f>
        <v>NaN</v>
      </c>
      <c r="AD143" s="15" t="s">
        <v>69</v>
      </c>
      <c r="AE143" s="15" t="s">
        <v>69</v>
      </c>
      <c r="AF143" s="15" t="s">
        <v>69</v>
      </c>
      <c r="AG143" s="18" t="s">
        <v>69</v>
      </c>
      <c r="AH143" s="18"/>
      <c r="AI143" s="18" t="s">
        <v>69</v>
      </c>
      <c r="AJ143" s="15" t="n">
        <v>0</v>
      </c>
      <c r="AK143" s="15" t="n">
        <v>1</v>
      </c>
      <c r="AL143" s="15" t="n">
        <v>7</v>
      </c>
      <c r="AM143" s="18" t="s">
        <v>70</v>
      </c>
      <c r="AN143" s="18" t="s">
        <v>70</v>
      </c>
      <c r="AO143" s="18" t="s">
        <v>70</v>
      </c>
      <c r="AP143" s="18" t="s">
        <v>70</v>
      </c>
      <c r="AQ143" s="15" t="s">
        <v>70</v>
      </c>
      <c r="AR143" s="15"/>
      <c r="AS143" s="15" t="n">
        <v>1</v>
      </c>
      <c r="AT143" s="15" t="n">
        <v>1</v>
      </c>
      <c r="AU143" s="15" t="n">
        <v>1</v>
      </c>
      <c r="AV143" s="15" t="n">
        <v>6</v>
      </c>
      <c r="AW143" s="18" t="s">
        <v>70</v>
      </c>
      <c r="AX143" s="18" t="s">
        <v>70</v>
      </c>
      <c r="AY143" s="18" t="s">
        <v>70</v>
      </c>
      <c r="AZ143" s="15" t="s">
        <v>131</v>
      </c>
      <c r="BA143" s="20" t="n">
        <v>0.11</v>
      </c>
      <c r="BB143" s="30" t="n">
        <f aca="false">BA143 * (1 - ( 3 / (( 4*BJ143) - 9) ))</f>
        <v>0.0993548387096774</v>
      </c>
      <c r="BC143" s="30" t="n">
        <f aca="false">0.5 * LN((1+BB143)/(1-BB143))</f>
        <v>0.0996837120334716</v>
      </c>
      <c r="BD143" s="30" t="n">
        <f aca="false">1/SQRT(BJ143-3)</f>
        <v>0.377964473009227</v>
      </c>
      <c r="BE143" s="30" t="n">
        <f aca="false">BC143-1.96*BD143</f>
        <v>-0.641126655064614</v>
      </c>
      <c r="BF143" s="30" t="n">
        <f aca="false">BC143+1.96*BD143</f>
        <v>0.840494079131557</v>
      </c>
      <c r="BG143" s="30" t="str">
        <f aca="false">IF(BC143&lt; BE143, "PROB",  IF(BC143&gt;BF143, "PROB","OK"))</f>
        <v>OK</v>
      </c>
      <c r="BH143" s="30" t="n">
        <f aca="false">1/(BD143*BD143)</f>
        <v>7</v>
      </c>
      <c r="BI143" s="15" t="s">
        <v>227</v>
      </c>
      <c r="BJ143" s="15" t="n">
        <v>10</v>
      </c>
      <c r="BK143" s="32" t="s">
        <v>73</v>
      </c>
      <c r="BL143" s="32" t="s">
        <v>221</v>
      </c>
      <c r="BM143" s="15" t="s">
        <v>233</v>
      </c>
    </row>
    <row r="144" s="4" customFormat="true" ht="14.4" hidden="false" customHeight="false" outlineLevel="0" collapsed="false">
      <c r="A144" s="15" t="n">
        <v>259</v>
      </c>
      <c r="B144" s="15" t="n">
        <v>1</v>
      </c>
      <c r="C144" s="15" t="n">
        <v>70</v>
      </c>
      <c r="D144" s="15" t="n">
        <v>0</v>
      </c>
      <c r="E144" s="15" t="n">
        <v>4</v>
      </c>
      <c r="F144" s="15" t="n">
        <v>1</v>
      </c>
      <c r="G144" s="15" t="n">
        <v>1</v>
      </c>
      <c r="H144" s="15" t="n">
        <v>0</v>
      </c>
      <c r="I144" s="15" t="n">
        <v>7</v>
      </c>
      <c r="J144" s="15" t="n">
        <v>1</v>
      </c>
      <c r="K144" s="15" t="n">
        <v>3</v>
      </c>
      <c r="L144" s="15" t="n">
        <v>2</v>
      </c>
      <c r="M144" s="15" t="n">
        <v>3</v>
      </c>
      <c r="N144" s="15" t="n">
        <v>2</v>
      </c>
      <c r="O144" s="15" t="n">
        <v>1</v>
      </c>
      <c r="P144" s="15" t="n">
        <v>1</v>
      </c>
      <c r="Q144" s="15" t="n">
        <v>1</v>
      </c>
      <c r="R144" s="15" t="n">
        <v>1</v>
      </c>
      <c r="S144" s="15" t="s">
        <v>219</v>
      </c>
      <c r="T144" s="15" t="n">
        <v>0</v>
      </c>
      <c r="U144" s="19" t="s">
        <v>69</v>
      </c>
      <c r="V144" s="15" t="str">
        <f aca="false">IF(OR(U144=0, U144=1, U144=7, U144=8, U144=10, U144=11), 6, IF(OR(U144=2, U144=3, U144=6, U144=9, U144=12), 3, IF(U144=4,"CHECK", IF(U144=5, "CHECK", "NaN")) ))</f>
        <v>NaN</v>
      </c>
      <c r="W144" s="15" t="s">
        <v>69</v>
      </c>
      <c r="X144" s="15" t="s">
        <v>69</v>
      </c>
      <c r="Y144" s="15" t="s">
        <v>69</v>
      </c>
      <c r="Z144" s="18" t="s">
        <v>69</v>
      </c>
      <c r="AA144" s="15" t="n">
        <v>0</v>
      </c>
      <c r="AB144" s="18" t="s">
        <v>69</v>
      </c>
      <c r="AC144" s="17" t="str">
        <f aca="false">IF(OR(AB144=0, AB144=1, AB144=5, AB144=6, AB144=8, AB144=10, AB144=12), 6, IF(OR(AB144=2, AB144=3, AB144=7), 3, IF(AB144=4,1, IF(AB144=11, "CHECK", "NaN")) ))</f>
        <v>NaN</v>
      </c>
      <c r="AD144" s="15" t="s">
        <v>69</v>
      </c>
      <c r="AE144" s="15" t="s">
        <v>69</v>
      </c>
      <c r="AF144" s="15" t="s">
        <v>69</v>
      </c>
      <c r="AG144" s="18" t="s">
        <v>69</v>
      </c>
      <c r="AH144" s="18"/>
      <c r="AI144" s="18" t="s">
        <v>69</v>
      </c>
      <c r="AJ144" s="15" t="n">
        <v>0</v>
      </c>
      <c r="AK144" s="15" t="n">
        <v>1</v>
      </c>
      <c r="AL144" s="15" t="n">
        <v>7</v>
      </c>
      <c r="AM144" s="18" t="s">
        <v>70</v>
      </c>
      <c r="AN144" s="18" t="s">
        <v>70</v>
      </c>
      <c r="AO144" s="18" t="s">
        <v>70</v>
      </c>
      <c r="AP144" s="18" t="s">
        <v>70</v>
      </c>
      <c r="AQ144" s="15" t="s">
        <v>70</v>
      </c>
      <c r="AR144" s="15"/>
      <c r="AS144" s="15" t="n">
        <v>1</v>
      </c>
      <c r="AT144" s="15" t="n">
        <v>1</v>
      </c>
      <c r="AU144" s="15" t="n">
        <v>1</v>
      </c>
      <c r="AV144" s="15" t="n">
        <v>6</v>
      </c>
      <c r="AW144" s="18" t="s">
        <v>70</v>
      </c>
      <c r="AX144" s="18" t="s">
        <v>70</v>
      </c>
      <c r="AY144" s="18" t="s">
        <v>70</v>
      </c>
      <c r="AZ144" s="15" t="s">
        <v>123</v>
      </c>
      <c r="BA144" s="20" t="n">
        <v>0.63</v>
      </c>
      <c r="BB144" s="30" t="n">
        <f aca="false">BA144 * (1 - ( 3 / (( 4*BJ144) - 9) ))</f>
        <v>0.569032258064516</v>
      </c>
      <c r="BC144" s="30" t="n">
        <f aca="false">0.5 * LN((1+BB144)/(1-BB144))</f>
        <v>0.646090534774706</v>
      </c>
      <c r="BD144" s="30" t="n">
        <f aca="false">1/SQRT(BJ144-3)</f>
        <v>0.377964473009227</v>
      </c>
      <c r="BE144" s="30" t="n">
        <f aca="false">BC144-1.96*BD144</f>
        <v>-0.0947198323233796</v>
      </c>
      <c r="BF144" s="30" t="n">
        <f aca="false">BC144+1.96*BD144</f>
        <v>1.38690090187279</v>
      </c>
      <c r="BG144" s="30" t="str">
        <f aca="false">IF(BC144&lt; BE144, "PROB",  IF(BC144&gt;BF144, "PROB","OK"))</f>
        <v>OK</v>
      </c>
      <c r="BH144" s="30" t="n">
        <f aca="false">1/(BD144*BD144)</f>
        <v>7</v>
      </c>
      <c r="BI144" s="15" t="s">
        <v>228</v>
      </c>
      <c r="BJ144" s="15" t="n">
        <v>10</v>
      </c>
      <c r="BK144" s="32" t="s">
        <v>73</v>
      </c>
      <c r="BL144" s="32" t="s">
        <v>221</v>
      </c>
      <c r="BM144" s="15" t="s">
        <v>233</v>
      </c>
    </row>
    <row r="145" s="4" customFormat="true" ht="14.4" hidden="false" customHeight="false" outlineLevel="0" collapsed="false">
      <c r="A145" s="15" t="n">
        <v>259</v>
      </c>
      <c r="B145" s="15" t="n">
        <v>1</v>
      </c>
      <c r="C145" s="15" t="n">
        <v>70</v>
      </c>
      <c r="D145" s="15" t="n">
        <v>0</v>
      </c>
      <c r="E145" s="15" t="n">
        <v>4</v>
      </c>
      <c r="F145" s="15" t="n">
        <v>1</v>
      </c>
      <c r="G145" s="15" t="n">
        <v>1</v>
      </c>
      <c r="H145" s="15" t="n">
        <v>0</v>
      </c>
      <c r="I145" s="15" t="n">
        <v>7</v>
      </c>
      <c r="J145" s="15" t="n">
        <v>1</v>
      </c>
      <c r="K145" s="15" t="n">
        <v>3</v>
      </c>
      <c r="L145" s="15" t="n">
        <v>2</v>
      </c>
      <c r="M145" s="15" t="n">
        <v>3</v>
      </c>
      <c r="N145" s="15" t="n">
        <v>2</v>
      </c>
      <c r="O145" s="15" t="n">
        <v>1</v>
      </c>
      <c r="P145" s="15" t="n">
        <v>1</v>
      </c>
      <c r="Q145" s="15" t="n">
        <v>1</v>
      </c>
      <c r="R145" s="15" t="n">
        <v>1</v>
      </c>
      <c r="S145" s="15" t="s">
        <v>219</v>
      </c>
      <c r="T145" s="15" t="n">
        <v>0</v>
      </c>
      <c r="U145" s="19" t="s">
        <v>69</v>
      </c>
      <c r="V145" s="15" t="str">
        <f aca="false">IF(OR(U145=0, U145=1, U145=7, U145=8, U145=10, U145=11), 6, IF(OR(U145=2, U145=3, U145=6, U145=9, U145=12), 3, IF(U145=4,"CHECK", IF(U145=5, "CHECK", "NaN")) ))</f>
        <v>NaN</v>
      </c>
      <c r="W145" s="15" t="s">
        <v>69</v>
      </c>
      <c r="X145" s="15" t="s">
        <v>69</v>
      </c>
      <c r="Y145" s="15" t="s">
        <v>69</v>
      </c>
      <c r="Z145" s="18" t="s">
        <v>69</v>
      </c>
      <c r="AA145" s="15" t="n">
        <v>0</v>
      </c>
      <c r="AB145" s="18" t="s">
        <v>69</v>
      </c>
      <c r="AC145" s="17" t="str">
        <f aca="false">IF(OR(AB145=0, AB145=1, AB145=5, AB145=6, AB145=8, AB145=10, AB145=12), 6, IF(OR(AB145=2, AB145=3, AB145=7), 3, IF(AB145=4,1, IF(AB145=11, "CHECK", "NaN")) ))</f>
        <v>NaN</v>
      </c>
      <c r="AD145" s="15" t="s">
        <v>69</v>
      </c>
      <c r="AE145" s="15" t="s">
        <v>69</v>
      </c>
      <c r="AF145" s="15" t="s">
        <v>69</v>
      </c>
      <c r="AG145" s="18" t="s">
        <v>69</v>
      </c>
      <c r="AH145" s="18"/>
      <c r="AI145" s="18" t="s">
        <v>69</v>
      </c>
      <c r="AJ145" s="15" t="n">
        <v>0</v>
      </c>
      <c r="AK145" s="15" t="n">
        <v>1</v>
      </c>
      <c r="AL145" s="15" t="n">
        <v>7</v>
      </c>
      <c r="AM145" s="18" t="s">
        <v>70</v>
      </c>
      <c r="AN145" s="18" t="s">
        <v>70</v>
      </c>
      <c r="AO145" s="18" t="s">
        <v>70</v>
      </c>
      <c r="AP145" s="18" t="s">
        <v>70</v>
      </c>
      <c r="AQ145" s="15" t="s">
        <v>70</v>
      </c>
      <c r="AR145" s="15"/>
      <c r="AS145" s="15" t="n">
        <v>1</v>
      </c>
      <c r="AT145" s="15" t="n">
        <v>1</v>
      </c>
      <c r="AU145" s="15" t="n">
        <v>1</v>
      </c>
      <c r="AV145" s="15" t="n">
        <v>6</v>
      </c>
      <c r="AW145" s="18" t="s">
        <v>70</v>
      </c>
      <c r="AX145" s="18" t="s">
        <v>70</v>
      </c>
      <c r="AY145" s="18" t="s">
        <v>70</v>
      </c>
      <c r="AZ145" s="15" t="s">
        <v>202</v>
      </c>
      <c r="BA145" s="20" t="n">
        <v>0.41</v>
      </c>
      <c r="BB145" s="30" t="n">
        <f aca="false">BA145 * (1 - ( 3 / (( 4*BJ145) - 9) ))</f>
        <v>0.370322580645161</v>
      </c>
      <c r="BC145" s="30" t="n">
        <f aca="false">0.5 * LN((1+BB145)/(1-BB145))</f>
        <v>0.388796897974368</v>
      </c>
      <c r="BD145" s="30" t="n">
        <f aca="false">1/SQRT(BJ145-3)</f>
        <v>0.377964473009227</v>
      </c>
      <c r="BE145" s="30" t="n">
        <f aca="false">BC145-1.96*BD145</f>
        <v>-0.352013469123717</v>
      </c>
      <c r="BF145" s="30" t="n">
        <f aca="false">BC145+1.96*BD145</f>
        <v>1.12960726507245</v>
      </c>
      <c r="BG145" s="30" t="str">
        <f aca="false">IF(BC145&lt; BE145, "PROB",  IF(BC145&gt;BF145, "PROB","OK"))</f>
        <v>OK</v>
      </c>
      <c r="BH145" s="30" t="n">
        <f aca="false">1/(BD145*BD145)</f>
        <v>7</v>
      </c>
      <c r="BI145" s="15" t="s">
        <v>229</v>
      </c>
      <c r="BJ145" s="15" t="n">
        <v>10</v>
      </c>
      <c r="BK145" s="32" t="s">
        <v>73</v>
      </c>
      <c r="BL145" s="32" t="s">
        <v>221</v>
      </c>
      <c r="BM145" s="15" t="s">
        <v>233</v>
      </c>
    </row>
    <row r="146" s="4" customFormat="true" ht="14.4" hidden="false" customHeight="false" outlineLevel="0" collapsed="false">
      <c r="A146" s="15" t="n">
        <v>259</v>
      </c>
      <c r="B146" s="15" t="n">
        <v>1</v>
      </c>
      <c r="C146" s="15" t="n">
        <v>70</v>
      </c>
      <c r="D146" s="15" t="n">
        <v>0</v>
      </c>
      <c r="E146" s="15" t="n">
        <v>4</v>
      </c>
      <c r="F146" s="15" t="n">
        <v>1</v>
      </c>
      <c r="G146" s="15" t="n">
        <v>1</v>
      </c>
      <c r="H146" s="15" t="n">
        <v>0</v>
      </c>
      <c r="I146" s="15" t="n">
        <v>7</v>
      </c>
      <c r="J146" s="15" t="n">
        <v>1</v>
      </c>
      <c r="K146" s="15" t="n">
        <v>3</v>
      </c>
      <c r="L146" s="15" t="n">
        <v>2</v>
      </c>
      <c r="M146" s="15" t="n">
        <v>3</v>
      </c>
      <c r="N146" s="15" t="n">
        <v>2</v>
      </c>
      <c r="O146" s="15" t="n">
        <v>1</v>
      </c>
      <c r="P146" s="15" t="n">
        <v>1</v>
      </c>
      <c r="Q146" s="15" t="n">
        <v>1</v>
      </c>
      <c r="R146" s="15" t="n">
        <v>1</v>
      </c>
      <c r="S146" s="15" t="s">
        <v>219</v>
      </c>
      <c r="T146" s="15" t="n">
        <v>0</v>
      </c>
      <c r="U146" s="19" t="s">
        <v>69</v>
      </c>
      <c r="V146" s="15" t="str">
        <f aca="false">IF(OR(U146=0, U146=1, U146=7, U146=8, U146=10, U146=11), 6, IF(OR(U146=2, U146=3, U146=6, U146=9, U146=12), 3, IF(U146=4,"CHECK", IF(U146=5, "CHECK", "NaN")) ))</f>
        <v>NaN</v>
      </c>
      <c r="W146" s="15" t="s">
        <v>69</v>
      </c>
      <c r="X146" s="15" t="s">
        <v>69</v>
      </c>
      <c r="Y146" s="15" t="s">
        <v>69</v>
      </c>
      <c r="Z146" s="18" t="s">
        <v>69</v>
      </c>
      <c r="AA146" s="15" t="n">
        <v>0</v>
      </c>
      <c r="AB146" s="18" t="s">
        <v>69</v>
      </c>
      <c r="AC146" s="17" t="str">
        <f aca="false">IF(OR(AB146=0, AB146=1, AB146=5, AB146=6, AB146=8, AB146=10, AB146=12), 6, IF(OR(AB146=2, AB146=3, AB146=7), 3, IF(AB146=4,1, IF(AB146=11, "CHECK", "NaN")) ))</f>
        <v>NaN</v>
      </c>
      <c r="AD146" s="15" t="s">
        <v>69</v>
      </c>
      <c r="AE146" s="15" t="s">
        <v>69</v>
      </c>
      <c r="AF146" s="15" t="s">
        <v>69</v>
      </c>
      <c r="AG146" s="18" t="s">
        <v>69</v>
      </c>
      <c r="AH146" s="18"/>
      <c r="AI146" s="18" t="s">
        <v>69</v>
      </c>
      <c r="AJ146" s="15" t="n">
        <v>0</v>
      </c>
      <c r="AK146" s="15" t="n">
        <v>1</v>
      </c>
      <c r="AL146" s="15" t="n">
        <v>7</v>
      </c>
      <c r="AM146" s="18" t="s">
        <v>70</v>
      </c>
      <c r="AN146" s="18" t="s">
        <v>70</v>
      </c>
      <c r="AO146" s="18" t="s">
        <v>70</v>
      </c>
      <c r="AP146" s="18" t="s">
        <v>70</v>
      </c>
      <c r="AQ146" s="15" t="s">
        <v>70</v>
      </c>
      <c r="AR146" s="15"/>
      <c r="AS146" s="15" t="n">
        <v>1</v>
      </c>
      <c r="AT146" s="15" t="n">
        <v>1</v>
      </c>
      <c r="AU146" s="15" t="n">
        <v>1</v>
      </c>
      <c r="AV146" s="15" t="n">
        <v>6</v>
      </c>
      <c r="AW146" s="18" t="s">
        <v>70</v>
      </c>
      <c r="AX146" s="18" t="s">
        <v>70</v>
      </c>
      <c r="AY146" s="18" t="s">
        <v>70</v>
      </c>
      <c r="AZ146" s="15" t="s">
        <v>138</v>
      </c>
      <c r="BA146" s="20" t="n">
        <v>0.47</v>
      </c>
      <c r="BB146" s="30" t="n">
        <f aca="false">BA146 * (1 - ( 3 / (( 4*BJ146) - 9) ))</f>
        <v>0.424516129032258</v>
      </c>
      <c r="BC146" s="30" t="n">
        <f aca="false">0.5 * LN((1+BB146)/(1-BB146))</f>
        <v>0.453188137408488</v>
      </c>
      <c r="BD146" s="30" t="n">
        <f aca="false">1/SQRT(BJ146-3)</f>
        <v>0.377964473009227</v>
      </c>
      <c r="BE146" s="30" t="n">
        <f aca="false">BC146-1.96*BD146</f>
        <v>-0.287622229689597</v>
      </c>
      <c r="BF146" s="30" t="n">
        <f aca="false">BC146+1.96*BD146</f>
        <v>1.19399850450657</v>
      </c>
      <c r="BG146" s="30" t="str">
        <f aca="false">IF(BC146&lt; BE146, "PROB",  IF(BC146&gt;BF146, "PROB","OK"))</f>
        <v>OK</v>
      </c>
      <c r="BH146" s="30" t="n">
        <f aca="false">1/(BD146*BD146)</f>
        <v>7</v>
      </c>
      <c r="BI146" s="15" t="s">
        <v>230</v>
      </c>
      <c r="BJ146" s="15" t="n">
        <v>10</v>
      </c>
      <c r="BK146" s="32" t="s">
        <v>73</v>
      </c>
      <c r="BL146" s="32" t="s">
        <v>221</v>
      </c>
      <c r="BM146" s="15" t="s">
        <v>233</v>
      </c>
    </row>
  </sheetData>
  <mergeCells count="10">
    <mergeCell ref="B1:E1"/>
    <mergeCell ref="F1:H1"/>
    <mergeCell ref="I1:O1"/>
    <mergeCell ref="P1:S1"/>
    <mergeCell ref="T1:Z1"/>
    <mergeCell ref="AA1:AH1"/>
    <mergeCell ref="AI1:AL1"/>
    <mergeCell ref="AM1:AR1"/>
    <mergeCell ref="AS1:AV1"/>
    <mergeCell ref="AW1:AY1"/>
  </mergeCells>
  <conditionalFormatting sqref="BG8:BH8 BG14:BH14 BG20:BH20">
    <cfRule type="containsText" priority="2" operator="containsText" aboveAverage="0" equalAverage="0" bottom="0" percent="0" rank="0" text="PROB" dxfId="157">
      <formula>NOT(ISERROR(SEARCH("PROB",BG8)))</formula>
    </cfRule>
  </conditionalFormatting>
  <conditionalFormatting sqref="AC135">
    <cfRule type="containsText" priority="3" operator="containsText" aboveAverage="0" equalAverage="0" bottom="0" percent="0" rank="0" text="CHECK" dxfId="158">
      <formula>NOT(ISERROR(SEARCH("CHECK",AC135)))</formula>
    </cfRule>
  </conditionalFormatting>
  <conditionalFormatting sqref="BG1">
    <cfRule type="containsText" priority="4" operator="containsText" aboveAverage="0" equalAverage="0" bottom="0" percent="0" rank="0" text="PROB" dxfId="159">
      <formula>NOT(ISERROR(SEARCH("PROB",BG1)))</formula>
    </cfRule>
  </conditionalFormatting>
  <conditionalFormatting sqref="BH1">
    <cfRule type="containsText" priority="5" operator="containsText" aboveAverage="0" equalAverage="0" bottom="0" percent="0" rank="0" text="PROB" dxfId="160">
      <formula>NOT(ISERROR(SEARCH("PROB",BH1)))</formula>
    </cfRule>
  </conditionalFormatting>
  <conditionalFormatting sqref="BG3:BH3">
    <cfRule type="containsText" priority="6" operator="containsText" aboveAverage="0" equalAverage="0" bottom="0" percent="0" rank="0" text="PROB" dxfId="161">
      <formula>NOT(ISERROR(SEARCH("PROB",BG3)))</formula>
    </cfRule>
  </conditionalFormatting>
  <conditionalFormatting sqref="BG2">
    <cfRule type="containsText" priority="7" operator="containsText" aboveAverage="0" equalAverage="0" bottom="0" percent="0" rank="0" text="PROB" dxfId="162">
      <formula>NOT(ISERROR(SEARCH("PROB",BG2)))</formula>
    </cfRule>
  </conditionalFormatting>
  <conditionalFormatting sqref="BH2">
    <cfRule type="containsText" priority="8" operator="containsText" aboveAverage="0" equalAverage="0" bottom="0" percent="0" rank="0" text="PROB" dxfId="163">
      <formula>NOT(ISERROR(SEARCH("PROB",BH2)))</formula>
    </cfRule>
  </conditionalFormatting>
  <conditionalFormatting sqref="BG6:BH6">
    <cfRule type="containsText" priority="9" operator="containsText" aboveAverage="0" equalAverage="0" bottom="0" percent="0" rank="0" text="PROB" dxfId="164">
      <formula>NOT(ISERROR(SEARCH("PROB",BG6)))</formula>
    </cfRule>
  </conditionalFormatting>
  <conditionalFormatting sqref="BG7:BH7">
    <cfRule type="containsText" priority="10" operator="containsText" aboveAverage="0" equalAverage="0" bottom="0" percent="0" rank="0" text="PROB" dxfId="165">
      <formula>NOT(ISERROR(SEARCH("PROB",BG7)))</formula>
    </cfRule>
  </conditionalFormatting>
  <conditionalFormatting sqref="BG26:BH26">
    <cfRule type="containsText" priority="11" operator="containsText" aboveAverage="0" equalAverage="0" bottom="0" percent="0" rank="0" text="PROB" dxfId="166">
      <formula>NOT(ISERROR(SEARCH("PROB",BG26)))</formula>
    </cfRule>
  </conditionalFormatting>
  <conditionalFormatting sqref="BG35:BH35">
    <cfRule type="containsText" priority="12" operator="containsText" aboveAverage="0" equalAverage="0" bottom="0" percent="0" rank="0" text="PROB" dxfId="167">
      <formula>NOT(ISERROR(SEARCH("PROB",BG35)))</formula>
    </cfRule>
  </conditionalFormatting>
  <conditionalFormatting sqref="BG44:BH44">
    <cfRule type="containsText" priority="13" operator="containsText" aboveAverage="0" equalAverage="0" bottom="0" percent="0" rank="0" text="PROB" dxfId="168">
      <formula>NOT(ISERROR(SEARCH("PROB",BG44)))</formula>
    </cfRule>
  </conditionalFormatting>
  <conditionalFormatting sqref="BG46:BH46">
    <cfRule type="containsText" priority="14" operator="containsText" aboveAverage="0" equalAverage="0" bottom="0" percent="0" rank="0" text="PROB" dxfId="169">
      <formula>NOT(ISERROR(SEARCH("PROB",BG46)))</formula>
    </cfRule>
  </conditionalFormatting>
  <conditionalFormatting sqref="BG66:BH66">
    <cfRule type="containsText" priority="15" operator="containsText" aboveAverage="0" equalAverage="0" bottom="0" percent="0" rank="0" text="PROB" dxfId="170">
      <formula>NOT(ISERROR(SEARCH("PROB",BG66)))</formula>
    </cfRule>
  </conditionalFormatting>
  <conditionalFormatting sqref="BG72:BH72">
    <cfRule type="containsText" priority="16" operator="containsText" aboveAverage="0" equalAverage="0" bottom="0" percent="0" rank="0" text="PROB" dxfId="171">
      <formula>NOT(ISERROR(SEARCH("PROB",BG72)))</formula>
    </cfRule>
  </conditionalFormatting>
  <conditionalFormatting sqref="BG77:BH77">
    <cfRule type="containsText" priority="17" operator="containsText" aboveAverage="0" equalAverage="0" bottom="0" percent="0" rank="0" text="PROB" dxfId="172">
      <formula>NOT(ISERROR(SEARCH("PROB",BG77)))</formula>
    </cfRule>
  </conditionalFormatting>
  <conditionalFormatting sqref="BG89:BH89">
    <cfRule type="containsText" priority="18" operator="containsText" aboveAverage="0" equalAverage="0" bottom="0" percent="0" rank="0" text="PROB" dxfId="173">
      <formula>NOT(ISERROR(SEARCH("PROB",BG89)))</formula>
    </cfRule>
  </conditionalFormatting>
  <conditionalFormatting sqref="BG88:BH88">
    <cfRule type="containsText" priority="19" operator="containsText" aboveAverage="0" equalAverage="0" bottom="0" percent="0" rank="0" text="PROB" dxfId="174">
      <formula>NOT(ISERROR(SEARCH("PROB",BG88)))</formula>
    </cfRule>
  </conditionalFormatting>
  <conditionalFormatting sqref="BG90:BH90">
    <cfRule type="containsText" priority="20" operator="containsText" aboveAverage="0" equalAverage="0" bottom="0" percent="0" rank="0" text="PROB" dxfId="175">
      <formula>NOT(ISERROR(SEARCH("PROB",BG90)))</formula>
    </cfRule>
  </conditionalFormatting>
  <conditionalFormatting sqref="BG110:BH110 BG95:BH95">
    <cfRule type="containsText" priority="21" operator="containsText" aboveAverage="0" equalAverage="0" bottom="0" percent="0" rank="0" text="PROB" dxfId="176">
      <formula>NOT(ISERROR(SEARCH("PROB",BG95)))</formula>
    </cfRule>
  </conditionalFormatting>
  <conditionalFormatting sqref="BG107:BH107">
    <cfRule type="containsText" priority="22" operator="containsText" aboveAverage="0" equalAverage="0" bottom="0" percent="0" rank="0" text="PROB" dxfId="177">
      <formula>NOT(ISERROR(SEARCH("PROB",BG107)))</formula>
    </cfRule>
  </conditionalFormatting>
  <conditionalFormatting sqref="BG5:BH5">
    <cfRule type="containsText" priority="23" operator="containsText" aboveAverage="0" equalAverage="0" bottom="0" percent="0" rank="0" text="PROB" dxfId="178">
      <formula>NOT(ISERROR(SEARCH("PROB",BG5)))</formula>
    </cfRule>
  </conditionalFormatting>
  <conditionalFormatting sqref="BG113:BH113">
    <cfRule type="containsText" priority="24" operator="containsText" aboveAverage="0" equalAverage="0" bottom="0" percent="0" rank="0" text="PROB" dxfId="179">
      <formula>NOT(ISERROR(SEARCH("PROB",BG113)))</formula>
    </cfRule>
  </conditionalFormatting>
  <conditionalFormatting sqref="BG124:BH124">
    <cfRule type="containsText" priority="25" operator="containsText" aboveAverage="0" equalAverage="0" bottom="0" percent="0" rank="0" text="PROB" dxfId="180">
      <formula>NOT(ISERROR(SEARCH("PROB",BG124)))</formula>
    </cfRule>
  </conditionalFormatting>
  <conditionalFormatting sqref="BG135:BH135">
    <cfRule type="containsText" priority="26" operator="containsText" aboveAverage="0" equalAverage="0" bottom="0" percent="0" rank="0" text="PROB" dxfId="181">
      <formula>NOT(ISERROR(SEARCH("PROB",BG135)))</formula>
    </cfRule>
  </conditionalFormatting>
  <conditionalFormatting sqref="BG4:BH4">
    <cfRule type="containsText" priority="27" operator="containsText" aboveAverage="0" equalAverage="0" bottom="0" percent="0" rank="0" text="PROB" dxfId="182">
      <formula>NOT(ISERROR(SEARCH("PROB",BG4)))</formula>
    </cfRule>
  </conditionalFormatting>
  <conditionalFormatting sqref="BG18:BH18">
    <cfRule type="containsText" priority="28" operator="containsText" aboveAverage="0" equalAverage="0" bottom="0" percent="0" rank="0" text="PROB" dxfId="183">
      <formula>NOT(ISERROR(SEARCH("PROB",BG18)))</formula>
    </cfRule>
  </conditionalFormatting>
  <conditionalFormatting sqref="BG17:BH17">
    <cfRule type="containsText" priority="29" operator="containsText" aboveAverage="0" equalAverage="0" bottom="0" percent="0" rank="0" text="PROB" dxfId="184">
      <formula>NOT(ISERROR(SEARCH("PROB",BG17)))</formula>
    </cfRule>
  </conditionalFormatting>
  <conditionalFormatting sqref="BG25:BH25">
    <cfRule type="containsText" priority="30" operator="containsText" aboveAverage="0" equalAverage="0" bottom="0" percent="0" rank="0" text="PROB" dxfId="185">
      <formula>NOT(ISERROR(SEARCH("PROB",BG25)))</formula>
    </cfRule>
  </conditionalFormatting>
  <conditionalFormatting sqref="BG11:BH11">
    <cfRule type="containsText" priority="31" operator="containsText" aboveAverage="0" equalAverage="0" bottom="0" percent="0" rank="0" text="PROB" dxfId="186">
      <formula>NOT(ISERROR(SEARCH("PROB",BG11)))</formula>
    </cfRule>
  </conditionalFormatting>
  <conditionalFormatting sqref="BG12:BH12">
    <cfRule type="containsText" priority="32" operator="containsText" aboveAverage="0" equalAverage="0" bottom="0" percent="0" rank="0" text="PROB" dxfId="187">
      <formula>NOT(ISERROR(SEARCH("PROB",BG12)))</formula>
    </cfRule>
  </conditionalFormatting>
  <conditionalFormatting sqref="BG13:BH13">
    <cfRule type="containsText" priority="33" operator="containsText" aboveAverage="0" equalAverage="0" bottom="0" percent="0" rank="0" text="PROB" dxfId="188">
      <formula>NOT(ISERROR(SEARCH("PROB",BG13)))</formula>
    </cfRule>
  </conditionalFormatting>
  <conditionalFormatting sqref="BG24:BH24">
    <cfRule type="containsText" priority="34" operator="containsText" aboveAverage="0" equalAverage="0" bottom="0" percent="0" rank="0" text="PROB" dxfId="189">
      <formula>NOT(ISERROR(SEARCH("PROB",BG24)))</formula>
    </cfRule>
  </conditionalFormatting>
  <conditionalFormatting sqref="BG27:BH27">
    <cfRule type="containsText" priority="35" operator="containsText" aboveAverage="0" equalAverage="0" bottom="0" percent="0" rank="0" text="PROB" dxfId="190">
      <formula>NOT(ISERROR(SEARCH("PROB",BG27)))</formula>
    </cfRule>
  </conditionalFormatting>
  <conditionalFormatting sqref="BG19:BH19">
    <cfRule type="containsText" priority="36" operator="containsText" aboveAverage="0" equalAverage="0" bottom="0" percent="0" rank="0" text="PROB" dxfId="191">
      <formula>NOT(ISERROR(SEARCH("PROB",BG19)))</formula>
    </cfRule>
  </conditionalFormatting>
  <conditionalFormatting sqref="BG23:BH23">
    <cfRule type="containsText" priority="37" operator="containsText" aboveAverage="0" equalAverage="0" bottom="0" percent="0" rank="0" text="PROB" dxfId="192">
      <formula>NOT(ISERROR(SEARCH("PROB",BG23)))</formula>
    </cfRule>
  </conditionalFormatting>
  <conditionalFormatting sqref="BG38:BH38">
    <cfRule type="containsText" priority="38" operator="containsText" aboveAverage="0" equalAverage="0" bottom="0" percent="0" rank="0" text="PROB" dxfId="193">
      <formula>NOT(ISERROR(SEARCH("PROB",BG38)))</formula>
    </cfRule>
  </conditionalFormatting>
  <conditionalFormatting sqref="BG28:BH28">
    <cfRule type="containsText" priority="39" operator="containsText" aboveAverage="0" equalAverage="0" bottom="0" percent="0" rank="0" text="PROB" dxfId="194">
      <formula>NOT(ISERROR(SEARCH("PROB",BG28)))</formula>
    </cfRule>
  </conditionalFormatting>
  <conditionalFormatting sqref="BG43:BH43">
    <cfRule type="containsText" priority="40" operator="containsText" aboveAverage="0" equalAverage="0" bottom="0" percent="0" rank="0" text="PROB" dxfId="195">
      <formula>NOT(ISERROR(SEARCH("PROB",BG43)))</formula>
    </cfRule>
  </conditionalFormatting>
  <conditionalFormatting sqref="BG34:BH34">
    <cfRule type="containsText" priority="41" operator="containsText" aboveAverage="0" equalAverage="0" bottom="0" percent="0" rank="0" text="PROB" dxfId="196">
      <formula>NOT(ISERROR(SEARCH("PROB",BG34)))</formula>
    </cfRule>
  </conditionalFormatting>
  <conditionalFormatting sqref="BG36:BH36">
    <cfRule type="containsText" priority="42" operator="containsText" aboveAverage="0" equalAverage="0" bottom="0" percent="0" rank="0" text="PROB" dxfId="197">
      <formula>NOT(ISERROR(SEARCH("PROB",BG36)))</formula>
    </cfRule>
  </conditionalFormatting>
  <conditionalFormatting sqref="BG45:BH45">
    <cfRule type="containsText" priority="43" operator="containsText" aboveAverage="0" equalAverage="0" bottom="0" percent="0" rank="0" text="PROB" dxfId="198">
      <formula>NOT(ISERROR(SEARCH("PROB",BG45)))</formula>
    </cfRule>
  </conditionalFormatting>
  <conditionalFormatting sqref="BG67:BH67">
    <cfRule type="containsText" priority="44" operator="containsText" aboveAverage="0" equalAverage="0" bottom="0" percent="0" rank="0" text="PROB" dxfId="199">
      <formula>NOT(ISERROR(SEARCH("PROB",BG67)))</formula>
    </cfRule>
  </conditionalFormatting>
  <conditionalFormatting sqref="BG104:BH104">
    <cfRule type="containsText" priority="45" operator="containsText" aboveAverage="0" equalAverage="0" bottom="0" percent="0" rank="0" text="PROB" dxfId="200">
      <formula>NOT(ISERROR(SEARCH("PROB",BG104)))</formula>
    </cfRule>
  </conditionalFormatting>
  <conditionalFormatting sqref="BG68:BH68">
    <cfRule type="containsText" priority="46" operator="containsText" aboveAverage="0" equalAverage="0" bottom="0" percent="0" rank="0" text="PROB" dxfId="201">
      <formula>NOT(ISERROR(SEARCH("PROB",BG68)))</formula>
    </cfRule>
  </conditionalFormatting>
  <conditionalFormatting sqref="BG69:BH69">
    <cfRule type="containsText" priority="47" operator="containsText" aboveAverage="0" equalAverage="0" bottom="0" percent="0" rank="0" text="PROB" dxfId="202">
      <formula>NOT(ISERROR(SEARCH("PROB",BG69)))</formula>
    </cfRule>
  </conditionalFormatting>
  <conditionalFormatting sqref="BG70:BH70">
    <cfRule type="containsText" priority="48" operator="containsText" aboveAverage="0" equalAverage="0" bottom="0" percent="0" rank="0" text="PROB" dxfId="203">
      <formula>NOT(ISERROR(SEARCH("PROB",BG70)))</formula>
    </cfRule>
  </conditionalFormatting>
  <conditionalFormatting sqref="BG71:BH71">
    <cfRule type="containsText" priority="49" operator="containsText" aboveAverage="0" equalAverage="0" bottom="0" percent="0" rank="0" text="PROB" dxfId="204">
      <formula>NOT(ISERROR(SEARCH("PROB",BG71)))</formula>
    </cfRule>
  </conditionalFormatting>
  <conditionalFormatting sqref="BG73:BH73">
    <cfRule type="containsText" priority="50" operator="containsText" aboveAverage="0" equalAverage="0" bottom="0" percent="0" rank="0" text="PROB" dxfId="205">
      <formula>NOT(ISERROR(SEARCH("PROB",BG73)))</formula>
    </cfRule>
  </conditionalFormatting>
  <conditionalFormatting sqref="BG74:BH74">
    <cfRule type="containsText" priority="51" operator="containsText" aboveAverage="0" equalAverage="0" bottom="0" percent="0" rank="0" text="PROB" dxfId="206">
      <formula>NOT(ISERROR(SEARCH("PROB",BG74)))</formula>
    </cfRule>
  </conditionalFormatting>
  <conditionalFormatting sqref="BG75:BH75">
    <cfRule type="containsText" priority="52" operator="containsText" aboveAverage="0" equalAverage="0" bottom="0" percent="0" rank="0" text="PROB" dxfId="207">
      <formula>NOT(ISERROR(SEARCH("PROB",BG75)))</formula>
    </cfRule>
  </conditionalFormatting>
  <conditionalFormatting sqref="BG76:BH76">
    <cfRule type="containsText" priority="53" operator="containsText" aboveAverage="0" equalAverage="0" bottom="0" percent="0" rank="0" text="PROB" dxfId="208">
      <formula>NOT(ISERROR(SEARCH("PROB",BG76)))</formula>
    </cfRule>
  </conditionalFormatting>
  <conditionalFormatting sqref="BG78:BH78">
    <cfRule type="containsText" priority="54" operator="containsText" aboveAverage="0" equalAverage="0" bottom="0" percent="0" rank="0" text="PROB" dxfId="209">
      <formula>NOT(ISERROR(SEARCH("PROB",BG78)))</formula>
    </cfRule>
  </conditionalFormatting>
  <conditionalFormatting sqref="BG79:BH79">
    <cfRule type="containsText" priority="55" operator="containsText" aboveAverage="0" equalAverage="0" bottom="0" percent="0" rank="0" text="PROB" dxfId="210">
      <formula>NOT(ISERROR(SEARCH("PROB",BG79)))</formula>
    </cfRule>
  </conditionalFormatting>
  <conditionalFormatting sqref="BG80:BH80">
    <cfRule type="containsText" priority="56" operator="containsText" aboveAverage="0" equalAverage="0" bottom="0" percent="0" rank="0" text="PROB" dxfId="211">
      <formula>NOT(ISERROR(SEARCH("PROB",BG80)))</formula>
    </cfRule>
  </conditionalFormatting>
  <conditionalFormatting sqref="BG81:BH81">
    <cfRule type="containsText" priority="57" operator="containsText" aboveAverage="0" equalAverage="0" bottom="0" percent="0" rank="0" text="PROB" dxfId="212">
      <formula>NOT(ISERROR(SEARCH("PROB",BG81)))</formula>
    </cfRule>
  </conditionalFormatting>
  <conditionalFormatting sqref="BG82:BH82">
    <cfRule type="containsText" priority="58" operator="containsText" aboveAverage="0" equalAverage="0" bottom="0" percent="0" rank="0" text="PROB" dxfId="213">
      <formula>NOT(ISERROR(SEARCH("PROB",BG82)))</formula>
    </cfRule>
  </conditionalFormatting>
  <conditionalFormatting sqref="BG83:BH83">
    <cfRule type="containsText" priority="59" operator="containsText" aboveAverage="0" equalAverage="0" bottom="0" percent="0" rank="0" text="PROB" dxfId="214">
      <formula>NOT(ISERROR(SEARCH("PROB",BG83)))</formula>
    </cfRule>
  </conditionalFormatting>
  <conditionalFormatting sqref="BG84:BH84">
    <cfRule type="containsText" priority="60" operator="containsText" aboveAverage="0" equalAverage="0" bottom="0" percent="0" rank="0" text="PROB" dxfId="215">
      <formula>NOT(ISERROR(SEARCH("PROB",BG84)))</formula>
    </cfRule>
  </conditionalFormatting>
  <conditionalFormatting sqref="BG85:BH85">
    <cfRule type="containsText" priority="61" operator="containsText" aboveAverage="0" equalAverage="0" bottom="0" percent="0" rank="0" text="PROB" dxfId="216">
      <formula>NOT(ISERROR(SEARCH("PROB",BG85)))</formula>
    </cfRule>
  </conditionalFormatting>
  <conditionalFormatting sqref="BG86:BH86">
    <cfRule type="containsText" priority="62" operator="containsText" aboveAverage="0" equalAverage="0" bottom="0" percent="0" rank="0" text="PROB" dxfId="217">
      <formula>NOT(ISERROR(SEARCH("PROB",BG86)))</formula>
    </cfRule>
  </conditionalFormatting>
  <conditionalFormatting sqref="BG87:BH87">
    <cfRule type="containsText" priority="63" operator="containsText" aboveAverage="0" equalAverage="0" bottom="0" percent="0" rank="0" text="PROB" dxfId="218">
      <formula>NOT(ISERROR(SEARCH("PROB",BG87)))</formula>
    </cfRule>
  </conditionalFormatting>
  <conditionalFormatting sqref="BG91:BH91">
    <cfRule type="containsText" priority="64" operator="containsText" aboveAverage="0" equalAverage="0" bottom="0" percent="0" rank="0" text="PROB" dxfId="219">
      <formula>NOT(ISERROR(SEARCH("PROB",BG91)))</formula>
    </cfRule>
  </conditionalFormatting>
  <conditionalFormatting sqref="BG92:BH92">
    <cfRule type="containsText" priority="65" operator="containsText" aboveAverage="0" equalAverage="0" bottom="0" percent="0" rank="0" text="PROB" dxfId="220">
      <formula>NOT(ISERROR(SEARCH("PROB",BG92)))</formula>
    </cfRule>
  </conditionalFormatting>
  <conditionalFormatting sqref="BG93:BH93">
    <cfRule type="containsText" priority="66" operator="containsText" aboveAverage="0" equalAverage="0" bottom="0" percent="0" rank="0" text="PROB" dxfId="221">
      <formula>NOT(ISERROR(SEARCH("PROB",BG93)))</formula>
    </cfRule>
  </conditionalFormatting>
  <conditionalFormatting sqref="BG94:BH94">
    <cfRule type="containsText" priority="67" operator="containsText" aboveAverage="0" equalAverage="0" bottom="0" percent="0" rank="0" text="PROB" dxfId="222">
      <formula>NOT(ISERROR(SEARCH("PROB",BG94)))</formula>
    </cfRule>
  </conditionalFormatting>
  <conditionalFormatting sqref="BG96:BH96">
    <cfRule type="containsText" priority="68" operator="containsText" aboveAverage="0" equalAverage="0" bottom="0" percent="0" rank="0" text="PROB" dxfId="223">
      <formula>NOT(ISERROR(SEARCH("PROB",BG96)))</formula>
    </cfRule>
  </conditionalFormatting>
  <conditionalFormatting sqref="BG97:BH97">
    <cfRule type="containsText" priority="69" operator="containsText" aboveAverage="0" equalAverage="0" bottom="0" percent="0" rank="0" text="PROB" dxfId="224">
      <formula>NOT(ISERROR(SEARCH("PROB",BG97)))</formula>
    </cfRule>
  </conditionalFormatting>
  <conditionalFormatting sqref="BG98:BH98">
    <cfRule type="containsText" priority="70" operator="containsText" aboveAverage="0" equalAverage="0" bottom="0" percent="0" rank="0" text="PROB" dxfId="225">
      <formula>NOT(ISERROR(SEARCH("PROB",BG98)))</formula>
    </cfRule>
  </conditionalFormatting>
  <conditionalFormatting sqref="BG99:BH99">
    <cfRule type="containsText" priority="71" operator="containsText" aboveAverage="0" equalAverage="0" bottom="0" percent="0" rank="0" text="PROB" dxfId="226">
      <formula>NOT(ISERROR(SEARCH("PROB",BG99)))</formula>
    </cfRule>
  </conditionalFormatting>
  <conditionalFormatting sqref="BG100:BH100">
    <cfRule type="containsText" priority="72" operator="containsText" aboveAverage="0" equalAverage="0" bottom="0" percent="0" rank="0" text="PROB" dxfId="227">
      <formula>NOT(ISERROR(SEARCH("PROB",BG100)))</formula>
    </cfRule>
  </conditionalFormatting>
  <conditionalFormatting sqref="BG101:BH101">
    <cfRule type="containsText" priority="73" operator="containsText" aboveAverage="0" equalAverage="0" bottom="0" percent="0" rank="0" text="PROB" dxfId="228">
      <formula>NOT(ISERROR(SEARCH("PROB",BG101)))</formula>
    </cfRule>
  </conditionalFormatting>
  <conditionalFormatting sqref="BG102:BH102">
    <cfRule type="containsText" priority="74" operator="containsText" aboveAverage="0" equalAverage="0" bottom="0" percent="0" rank="0" text="PROB" dxfId="229">
      <formula>NOT(ISERROR(SEARCH("PROB",BG102)))</formula>
    </cfRule>
  </conditionalFormatting>
  <conditionalFormatting sqref="BG103:BH103">
    <cfRule type="containsText" priority="75" operator="containsText" aboveAverage="0" equalAverage="0" bottom="0" percent="0" rank="0" text="PROB" dxfId="230">
      <formula>NOT(ISERROR(SEARCH("PROB",BG103)))</formula>
    </cfRule>
  </conditionalFormatting>
  <conditionalFormatting sqref="BG106:BH106">
    <cfRule type="containsText" priority="76" operator="containsText" aboveAverage="0" equalAverage="0" bottom="0" percent="0" rank="0" text="PROB" dxfId="231">
      <formula>NOT(ISERROR(SEARCH("PROB",BG106)))</formula>
    </cfRule>
  </conditionalFormatting>
  <conditionalFormatting sqref="BG105:BH105">
    <cfRule type="containsText" priority="77" operator="containsText" aboveAverage="0" equalAverage="0" bottom="0" percent="0" rank="0" text="PROB" dxfId="232">
      <formula>NOT(ISERROR(SEARCH("PROB",BG105)))</formula>
    </cfRule>
  </conditionalFormatting>
  <conditionalFormatting sqref="BG109:BH109">
    <cfRule type="containsText" priority="78" operator="containsText" aboveAverage="0" equalAverage="0" bottom="0" percent="0" rank="0" text="PROB" dxfId="233">
      <formula>NOT(ISERROR(SEARCH("PROB",BG109)))</formula>
    </cfRule>
  </conditionalFormatting>
  <conditionalFormatting sqref="BG108:BH108">
    <cfRule type="containsText" priority="79" operator="containsText" aboveAverage="0" equalAverage="0" bottom="0" percent="0" rank="0" text="PROB" dxfId="234">
      <formula>NOT(ISERROR(SEARCH("PROB",BG108)))</formula>
    </cfRule>
  </conditionalFormatting>
  <conditionalFormatting sqref="BG112:BH112">
    <cfRule type="containsText" priority="80" operator="containsText" aboveAverage="0" equalAverage="0" bottom="0" percent="0" rank="0" text="PROB" dxfId="235">
      <formula>NOT(ISERROR(SEARCH("PROB",BG112)))</formula>
    </cfRule>
  </conditionalFormatting>
  <conditionalFormatting sqref="BG111:BH111">
    <cfRule type="containsText" priority="81" operator="containsText" aboveAverage="0" equalAverage="0" bottom="0" percent="0" rank="0" text="PROB" dxfId="236">
      <formula>NOT(ISERROR(SEARCH("PROB",BG111)))</formula>
    </cfRule>
  </conditionalFormatting>
  <conditionalFormatting sqref="BG122:BH122">
    <cfRule type="containsText" priority="82" operator="containsText" aboveAverage="0" equalAverage="0" bottom="0" percent="0" rank="0" text="PROB" dxfId="237">
      <formula>NOT(ISERROR(SEARCH("PROB",BG122)))</formula>
    </cfRule>
  </conditionalFormatting>
  <conditionalFormatting sqref="BG114:BH114">
    <cfRule type="containsText" priority="83" operator="containsText" aboveAverage="0" equalAverage="0" bottom="0" percent="0" rank="0" text="PROB" dxfId="238">
      <formula>NOT(ISERROR(SEARCH("PROB",BG114)))</formula>
    </cfRule>
  </conditionalFormatting>
  <conditionalFormatting sqref="BG115:BH115">
    <cfRule type="containsText" priority="84" operator="containsText" aboveAverage="0" equalAverage="0" bottom="0" percent="0" rank="0" text="PROB" dxfId="239">
      <formula>NOT(ISERROR(SEARCH("PROB",BG115)))</formula>
    </cfRule>
  </conditionalFormatting>
  <conditionalFormatting sqref="BG121:BH121">
    <cfRule type="containsText" priority="85" operator="containsText" aboveAverage="0" equalAverage="0" bottom="0" percent="0" rank="0" text="PROB" dxfId="240">
      <formula>NOT(ISERROR(SEARCH("PROB",BG121)))</formula>
    </cfRule>
  </conditionalFormatting>
  <conditionalFormatting sqref="BG123:BH123">
    <cfRule type="containsText" priority="86" operator="containsText" aboveAverage="0" equalAverage="0" bottom="0" percent="0" rank="0" text="PROB" dxfId="241">
      <formula>NOT(ISERROR(SEARCH("PROB",BG123)))</formula>
    </cfRule>
  </conditionalFormatting>
  <conditionalFormatting sqref="BG132:BH132">
    <cfRule type="containsText" priority="87" operator="containsText" aboveAverage="0" equalAverage="0" bottom="0" percent="0" rank="0" text="PROB" dxfId="242">
      <formula>NOT(ISERROR(SEARCH("PROB",BG132)))</formula>
    </cfRule>
  </conditionalFormatting>
  <conditionalFormatting sqref="BG125:BH125">
    <cfRule type="containsText" priority="88" operator="containsText" aboveAverage="0" equalAverage="0" bottom="0" percent="0" rank="0" text="PROB" dxfId="243">
      <formula>NOT(ISERROR(SEARCH("PROB",BG125)))</formula>
    </cfRule>
  </conditionalFormatting>
  <conditionalFormatting sqref="BG126:BH126">
    <cfRule type="containsText" priority="89" operator="containsText" aboveAverage="0" equalAverage="0" bottom="0" percent="0" rank="0" text="PROB" dxfId="244">
      <formula>NOT(ISERROR(SEARCH("PROB",BG126)))</formula>
    </cfRule>
  </conditionalFormatting>
  <conditionalFormatting sqref="BG134:BH134">
    <cfRule type="containsText" priority="90" operator="containsText" aboveAverage="0" equalAverage="0" bottom="0" percent="0" rank="0" text="PROB" dxfId="245">
      <formula>NOT(ISERROR(SEARCH("PROB",BG134)))</formula>
    </cfRule>
  </conditionalFormatting>
  <conditionalFormatting sqref="BG133:BH133">
    <cfRule type="containsText" priority="91" operator="containsText" aboveAverage="0" equalAverage="0" bottom="0" percent="0" rank="0" text="PROB" dxfId="246">
      <formula>NOT(ISERROR(SEARCH("PROB",BG133)))</formula>
    </cfRule>
  </conditionalFormatting>
  <conditionalFormatting sqref="BG146:BH146">
    <cfRule type="containsText" priority="92" operator="containsText" aboveAverage="0" equalAverage="0" bottom="0" percent="0" rank="0" text="PROB" dxfId="247">
      <formula>NOT(ISERROR(SEARCH("PROB",BG146)))</formula>
    </cfRule>
  </conditionalFormatting>
  <conditionalFormatting sqref="AC136">
    <cfRule type="containsText" priority="93" operator="containsText" aboveAverage="0" equalAverage="0" bottom="0" percent="0" rank="0" text="CHECK" dxfId="248">
      <formula>NOT(ISERROR(SEARCH("CHECK",AC136)))</formula>
    </cfRule>
  </conditionalFormatting>
  <conditionalFormatting sqref="AC144">
    <cfRule type="containsText" priority="94" operator="containsText" aboveAverage="0" equalAverage="0" bottom="0" percent="0" rank="0" text="CHECK" dxfId="249">
      <formula>NOT(ISERROR(SEARCH("CHECK",AC144)))</formula>
    </cfRule>
  </conditionalFormatting>
  <conditionalFormatting sqref="BG136:BH136">
    <cfRule type="containsText" priority="95" operator="containsText" aboveAverage="0" equalAverage="0" bottom="0" percent="0" rank="0" text="PROB" dxfId="250">
      <formula>NOT(ISERROR(SEARCH("PROB",BG136)))</formula>
    </cfRule>
  </conditionalFormatting>
  <conditionalFormatting sqref="AC137">
    <cfRule type="containsText" priority="96" operator="containsText" aboveAverage="0" equalAverage="0" bottom="0" percent="0" rank="0" text="CHECK" dxfId="251">
      <formula>NOT(ISERROR(SEARCH("CHECK",AC137)))</formula>
    </cfRule>
  </conditionalFormatting>
  <conditionalFormatting sqref="AC145">
    <cfRule type="containsText" priority="97" operator="containsText" aboveAverage="0" equalAverage="0" bottom="0" percent="0" rank="0" text="CHECK" dxfId="252">
      <formula>NOT(ISERROR(SEARCH("CHECK",AC145)))</formula>
    </cfRule>
  </conditionalFormatting>
  <conditionalFormatting sqref="BG137:BH137">
    <cfRule type="containsText" priority="98" operator="containsText" aboveAverage="0" equalAverage="0" bottom="0" percent="0" rank="0" text="PROB" dxfId="253">
      <formula>NOT(ISERROR(SEARCH("PROB",BG137)))</formula>
    </cfRule>
  </conditionalFormatting>
  <conditionalFormatting sqref="AC138">
    <cfRule type="containsText" priority="99" operator="containsText" aboveAverage="0" equalAverage="0" bottom="0" percent="0" rank="0" text="CHECK" dxfId="254">
      <formula>NOT(ISERROR(SEARCH("CHECK",AC138)))</formula>
    </cfRule>
  </conditionalFormatting>
  <conditionalFormatting sqref="AC146">
    <cfRule type="containsText" priority="100" operator="containsText" aboveAverage="0" equalAverage="0" bottom="0" percent="0" rank="0" text="CHECK" dxfId="255">
      <formula>NOT(ISERROR(SEARCH("CHECK",AC146)))</formula>
    </cfRule>
  </conditionalFormatting>
  <conditionalFormatting sqref="BG138:BH138">
    <cfRule type="containsText" priority="101" operator="containsText" aboveAverage="0" equalAverage="0" bottom="0" percent="0" rank="0" text="PROB" dxfId="256">
      <formula>NOT(ISERROR(SEARCH("PROB",BG138)))</formula>
    </cfRule>
  </conditionalFormatting>
  <conditionalFormatting sqref="AC139">
    <cfRule type="containsText" priority="102" operator="containsText" aboveAverage="0" equalAverage="0" bottom="0" percent="0" rank="0" text="CHECK" dxfId="257">
      <formula>NOT(ISERROR(SEARCH("CHECK",AC139)))</formula>
    </cfRule>
  </conditionalFormatting>
  <conditionalFormatting sqref="BG139:BH139">
    <cfRule type="containsText" priority="103" operator="containsText" aboveAverage="0" equalAverage="0" bottom="0" percent="0" rank="0" text="PROB" dxfId="258">
      <formula>NOT(ISERROR(SEARCH("PROB",BG139)))</formula>
    </cfRule>
  </conditionalFormatting>
  <conditionalFormatting sqref="AC140">
    <cfRule type="containsText" priority="104" operator="containsText" aboveAverage="0" equalAverage="0" bottom="0" percent="0" rank="0" text="CHECK" dxfId="259">
      <formula>NOT(ISERROR(SEARCH("CHECK",AC140)))</formula>
    </cfRule>
  </conditionalFormatting>
  <conditionalFormatting sqref="BG140:BH140">
    <cfRule type="containsText" priority="105" operator="containsText" aboveAverage="0" equalAverage="0" bottom="0" percent="0" rank="0" text="PROB" dxfId="260">
      <formula>NOT(ISERROR(SEARCH("PROB",BG140)))</formula>
    </cfRule>
  </conditionalFormatting>
  <conditionalFormatting sqref="BG144:BH144">
    <cfRule type="containsText" priority="106" operator="containsText" aboveAverage="0" equalAverage="0" bottom="0" percent="0" rank="0" text="PROB" dxfId="261">
      <formula>NOT(ISERROR(SEARCH("PROB",BG144)))</formula>
    </cfRule>
  </conditionalFormatting>
  <conditionalFormatting sqref="BG145:BH145">
    <cfRule type="containsText" priority="107" operator="containsText" aboveAverage="0" equalAverage="0" bottom="0" percent="0" rank="0" text="PROB" dxfId="262">
      <formula>NOT(ISERROR(SEARCH("PROB",BG145)))</formula>
    </cfRule>
  </conditionalFormatting>
  <conditionalFormatting sqref="BG47:BH47">
    <cfRule type="containsText" priority="108" operator="containsText" aboveAverage="0" equalAverage="0" bottom="0" percent="0" rank="0" text="PROB" dxfId="263">
      <formula>NOT(ISERROR(SEARCH("PROB",BG47)))</formula>
    </cfRule>
  </conditionalFormatting>
  <conditionalFormatting sqref="BG48:BH48">
    <cfRule type="containsText" priority="109" operator="containsText" aboveAverage="0" equalAverage="0" bottom="0" percent="0" rank="0" text="PROB" dxfId="264">
      <formula>NOT(ISERROR(SEARCH("PROB",BG48)))</formula>
    </cfRule>
  </conditionalFormatting>
  <conditionalFormatting sqref="BG49:BH49">
    <cfRule type="containsText" priority="110" operator="containsText" aboveAverage="0" equalAverage="0" bottom="0" percent="0" rank="0" text="PROB" dxfId="265">
      <formula>NOT(ISERROR(SEARCH("PROB",BG49)))</formula>
    </cfRule>
  </conditionalFormatting>
  <conditionalFormatting sqref="BG50:BH50">
    <cfRule type="containsText" priority="111" operator="containsText" aboveAverage="0" equalAverage="0" bottom="0" percent="0" rank="0" text="PROB" dxfId="266">
      <formula>NOT(ISERROR(SEARCH("PROB",BG50)))</formula>
    </cfRule>
  </conditionalFormatting>
  <conditionalFormatting sqref="BG51:BH51">
    <cfRule type="containsText" priority="112" operator="containsText" aboveAverage="0" equalAverage="0" bottom="0" percent="0" rank="0" text="PROB" dxfId="267">
      <formula>NOT(ISERROR(SEARCH("PROB",BG51)))</formula>
    </cfRule>
  </conditionalFormatting>
  <conditionalFormatting sqref="BG52:BH52">
    <cfRule type="containsText" priority="113" operator="containsText" aboveAverage="0" equalAverage="0" bottom="0" percent="0" rank="0" text="PROB" dxfId="268">
      <formula>NOT(ISERROR(SEARCH("PROB",BG52)))</formula>
    </cfRule>
  </conditionalFormatting>
  <conditionalFormatting sqref="BG53:BH53">
    <cfRule type="containsText" priority="114" operator="containsText" aboveAverage="0" equalAverage="0" bottom="0" percent="0" rank="0" text="PROB" dxfId="269">
      <formula>NOT(ISERROR(SEARCH("PROB",BG53)))</formula>
    </cfRule>
  </conditionalFormatting>
  <conditionalFormatting sqref="BG54:BH54">
    <cfRule type="containsText" priority="115" operator="containsText" aboveAverage="0" equalAverage="0" bottom="0" percent="0" rank="0" text="PROB" dxfId="270">
      <formula>NOT(ISERROR(SEARCH("PROB",BG54)))</formula>
    </cfRule>
  </conditionalFormatting>
  <conditionalFormatting sqref="BG55:BH55">
    <cfRule type="containsText" priority="116" operator="containsText" aboveAverage="0" equalAverage="0" bottom="0" percent="0" rank="0" text="PROB" dxfId="271">
      <formula>NOT(ISERROR(SEARCH("PROB",BG55)))</formula>
    </cfRule>
  </conditionalFormatting>
  <conditionalFormatting sqref="BG56:BH56">
    <cfRule type="containsText" priority="117" operator="containsText" aboveAverage="0" equalAverage="0" bottom="0" percent="0" rank="0" text="PROB" dxfId="272">
      <formula>NOT(ISERROR(SEARCH("PROB",BG56)))</formula>
    </cfRule>
  </conditionalFormatting>
  <conditionalFormatting sqref="BG57:BH57">
    <cfRule type="containsText" priority="118" operator="containsText" aboveAverage="0" equalAverage="0" bottom="0" percent="0" rank="0" text="PROB" dxfId="273">
      <formula>NOT(ISERROR(SEARCH("PROB",BG57)))</formula>
    </cfRule>
  </conditionalFormatting>
  <conditionalFormatting sqref="BG58:BH58">
    <cfRule type="containsText" priority="119" operator="containsText" aboveAverage="0" equalAverage="0" bottom="0" percent="0" rank="0" text="PROB" dxfId="274">
      <formula>NOT(ISERROR(SEARCH("PROB",BG58)))</formula>
    </cfRule>
  </conditionalFormatting>
  <conditionalFormatting sqref="BG59:BH59">
    <cfRule type="containsText" priority="120" operator="containsText" aboveAverage="0" equalAverage="0" bottom="0" percent="0" rank="0" text="PROB" dxfId="275">
      <formula>NOT(ISERROR(SEARCH("PROB",BG59)))</formula>
    </cfRule>
  </conditionalFormatting>
  <conditionalFormatting sqref="BG60:BH60">
    <cfRule type="containsText" priority="121" operator="containsText" aboveAverage="0" equalAverage="0" bottom="0" percent="0" rank="0" text="PROB" dxfId="276">
      <formula>NOT(ISERROR(SEARCH("PROB",BG60)))</formula>
    </cfRule>
  </conditionalFormatting>
  <conditionalFormatting sqref="BG61:BH61">
    <cfRule type="containsText" priority="122" operator="containsText" aboveAverage="0" equalAverage="0" bottom="0" percent="0" rank="0" text="PROB" dxfId="277">
      <formula>NOT(ISERROR(SEARCH("PROB",BG61)))</formula>
    </cfRule>
  </conditionalFormatting>
  <conditionalFormatting sqref="BG62:BH62">
    <cfRule type="containsText" priority="123" operator="containsText" aboveAverage="0" equalAverage="0" bottom="0" percent="0" rank="0" text="PROB" dxfId="278">
      <formula>NOT(ISERROR(SEARCH("PROB",BG62)))</formula>
    </cfRule>
  </conditionalFormatting>
  <conditionalFormatting sqref="BG63:BH63">
    <cfRule type="containsText" priority="124" operator="containsText" aboveAverage="0" equalAverage="0" bottom="0" percent="0" rank="0" text="PROB" dxfId="279">
      <formula>NOT(ISERROR(SEARCH("PROB",BG63)))</formula>
    </cfRule>
  </conditionalFormatting>
  <conditionalFormatting sqref="BG64:BH64">
    <cfRule type="containsText" priority="125" operator="containsText" aboveAverage="0" equalAverage="0" bottom="0" percent="0" rank="0" text="PROB" dxfId="280">
      <formula>NOT(ISERROR(SEARCH("PROB",BG64)))</formula>
    </cfRule>
  </conditionalFormatting>
  <conditionalFormatting sqref="BG65:BH65">
    <cfRule type="containsText" priority="126" operator="containsText" aboveAverage="0" equalAverage="0" bottom="0" percent="0" rank="0" text="PROB" dxfId="281">
      <formula>NOT(ISERROR(SEARCH("PROB",BG65)))</formula>
    </cfRule>
  </conditionalFormatting>
  <conditionalFormatting sqref="BG9:BH9">
    <cfRule type="containsText" priority="127" operator="containsText" aboveAverage="0" equalAverage="0" bottom="0" percent="0" rank="0" text="PROB" dxfId="282">
      <formula>NOT(ISERROR(SEARCH("PROB",BG9)))</formula>
    </cfRule>
  </conditionalFormatting>
  <conditionalFormatting sqref="BG10:BH10">
    <cfRule type="containsText" priority="128" operator="containsText" aboveAverage="0" equalAverage="0" bottom="0" percent="0" rank="0" text="PROB" dxfId="283">
      <formula>NOT(ISERROR(SEARCH("PROB",BG10)))</formula>
    </cfRule>
  </conditionalFormatting>
  <conditionalFormatting sqref="BG15:BH15">
    <cfRule type="containsText" priority="129" operator="containsText" aboveAverage="0" equalAverage="0" bottom="0" percent="0" rank="0" text="PROB" dxfId="284">
      <formula>NOT(ISERROR(SEARCH("PROB",BG15)))</formula>
    </cfRule>
  </conditionalFormatting>
  <conditionalFormatting sqref="BG16:BH16">
    <cfRule type="containsText" priority="130" operator="containsText" aboveAverage="0" equalAverage="0" bottom="0" percent="0" rank="0" text="PROB" dxfId="285">
      <formula>NOT(ISERROR(SEARCH("PROB",BG16)))</formula>
    </cfRule>
  </conditionalFormatting>
  <conditionalFormatting sqref="BG21:BH21">
    <cfRule type="containsText" priority="131" operator="containsText" aboveAverage="0" equalAverage="0" bottom="0" percent="0" rank="0" text="PROB" dxfId="286">
      <formula>NOT(ISERROR(SEARCH("PROB",BG21)))</formula>
    </cfRule>
  </conditionalFormatting>
  <conditionalFormatting sqref="BG22:BH22">
    <cfRule type="containsText" priority="132" operator="containsText" aboveAverage="0" equalAverage="0" bottom="0" percent="0" rank="0" text="PROB" dxfId="287">
      <formula>NOT(ISERROR(SEARCH("PROB",BG22)))</formula>
    </cfRule>
  </conditionalFormatting>
  <conditionalFormatting sqref="BG29:BH29">
    <cfRule type="containsText" priority="133" operator="containsText" aboveAverage="0" equalAverage="0" bottom="0" percent="0" rank="0" text="PROB" dxfId="288">
      <formula>NOT(ISERROR(SEARCH("PROB",BG29)))</formula>
    </cfRule>
  </conditionalFormatting>
  <conditionalFormatting sqref="BG30:BH30">
    <cfRule type="containsText" priority="134" operator="containsText" aboveAverage="0" equalAverage="0" bottom="0" percent="0" rank="0" text="PROB" dxfId="289">
      <formula>NOT(ISERROR(SEARCH("PROB",BG30)))</formula>
    </cfRule>
  </conditionalFormatting>
  <conditionalFormatting sqref="BG31:BH31">
    <cfRule type="containsText" priority="135" operator="containsText" aboveAverage="0" equalAverage="0" bottom="0" percent="0" rank="0" text="PROB" dxfId="290">
      <formula>NOT(ISERROR(SEARCH("PROB",BG31)))</formula>
    </cfRule>
  </conditionalFormatting>
  <conditionalFormatting sqref="BG32:BH32">
    <cfRule type="containsText" priority="136" operator="containsText" aboveAverage="0" equalAverage="0" bottom="0" percent="0" rank="0" text="PROB" dxfId="291">
      <formula>NOT(ISERROR(SEARCH("PROB",BG32)))</formula>
    </cfRule>
  </conditionalFormatting>
  <conditionalFormatting sqref="BG33:BH33">
    <cfRule type="containsText" priority="137" operator="containsText" aboveAverage="0" equalAverage="0" bottom="0" percent="0" rank="0" text="PROB" dxfId="292">
      <formula>NOT(ISERROR(SEARCH("PROB",BG33)))</formula>
    </cfRule>
  </conditionalFormatting>
  <conditionalFormatting sqref="BG37:BH37">
    <cfRule type="containsText" priority="138" operator="containsText" aboveAverage="0" equalAverage="0" bottom="0" percent="0" rank="0" text="PROB" dxfId="293">
      <formula>NOT(ISERROR(SEARCH("PROB",BG37)))</formula>
    </cfRule>
  </conditionalFormatting>
  <conditionalFormatting sqref="BG39:BH39">
    <cfRule type="containsText" priority="139" operator="containsText" aboveAverage="0" equalAverage="0" bottom="0" percent="0" rank="0" text="PROB" dxfId="294">
      <formula>NOT(ISERROR(SEARCH("PROB",BG39)))</formula>
    </cfRule>
  </conditionalFormatting>
  <conditionalFormatting sqref="BG40:BH40">
    <cfRule type="containsText" priority="140" operator="containsText" aboveAverage="0" equalAverage="0" bottom="0" percent="0" rank="0" text="PROB" dxfId="295">
      <formula>NOT(ISERROR(SEARCH("PROB",BG40)))</formula>
    </cfRule>
  </conditionalFormatting>
  <conditionalFormatting sqref="BG41:BH41">
    <cfRule type="containsText" priority="141" operator="containsText" aboveAverage="0" equalAverage="0" bottom="0" percent="0" rank="0" text="PROB" dxfId="296">
      <formula>NOT(ISERROR(SEARCH("PROB",BG41)))</formula>
    </cfRule>
  </conditionalFormatting>
  <conditionalFormatting sqref="BG42:BH42">
    <cfRule type="containsText" priority="142" operator="containsText" aboveAverage="0" equalAverage="0" bottom="0" percent="0" rank="0" text="PROB" dxfId="297">
      <formula>NOT(ISERROR(SEARCH("PROB",BG42)))</formula>
    </cfRule>
  </conditionalFormatting>
  <conditionalFormatting sqref="BG116:BH116">
    <cfRule type="containsText" priority="143" operator="containsText" aboveAverage="0" equalAverage="0" bottom="0" percent="0" rank="0" text="PROB" dxfId="298">
      <formula>NOT(ISERROR(SEARCH("PROB",BG116)))</formula>
    </cfRule>
  </conditionalFormatting>
  <conditionalFormatting sqref="BG117:BH117">
    <cfRule type="containsText" priority="144" operator="containsText" aboveAverage="0" equalAverage="0" bottom="0" percent="0" rank="0" text="PROB" dxfId="299">
      <formula>NOT(ISERROR(SEARCH("PROB",BG117)))</formula>
    </cfRule>
  </conditionalFormatting>
  <conditionalFormatting sqref="BG118:BH118">
    <cfRule type="containsText" priority="145" operator="containsText" aboveAverage="0" equalAverage="0" bottom="0" percent="0" rank="0" text="PROB" dxfId="300">
      <formula>NOT(ISERROR(SEARCH("PROB",BG118)))</formula>
    </cfRule>
  </conditionalFormatting>
  <conditionalFormatting sqref="BG119:BH119">
    <cfRule type="containsText" priority="146" operator="containsText" aboveAverage="0" equalAverage="0" bottom="0" percent="0" rank="0" text="PROB" dxfId="301">
      <formula>NOT(ISERROR(SEARCH("PROB",BG119)))</formula>
    </cfRule>
  </conditionalFormatting>
  <conditionalFormatting sqref="BG120:BH120">
    <cfRule type="containsText" priority="147" operator="containsText" aboveAverage="0" equalAverage="0" bottom="0" percent="0" rank="0" text="PROB" dxfId="302">
      <formula>NOT(ISERROR(SEARCH("PROB",BG120)))</formula>
    </cfRule>
  </conditionalFormatting>
  <conditionalFormatting sqref="BG127:BH127">
    <cfRule type="containsText" priority="148" operator="containsText" aboveAverage="0" equalAverage="0" bottom="0" percent="0" rank="0" text="PROB" dxfId="303">
      <formula>NOT(ISERROR(SEARCH("PROB",BG127)))</formula>
    </cfRule>
  </conditionalFormatting>
  <conditionalFormatting sqref="BG128:BH128">
    <cfRule type="containsText" priority="149" operator="containsText" aboveAverage="0" equalAverage="0" bottom="0" percent="0" rank="0" text="PROB" dxfId="304">
      <formula>NOT(ISERROR(SEARCH("PROB",BG128)))</formula>
    </cfRule>
  </conditionalFormatting>
  <conditionalFormatting sqref="BG129:BH129">
    <cfRule type="containsText" priority="150" operator="containsText" aboveAverage="0" equalAverage="0" bottom="0" percent="0" rank="0" text="PROB" dxfId="305">
      <formula>NOT(ISERROR(SEARCH("PROB",BG129)))</formula>
    </cfRule>
  </conditionalFormatting>
  <conditionalFormatting sqref="BG130:BH130">
    <cfRule type="containsText" priority="151" operator="containsText" aboveAverage="0" equalAverage="0" bottom="0" percent="0" rank="0" text="PROB" dxfId="306">
      <formula>NOT(ISERROR(SEARCH("PROB",BG130)))</formula>
    </cfRule>
  </conditionalFormatting>
  <conditionalFormatting sqref="BG131:BH131">
    <cfRule type="containsText" priority="152" operator="containsText" aboveAverage="0" equalAverage="0" bottom="0" percent="0" rank="0" text="PROB" dxfId="307">
      <formula>NOT(ISERROR(SEARCH("PROB",BG131)))</formula>
    </cfRule>
  </conditionalFormatting>
  <conditionalFormatting sqref="AC142">
    <cfRule type="containsText" priority="153" operator="containsText" aboveAverage="0" equalAverage="0" bottom="0" percent="0" rank="0" text="CHECK" dxfId="308">
      <formula>NOT(ISERROR(SEARCH("CHECK",AC142)))</formula>
    </cfRule>
  </conditionalFormatting>
  <conditionalFormatting sqref="BG142:BH142">
    <cfRule type="containsText" priority="154" operator="containsText" aboveAverage="0" equalAverage="0" bottom="0" percent="0" rank="0" text="PROB" dxfId="309">
      <formula>NOT(ISERROR(SEARCH("PROB",BG142)))</formula>
    </cfRule>
  </conditionalFormatting>
  <conditionalFormatting sqref="AC143">
    <cfRule type="containsText" priority="155" operator="containsText" aboveAverage="0" equalAverage="0" bottom="0" percent="0" rank="0" text="CHECK" dxfId="310">
      <formula>NOT(ISERROR(SEARCH("CHECK",AC143)))</formula>
    </cfRule>
  </conditionalFormatting>
  <conditionalFormatting sqref="BG143:BH143">
    <cfRule type="containsText" priority="156" operator="containsText" aboveAverage="0" equalAverage="0" bottom="0" percent="0" rank="0" text="PROB" dxfId="311">
      <formula>NOT(ISERROR(SEARCH("PROB",BG143)))</formula>
    </cfRule>
  </conditionalFormatting>
  <conditionalFormatting sqref="AC141">
    <cfRule type="containsText" priority="157" operator="containsText" aboveAverage="0" equalAverage="0" bottom="0" percent="0" rank="0" text="CHECK" dxfId="312">
      <formula>NOT(ISERROR(SEARCH("CHECK",AC141)))</formula>
    </cfRule>
  </conditionalFormatting>
  <conditionalFormatting sqref="BG141:BH141">
    <cfRule type="containsText" priority="158" operator="containsText" aboveAverage="0" equalAverage="0" bottom="0" percent="0" rank="0" text="PROB" dxfId="313">
      <formula>NOT(ISERROR(SEARCH("PROB",BG141)))</formula>
    </cfRule>
  </conditionalFormatting>
  <dataValidations count="5">
    <dataValidation allowBlank="true" operator="between" showDropDown="false" showErrorMessage="true" showInputMessage="true" sqref="E3:E7" type="list">
      <formula1>Housing</formula1>
      <formula2>0</formula2>
    </dataValidation>
    <dataValidation allowBlank="true" operator="between" showDropDown="false" showErrorMessage="true" showInputMessage="true" sqref="D3:D7 F3:G7 T3:T7 AA3:AA7 AK3:AK7 AS3:AU7" type="list">
      <formula1>Logical_Array</formula1>
      <formula2>0</formula2>
    </dataValidation>
    <dataValidation allowBlank="true" operator="between" showDropDown="false" showErrorMessage="true" showInputMessage="true" sqref="B3:B7 J3:J7 AB3:AB7" type="list">
      <formula1>Species</formula1>
      <formula2>0</formula2>
    </dataValidation>
    <dataValidation allowBlank="true" operator="between" showDropDown="false" showErrorMessage="true" showInputMessage="true" sqref="K3:N7" type="list">
      <formula1>'Data Validation'!$G$2:$G$12</formula1>
      <formula2>0</formula2>
    </dataValidation>
    <dataValidation allowBlank="true" operator="between" showDropDown="false" showErrorMessage="true" showInputMessage="true" sqref="P3:Q7 AL3:AL7" type="list">
      <formula1>'Data Validation'!$G$2:$G$22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2:BM1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4" activeCellId="0" sqref="A4"/>
    </sheetView>
  </sheetViews>
  <sheetFormatPr defaultRowHeight="14.4" zeroHeight="false" outlineLevelRow="0" outlineLevelCol="0"/>
  <cols>
    <col collapsed="false" customWidth="true" hidden="false" outlineLevel="0" max="1025" min="1" style="0" width="8.53"/>
  </cols>
  <sheetData>
    <row r="2" customFormat="false" ht="14.4" hidden="false" customHeight="false" outlineLevel="0" collapsed="false">
      <c r="A2" s="0" t="s">
        <v>246</v>
      </c>
    </row>
    <row r="4" s="15" customFormat="true" ht="14.4" hidden="false" customHeight="false" outlineLevel="0" collapsed="false">
      <c r="A4" s="15" t="n">
        <v>255</v>
      </c>
      <c r="B4" s="15" t="n">
        <v>1</v>
      </c>
      <c r="C4" s="15" t="n">
        <v>70</v>
      </c>
      <c r="D4" s="15" t="n">
        <v>1</v>
      </c>
      <c r="E4" s="15" t="n">
        <v>2</v>
      </c>
      <c r="F4" s="15" t="n">
        <v>2</v>
      </c>
      <c r="G4" s="15" t="n">
        <v>2</v>
      </c>
      <c r="H4" s="15" t="n">
        <v>0</v>
      </c>
      <c r="I4" s="15" t="n">
        <v>0</v>
      </c>
      <c r="J4" s="15" t="n">
        <v>0</v>
      </c>
      <c r="K4" s="15" t="n">
        <v>3</v>
      </c>
      <c r="L4" s="15" t="n">
        <v>2</v>
      </c>
      <c r="M4" s="15" t="n">
        <v>3</v>
      </c>
      <c r="N4" s="15" t="n">
        <v>2</v>
      </c>
      <c r="O4" s="15" t="n">
        <v>1</v>
      </c>
      <c r="P4" s="15" t="n">
        <v>1</v>
      </c>
      <c r="Q4" s="15" t="n">
        <v>13</v>
      </c>
      <c r="R4" s="15" t="n">
        <v>3</v>
      </c>
      <c r="S4" s="15" t="n">
        <f aca="false">3*17</f>
        <v>51</v>
      </c>
      <c r="T4" s="15" t="n">
        <v>1</v>
      </c>
      <c r="U4" s="15" t="n">
        <v>4</v>
      </c>
      <c r="V4" s="15" t="n">
        <v>3</v>
      </c>
      <c r="W4" s="15" t="n">
        <v>60</v>
      </c>
      <c r="X4" s="15" t="n">
        <f aca="false">1.5*12</f>
        <v>18</v>
      </c>
      <c r="Y4" s="15" t="s">
        <v>69</v>
      </c>
      <c r="Z4" s="18" t="s">
        <v>69</v>
      </c>
      <c r="AA4" s="15" t="n">
        <v>1</v>
      </c>
      <c r="AB4" s="15" t="n">
        <v>6</v>
      </c>
      <c r="AC4" s="15" t="n">
        <v>48</v>
      </c>
      <c r="AD4" s="15" t="n">
        <v>60</v>
      </c>
      <c r="AE4" s="15" t="n">
        <f aca="false">12*1.5</f>
        <v>18</v>
      </c>
      <c r="AF4" s="15" t="n">
        <v>0.8</v>
      </c>
      <c r="AG4" s="15" t="n">
        <v>12</v>
      </c>
      <c r="AI4" s="15" t="n">
        <v>24</v>
      </c>
      <c r="AJ4" s="15" t="n">
        <v>0</v>
      </c>
      <c r="AK4" s="15" t="n">
        <v>0</v>
      </c>
      <c r="AL4" s="15" t="n">
        <v>4</v>
      </c>
      <c r="AM4" s="15" t="n">
        <v>24</v>
      </c>
      <c r="AN4" s="15" t="n">
        <v>0</v>
      </c>
      <c r="AO4" s="15" t="n">
        <f aca="false">1.5*12</f>
        <v>18</v>
      </c>
      <c r="AP4" s="15" t="n">
        <v>0.8</v>
      </c>
      <c r="AQ4" s="15" t="n">
        <v>12</v>
      </c>
      <c r="AR4" s="18"/>
      <c r="AS4" s="15" t="n">
        <v>1</v>
      </c>
      <c r="AT4" s="15" t="n">
        <v>1</v>
      </c>
      <c r="AU4" s="15" t="n">
        <v>1</v>
      </c>
      <c r="AV4" s="15" t="n">
        <v>6</v>
      </c>
      <c r="AW4" s="18" t="s">
        <v>247</v>
      </c>
      <c r="AX4" s="31" t="n">
        <v>2</v>
      </c>
      <c r="AY4" s="18" t="s">
        <v>248</v>
      </c>
      <c r="AZ4" s="15" t="s">
        <v>71</v>
      </c>
      <c r="BA4" s="15" t="n">
        <v>0.62</v>
      </c>
      <c r="BB4" s="30" t="n">
        <f aca="false">BA4 * (1 - ( 3 / (( 4*BJ4) - 9) ))</f>
        <v>0.56</v>
      </c>
      <c r="BC4" s="30" t="n">
        <f aca="false">0.5 * LN((1+BB4)/(1-BB4))</f>
        <v>0.632833186665638</v>
      </c>
      <c r="BD4" s="30" t="n">
        <f aca="false">1/SQRT(BJ4-3)</f>
        <v>0.377964473009227</v>
      </c>
      <c r="BE4" s="30" t="n">
        <f aca="false">BC4-1.96*BD4</f>
        <v>-0.107977180432447</v>
      </c>
      <c r="BF4" s="30" t="n">
        <f aca="false">BC4+1.96*BD4</f>
        <v>1.37364355376372</v>
      </c>
      <c r="BG4" s="30" t="str">
        <f aca="false">IF(BC4&lt; BE4, "PROB",  IF(BC4&gt;BF4, "PROB","OK"))</f>
        <v>OK</v>
      </c>
      <c r="BH4" s="30" t="n">
        <f aca="false">1/(BD4*BD4)</f>
        <v>7</v>
      </c>
      <c r="BI4" s="15" t="s">
        <v>249</v>
      </c>
      <c r="BJ4" s="30" t="n">
        <v>10</v>
      </c>
      <c r="BK4" s="32" t="s">
        <v>73</v>
      </c>
      <c r="BL4" s="32"/>
      <c r="BM4" s="32"/>
    </row>
    <row r="5" s="15" customFormat="true" ht="14.4" hidden="false" customHeight="false" outlineLevel="0" collapsed="false">
      <c r="A5" s="15" t="n">
        <v>255</v>
      </c>
      <c r="B5" s="15" t="n">
        <v>1</v>
      </c>
      <c r="C5" s="15" t="n">
        <v>70</v>
      </c>
      <c r="D5" s="15" t="n">
        <v>1</v>
      </c>
      <c r="E5" s="15" t="n">
        <v>2</v>
      </c>
      <c r="F5" s="15" t="n">
        <v>2</v>
      </c>
      <c r="G5" s="15" t="n">
        <v>2</v>
      </c>
      <c r="H5" s="15" t="n">
        <v>0</v>
      </c>
      <c r="I5" s="15" t="n">
        <v>0</v>
      </c>
      <c r="J5" s="15" t="n">
        <v>0</v>
      </c>
      <c r="K5" s="15" t="n">
        <v>3</v>
      </c>
      <c r="L5" s="15" t="n">
        <v>2</v>
      </c>
      <c r="M5" s="15" t="n">
        <v>3</v>
      </c>
      <c r="N5" s="15" t="n">
        <v>2</v>
      </c>
      <c r="O5" s="15" t="n">
        <v>1</v>
      </c>
      <c r="P5" s="15" t="n">
        <v>1</v>
      </c>
      <c r="Q5" s="15" t="n">
        <v>13</v>
      </c>
      <c r="R5" s="15" t="n">
        <v>3</v>
      </c>
      <c r="S5" s="15" t="n">
        <f aca="false">3*17</f>
        <v>51</v>
      </c>
      <c r="T5" s="15" t="n">
        <v>1</v>
      </c>
      <c r="U5" s="15" t="n">
        <v>4</v>
      </c>
      <c r="V5" s="15" t="n">
        <v>3</v>
      </c>
      <c r="W5" s="15" t="n">
        <v>60</v>
      </c>
      <c r="X5" s="15" t="n">
        <f aca="false">1.5*12</f>
        <v>18</v>
      </c>
      <c r="Y5" s="15" t="s">
        <v>69</v>
      </c>
      <c r="Z5" s="18" t="s">
        <v>69</v>
      </c>
      <c r="AA5" s="15" t="n">
        <v>1</v>
      </c>
      <c r="AB5" s="15" t="n">
        <v>6</v>
      </c>
      <c r="AC5" s="15" t="n">
        <v>48</v>
      </c>
      <c r="AD5" s="15" t="n">
        <v>60</v>
      </c>
      <c r="AE5" s="15" t="n">
        <f aca="false">12*1.5</f>
        <v>18</v>
      </c>
      <c r="AF5" s="15" t="n">
        <v>0.8</v>
      </c>
      <c r="AG5" s="15" t="n">
        <v>12</v>
      </c>
      <c r="AI5" s="15" t="n">
        <v>24</v>
      </c>
      <c r="AJ5" s="15" t="n">
        <v>0</v>
      </c>
      <c r="AK5" s="15" t="n">
        <v>0</v>
      </c>
      <c r="AL5" s="15" t="n">
        <v>4</v>
      </c>
      <c r="AM5" s="15" t="n">
        <v>24</v>
      </c>
      <c r="AN5" s="15" t="n">
        <v>0</v>
      </c>
      <c r="AO5" s="15" t="n">
        <f aca="false">1.5*12</f>
        <v>18</v>
      </c>
      <c r="AP5" s="15" t="n">
        <v>0.8</v>
      </c>
      <c r="AQ5" s="15" t="n">
        <v>12</v>
      </c>
      <c r="AR5" s="18"/>
      <c r="AS5" s="15" t="n">
        <v>1</v>
      </c>
      <c r="AT5" s="15" t="n">
        <v>1</v>
      </c>
      <c r="AU5" s="15" t="n">
        <v>1</v>
      </c>
      <c r="AV5" s="15" t="n">
        <v>6</v>
      </c>
      <c r="AW5" s="18" t="s">
        <v>250</v>
      </c>
      <c r="AX5" s="31" t="n">
        <v>2</v>
      </c>
      <c r="AY5" s="18" t="s">
        <v>248</v>
      </c>
      <c r="AZ5" s="15" t="s">
        <v>251</v>
      </c>
      <c r="BA5" s="15" t="n">
        <v>0.29</v>
      </c>
      <c r="BB5" s="30" t="n">
        <f aca="false">BA5 * (1 - ( 3 / (( 4*BJ5) - 9) ))</f>
        <v>0.261935483870968</v>
      </c>
      <c r="BC5" s="30" t="n">
        <f aca="false">0.5 * LN((1+BB5)/(1-BB5))</f>
        <v>0.26818533932751</v>
      </c>
      <c r="BD5" s="30" t="n">
        <f aca="false">1/SQRT(BJ5-3)</f>
        <v>0.377964473009227</v>
      </c>
      <c r="BE5" s="30" t="n">
        <f aca="false">BC5-1.96*BD5</f>
        <v>-0.472625027770576</v>
      </c>
      <c r="BF5" s="30" t="n">
        <f aca="false">BC5+1.96*BD5</f>
        <v>1.0089957064256</v>
      </c>
      <c r="BG5" s="30" t="str">
        <f aca="false">IF(BC5&lt; BE5, "PROB",  IF(BC5&gt;BF5, "PROB","OK"))</f>
        <v>OK</v>
      </c>
      <c r="BH5" s="30" t="n">
        <f aca="false">1/(BD5*BD5)</f>
        <v>7</v>
      </c>
      <c r="BI5" s="15" t="s">
        <v>252</v>
      </c>
      <c r="BJ5" s="30" t="n">
        <v>10</v>
      </c>
      <c r="BK5" s="32" t="s">
        <v>73</v>
      </c>
      <c r="BL5" s="32"/>
      <c r="BM5" s="32"/>
    </row>
    <row r="6" s="1" customFormat="true" ht="14.4" hidden="false" customHeight="false" outlineLevel="0" collapsed="false"/>
    <row r="7" s="1" customFormat="true" ht="14.4" hidden="false" customHeight="false" outlineLevel="0" collapsed="false">
      <c r="A7" s="15" t="n">
        <v>167</v>
      </c>
      <c r="B7" s="15" t="n">
        <v>0</v>
      </c>
      <c r="C7" s="15" t="n">
        <v>56.63</v>
      </c>
      <c r="D7" s="15" t="n">
        <v>0</v>
      </c>
      <c r="E7" s="15" t="n">
        <v>4</v>
      </c>
      <c r="F7" s="15" t="n">
        <v>1</v>
      </c>
      <c r="G7" s="18" t="n">
        <v>1</v>
      </c>
      <c r="H7" s="15" t="n">
        <v>0</v>
      </c>
      <c r="I7" s="15" t="n">
        <v>14</v>
      </c>
      <c r="J7" s="18" t="n">
        <v>1</v>
      </c>
      <c r="K7" s="18" t="n">
        <v>0</v>
      </c>
      <c r="L7" s="15" t="n">
        <v>1</v>
      </c>
      <c r="M7" s="18" t="n">
        <v>0</v>
      </c>
      <c r="N7" s="15" t="n">
        <v>1</v>
      </c>
      <c r="O7" s="15" t="n">
        <v>1</v>
      </c>
      <c r="P7" s="18" t="n">
        <v>1</v>
      </c>
      <c r="Q7" s="15" t="n">
        <v>1</v>
      </c>
      <c r="R7" s="15" t="n">
        <v>1</v>
      </c>
      <c r="S7" s="15" t="n">
        <v>30</v>
      </c>
      <c r="T7" s="15" t="n">
        <v>1</v>
      </c>
      <c r="U7" s="15" t="n">
        <v>4</v>
      </c>
      <c r="V7" s="18" t="s">
        <v>69</v>
      </c>
      <c r="W7" s="15" t="n">
        <v>1800</v>
      </c>
      <c r="X7" s="18" t="s">
        <v>69</v>
      </c>
      <c r="Y7" s="18" t="s">
        <v>69</v>
      </c>
      <c r="Z7" s="18"/>
      <c r="AA7" s="15" t="n">
        <v>1</v>
      </c>
      <c r="AB7" s="15" t="n">
        <v>5</v>
      </c>
      <c r="AC7" s="15" t="n">
        <v>0.25</v>
      </c>
      <c r="AD7" s="15" t="s">
        <v>69</v>
      </c>
      <c r="AE7" s="15" t="n">
        <v>1800</v>
      </c>
      <c r="AF7" s="15" t="s">
        <v>69</v>
      </c>
      <c r="AG7" s="15" t="n">
        <v>1</v>
      </c>
      <c r="AH7" s="15"/>
      <c r="AI7" s="15" t="n">
        <v>0.25</v>
      </c>
      <c r="AJ7" s="15" t="n">
        <v>0.25</v>
      </c>
      <c r="AK7" s="18" t="n">
        <v>1</v>
      </c>
      <c r="AL7" s="18" t="s">
        <v>70</v>
      </c>
      <c r="AM7" s="18" t="s">
        <v>69</v>
      </c>
      <c r="AN7" s="18" t="s">
        <v>70</v>
      </c>
      <c r="AO7" s="18" t="s">
        <v>70</v>
      </c>
      <c r="AP7" s="18" t="s">
        <v>70</v>
      </c>
      <c r="AQ7" s="18" t="s">
        <v>70</v>
      </c>
      <c r="AR7" s="18"/>
      <c r="AS7" s="15" t="n">
        <v>1</v>
      </c>
      <c r="AT7" s="15" t="n">
        <v>1</v>
      </c>
      <c r="AU7" s="15" t="n">
        <v>1</v>
      </c>
      <c r="AV7" s="15" t="n">
        <v>6</v>
      </c>
      <c r="AW7" s="18" t="s">
        <v>70</v>
      </c>
      <c r="AX7" s="18" t="s">
        <v>70</v>
      </c>
      <c r="AY7" s="18" t="s">
        <v>70</v>
      </c>
      <c r="AZ7" s="27" t="s">
        <v>253</v>
      </c>
      <c r="BA7" s="35"/>
      <c r="BB7" s="34" t="s">
        <v>254</v>
      </c>
      <c r="BC7" s="36"/>
      <c r="BD7" s="36"/>
      <c r="BE7" s="36"/>
      <c r="BF7" s="36"/>
      <c r="BG7" s="36"/>
      <c r="BH7" s="36"/>
      <c r="BI7" s="34" t="s">
        <v>255</v>
      </c>
      <c r="BJ7" s="27" t="n">
        <v>6</v>
      </c>
      <c r="BK7" s="27" t="s">
        <v>73</v>
      </c>
      <c r="BL7" s="15"/>
      <c r="BM7" s="15"/>
    </row>
    <row r="8" s="1" customFormat="true" ht="14.4" hidden="false" customHeight="false" outlineLevel="0" collapsed="false"/>
    <row r="9" s="4" customFormat="true" ht="14.4" hidden="false" customHeight="false" outlineLevel="0" collapsed="false">
      <c r="A9" s="15" t="n">
        <v>208</v>
      </c>
      <c r="B9" s="15" t="n">
        <v>0</v>
      </c>
      <c r="C9" s="15" t="n">
        <f aca="false">8*7</f>
        <v>56</v>
      </c>
      <c r="D9" s="15" t="n">
        <v>0</v>
      </c>
      <c r="E9" s="15" t="n">
        <v>3</v>
      </c>
      <c r="F9" s="15" t="n">
        <v>1</v>
      </c>
      <c r="G9" s="15" t="n">
        <v>1</v>
      </c>
      <c r="H9" s="15" t="n">
        <v>0</v>
      </c>
      <c r="I9" s="15" t="n">
        <v>0</v>
      </c>
      <c r="J9" s="15" t="n">
        <v>0</v>
      </c>
      <c r="K9" s="15" t="n">
        <v>2</v>
      </c>
      <c r="L9" s="15" t="n">
        <v>1</v>
      </c>
      <c r="M9" s="15" t="n">
        <v>2</v>
      </c>
      <c r="N9" s="15" t="n">
        <v>1</v>
      </c>
      <c r="O9" s="15" t="n">
        <v>1</v>
      </c>
      <c r="P9" s="15" t="n">
        <v>3</v>
      </c>
      <c r="Q9" s="15" t="n">
        <v>4</v>
      </c>
      <c r="R9" s="15" t="n">
        <v>1</v>
      </c>
      <c r="S9" s="15" t="n">
        <v>12</v>
      </c>
      <c r="T9" s="15" t="n">
        <v>1</v>
      </c>
      <c r="U9" s="15" t="n">
        <v>0</v>
      </c>
      <c r="V9" s="31" t="n">
        <v>105</v>
      </c>
      <c r="W9" s="18" t="s">
        <v>178</v>
      </c>
      <c r="X9" s="18" t="s">
        <v>179</v>
      </c>
      <c r="Y9" s="31" t="n">
        <v>7</v>
      </c>
      <c r="Z9" s="18"/>
      <c r="AA9" s="15" t="s">
        <v>70</v>
      </c>
      <c r="AB9" s="15" t="s">
        <v>70</v>
      </c>
      <c r="AC9" s="18" t="s">
        <v>69</v>
      </c>
      <c r="AD9" s="18" t="s">
        <v>69</v>
      </c>
      <c r="AE9" s="18" t="s">
        <v>69</v>
      </c>
      <c r="AF9" s="18" t="s">
        <v>69</v>
      </c>
      <c r="AG9" s="18" t="s">
        <v>69</v>
      </c>
      <c r="AH9" s="18"/>
      <c r="AI9" s="15" t="n">
        <v>24</v>
      </c>
      <c r="AJ9" s="15" t="n">
        <v>0</v>
      </c>
      <c r="AK9" s="15" t="n">
        <v>0</v>
      </c>
      <c r="AL9" s="15" t="s">
        <v>180</v>
      </c>
      <c r="AM9" s="15" t="s">
        <v>70</v>
      </c>
      <c r="AN9" s="15" t="n">
        <v>5</v>
      </c>
      <c r="AO9" s="15" t="n">
        <f aca="false">12*60</f>
        <v>720</v>
      </c>
      <c r="AP9" s="15" t="s">
        <v>70</v>
      </c>
      <c r="AQ9" s="15" t="n">
        <v>1</v>
      </c>
      <c r="AR9" s="15"/>
      <c r="AS9" s="15" t="n">
        <v>1</v>
      </c>
      <c r="AT9" s="15" t="n">
        <v>1</v>
      </c>
      <c r="AU9" s="15" t="n">
        <v>1</v>
      </c>
      <c r="AV9" s="15" t="n">
        <v>6</v>
      </c>
      <c r="AW9" s="18" t="s">
        <v>70</v>
      </c>
      <c r="AX9" s="18" t="s">
        <v>70</v>
      </c>
      <c r="AY9" s="18" t="s">
        <v>70</v>
      </c>
      <c r="AZ9" s="15" t="s">
        <v>118</v>
      </c>
      <c r="BA9" s="15" t="n">
        <v>0.22</v>
      </c>
      <c r="BB9" s="30" t="n">
        <f aca="false">BA9 * (1 - ( 3 / (( 4*BJ9) - 9) ))</f>
        <v>0.191304347826087</v>
      </c>
      <c r="BC9" s="30" t="n">
        <f aca="false">0.5 * LN((1+BB9)/(1-BB9))</f>
        <v>0.193690716337434</v>
      </c>
      <c r="BD9" s="30" t="n">
        <f aca="false">1/SQRT(BJ9-3)</f>
        <v>0.447213595499958</v>
      </c>
      <c r="BE9" s="30" t="n">
        <f aca="false">BC9-1.96*BD9</f>
        <v>-0.682847930842483</v>
      </c>
      <c r="BF9" s="30" t="n">
        <f aca="false">BC9+1.96*BD9</f>
        <v>1.07022936351735</v>
      </c>
      <c r="BG9" s="30" t="str">
        <f aca="false">IF(BC9&lt; BE9, "PROB",  IF(BC9&gt;BF9, "PROB","OK"))</f>
        <v>OK</v>
      </c>
      <c r="BH9" s="30" t="n">
        <f aca="false">1/(BD9*BD9)</f>
        <v>5</v>
      </c>
      <c r="BI9" s="15" t="s">
        <v>256</v>
      </c>
      <c r="BJ9" s="15" t="n">
        <v>8</v>
      </c>
      <c r="BK9" s="32" t="s">
        <v>73</v>
      </c>
      <c r="BL9" s="37"/>
      <c r="BM9" s="37"/>
    </row>
    <row r="10" s="4" customFormat="true" ht="14.4" hidden="false" customHeight="false" outlineLevel="0" collapsed="false">
      <c r="A10" s="15" t="n">
        <v>208</v>
      </c>
      <c r="B10" s="15" t="n">
        <v>0</v>
      </c>
      <c r="C10" s="15" t="n">
        <f aca="false">8*7</f>
        <v>56</v>
      </c>
      <c r="D10" s="15" t="n">
        <v>0</v>
      </c>
      <c r="E10" s="15" t="n">
        <v>3</v>
      </c>
      <c r="F10" s="15" t="n">
        <v>1</v>
      </c>
      <c r="G10" s="15" t="n">
        <v>1</v>
      </c>
      <c r="H10" s="15" t="n">
        <v>0</v>
      </c>
      <c r="I10" s="15" t="n">
        <v>0</v>
      </c>
      <c r="J10" s="15" t="n">
        <v>0</v>
      </c>
      <c r="K10" s="15" t="n">
        <v>2</v>
      </c>
      <c r="L10" s="15" t="n">
        <v>1</v>
      </c>
      <c r="M10" s="15" t="n">
        <v>2</v>
      </c>
      <c r="N10" s="15" t="n">
        <v>1</v>
      </c>
      <c r="O10" s="15" t="n">
        <v>1</v>
      </c>
      <c r="P10" s="15" t="n">
        <v>3</v>
      </c>
      <c r="Q10" s="15" t="n">
        <v>4</v>
      </c>
      <c r="R10" s="15" t="n">
        <v>1</v>
      </c>
      <c r="S10" s="15" t="n">
        <v>12</v>
      </c>
      <c r="T10" s="15" t="n">
        <v>1</v>
      </c>
      <c r="U10" s="15" t="n">
        <v>0</v>
      </c>
      <c r="V10" s="31" t="n">
        <v>105</v>
      </c>
      <c r="W10" s="18" t="s">
        <v>178</v>
      </c>
      <c r="X10" s="18" t="s">
        <v>179</v>
      </c>
      <c r="Y10" s="31" t="n">
        <v>7</v>
      </c>
      <c r="Z10" s="18"/>
      <c r="AA10" s="15" t="s">
        <v>70</v>
      </c>
      <c r="AB10" s="15" t="s">
        <v>70</v>
      </c>
      <c r="AC10" s="18" t="s">
        <v>69</v>
      </c>
      <c r="AD10" s="18" t="s">
        <v>69</v>
      </c>
      <c r="AE10" s="18" t="s">
        <v>69</v>
      </c>
      <c r="AF10" s="18" t="s">
        <v>69</v>
      </c>
      <c r="AG10" s="18" t="s">
        <v>69</v>
      </c>
      <c r="AH10" s="18"/>
      <c r="AI10" s="15" t="n">
        <v>24</v>
      </c>
      <c r="AJ10" s="15" t="n">
        <v>0</v>
      </c>
      <c r="AK10" s="15" t="n">
        <v>0</v>
      </c>
      <c r="AL10" s="15" t="s">
        <v>180</v>
      </c>
      <c r="AM10" s="15" t="s">
        <v>70</v>
      </c>
      <c r="AN10" s="15" t="n">
        <v>5</v>
      </c>
      <c r="AO10" s="15" t="n">
        <f aca="false">12*60</f>
        <v>720</v>
      </c>
      <c r="AP10" s="15" t="s">
        <v>70</v>
      </c>
      <c r="AQ10" s="15" t="n">
        <v>1</v>
      </c>
      <c r="AR10" s="15"/>
      <c r="AS10" s="15" t="n">
        <v>1</v>
      </c>
      <c r="AT10" s="15" t="n">
        <v>0</v>
      </c>
      <c r="AU10" s="15" t="n">
        <v>0</v>
      </c>
      <c r="AV10" s="15" t="n">
        <v>0</v>
      </c>
      <c r="AW10" s="18" t="s">
        <v>70</v>
      </c>
      <c r="AX10" s="18" t="s">
        <v>70</v>
      </c>
      <c r="AY10" s="18" t="s">
        <v>70</v>
      </c>
      <c r="AZ10" s="15"/>
      <c r="BA10" s="15"/>
      <c r="BB10" s="30"/>
      <c r="BC10" s="30"/>
      <c r="BD10" s="30"/>
      <c r="BE10" s="30"/>
      <c r="BF10" s="30"/>
      <c r="BG10" s="30"/>
      <c r="BH10" s="30"/>
      <c r="BI10" s="15"/>
      <c r="BJ10" s="15" t="n">
        <v>8</v>
      </c>
      <c r="BK10" s="32"/>
      <c r="BL10" s="37"/>
      <c r="BM10" s="37"/>
    </row>
    <row r="11" s="4" customFormat="true" ht="14.4" hidden="false" customHeight="false" outlineLevel="0" collapsed="false">
      <c r="A11" s="15" t="n">
        <v>208</v>
      </c>
      <c r="B11" s="15" t="n">
        <v>0</v>
      </c>
      <c r="C11" s="15" t="n">
        <f aca="false">8*7</f>
        <v>56</v>
      </c>
      <c r="D11" s="15" t="n">
        <v>0</v>
      </c>
      <c r="E11" s="15" t="n">
        <v>3</v>
      </c>
      <c r="F11" s="15" t="n">
        <v>1</v>
      </c>
      <c r="G11" s="15" t="n">
        <v>1</v>
      </c>
      <c r="H11" s="15" t="n">
        <v>0</v>
      </c>
      <c r="I11" s="15" t="n">
        <v>0</v>
      </c>
      <c r="J11" s="15" t="n">
        <v>0</v>
      </c>
      <c r="K11" s="15" t="n">
        <v>2</v>
      </c>
      <c r="L11" s="15" t="n">
        <v>1</v>
      </c>
      <c r="M11" s="15" t="n">
        <v>2</v>
      </c>
      <c r="N11" s="15" t="n">
        <v>1</v>
      </c>
      <c r="O11" s="15" t="n">
        <v>1</v>
      </c>
      <c r="P11" s="15" t="n">
        <v>3</v>
      </c>
      <c r="Q11" s="15" t="n">
        <v>4</v>
      </c>
      <c r="R11" s="15" t="n">
        <v>1</v>
      </c>
      <c r="S11" s="15" t="n">
        <v>12</v>
      </c>
      <c r="T11" s="15" t="n">
        <v>1</v>
      </c>
      <c r="U11" s="15" t="n">
        <v>0</v>
      </c>
      <c r="V11" s="31" t="n">
        <v>105</v>
      </c>
      <c r="W11" s="18" t="s">
        <v>178</v>
      </c>
      <c r="X11" s="18" t="s">
        <v>179</v>
      </c>
      <c r="Y11" s="31" t="n">
        <v>7</v>
      </c>
      <c r="Z11" s="18"/>
      <c r="AA11" s="15" t="s">
        <v>70</v>
      </c>
      <c r="AB11" s="15" t="s">
        <v>70</v>
      </c>
      <c r="AC11" s="18" t="s">
        <v>69</v>
      </c>
      <c r="AD11" s="18" t="s">
        <v>69</v>
      </c>
      <c r="AE11" s="18" t="s">
        <v>69</v>
      </c>
      <c r="AF11" s="18" t="s">
        <v>69</v>
      </c>
      <c r="AG11" s="18" t="s">
        <v>69</v>
      </c>
      <c r="AH11" s="18"/>
      <c r="AI11" s="15" t="n">
        <v>24</v>
      </c>
      <c r="AJ11" s="15" t="n">
        <v>0</v>
      </c>
      <c r="AK11" s="15" t="n">
        <v>0</v>
      </c>
      <c r="AL11" s="15" t="s">
        <v>180</v>
      </c>
      <c r="AM11" s="15" t="s">
        <v>70</v>
      </c>
      <c r="AN11" s="15" t="n">
        <v>5</v>
      </c>
      <c r="AO11" s="15" t="n">
        <f aca="false">12*60</f>
        <v>720</v>
      </c>
      <c r="AP11" s="15" t="s">
        <v>70</v>
      </c>
      <c r="AQ11" s="15" t="n">
        <v>1</v>
      </c>
      <c r="AR11" s="15"/>
      <c r="AS11" s="15" t="n">
        <v>1</v>
      </c>
      <c r="AT11" s="15" t="n">
        <v>1</v>
      </c>
      <c r="AU11" s="15" t="n">
        <v>1</v>
      </c>
      <c r="AV11" s="15" t="n">
        <v>6</v>
      </c>
      <c r="AW11" s="18" t="s">
        <v>70</v>
      </c>
      <c r="AX11" s="18" t="s">
        <v>70</v>
      </c>
      <c r="AY11" s="18" t="s">
        <v>70</v>
      </c>
      <c r="AZ11" s="15" t="s">
        <v>118</v>
      </c>
      <c r="BA11" s="15" t="n">
        <v>0.63</v>
      </c>
      <c r="BB11" s="30" t="n">
        <f aca="false">BA11 * (1 - ( 3 / (( 4*BJ11) - 9) ))</f>
        <v>0.547826086956522</v>
      </c>
      <c r="BC11" s="30" t="n">
        <f aca="false">0.5 * LN((1+BB11)/(1-BB11))</f>
        <v>0.615269915855329</v>
      </c>
      <c r="BD11" s="30" t="n">
        <f aca="false">1/SQRT(BJ11-3)</f>
        <v>0.447213595499958</v>
      </c>
      <c r="BE11" s="30" t="n">
        <f aca="false">BC11-1.96*BD11</f>
        <v>-0.261268731324589</v>
      </c>
      <c r="BF11" s="30" t="n">
        <f aca="false">BC11+1.96*BD11</f>
        <v>1.49180856303525</v>
      </c>
      <c r="BG11" s="30" t="str">
        <f aca="false">IF(BC11&lt; BE11, "PROB",  IF(BC11&gt;BF11, "PROB","OK"))</f>
        <v>OK</v>
      </c>
      <c r="BH11" s="30" t="n">
        <f aca="false">1/(BD11*BD11)</f>
        <v>5</v>
      </c>
      <c r="BI11" s="15" t="s">
        <v>257</v>
      </c>
      <c r="BJ11" s="15" t="n">
        <v>8</v>
      </c>
      <c r="BK11" s="32" t="s">
        <v>73</v>
      </c>
      <c r="BL11" s="37"/>
      <c r="BM11" s="37"/>
    </row>
    <row r="12" s="4" customFormat="true" ht="14.4" hidden="false" customHeight="false" outlineLevel="0" collapsed="false">
      <c r="A12" s="15" t="n">
        <v>208</v>
      </c>
      <c r="B12" s="15" t="n">
        <v>0</v>
      </c>
      <c r="C12" s="15" t="n">
        <f aca="false">8*7</f>
        <v>56</v>
      </c>
      <c r="D12" s="15" t="n">
        <v>0</v>
      </c>
      <c r="E12" s="15" t="n">
        <v>3</v>
      </c>
      <c r="F12" s="15" t="n">
        <v>1</v>
      </c>
      <c r="G12" s="15" t="n">
        <v>1</v>
      </c>
      <c r="H12" s="15" t="n">
        <v>0</v>
      </c>
      <c r="I12" s="15" t="n">
        <v>0</v>
      </c>
      <c r="J12" s="15" t="n">
        <v>0</v>
      </c>
      <c r="K12" s="15" t="n">
        <v>2</v>
      </c>
      <c r="L12" s="15" t="n">
        <v>1</v>
      </c>
      <c r="M12" s="15" t="n">
        <v>2</v>
      </c>
      <c r="N12" s="15" t="n">
        <v>1</v>
      </c>
      <c r="O12" s="15" t="n">
        <v>1</v>
      </c>
      <c r="P12" s="15" t="n">
        <v>3</v>
      </c>
      <c r="Q12" s="15" t="n">
        <v>4</v>
      </c>
      <c r="R12" s="15" t="n">
        <v>1</v>
      </c>
      <c r="S12" s="15" t="n">
        <v>12</v>
      </c>
      <c r="T12" s="15" t="n">
        <v>1</v>
      </c>
      <c r="U12" s="15" t="n">
        <v>0</v>
      </c>
      <c r="V12" s="31" t="n">
        <v>105</v>
      </c>
      <c r="W12" s="18" t="s">
        <v>178</v>
      </c>
      <c r="X12" s="18" t="s">
        <v>179</v>
      </c>
      <c r="Y12" s="31" t="n">
        <v>7</v>
      </c>
      <c r="Z12" s="18"/>
      <c r="AA12" s="15" t="s">
        <v>70</v>
      </c>
      <c r="AB12" s="15" t="s">
        <v>70</v>
      </c>
      <c r="AC12" s="18" t="s">
        <v>69</v>
      </c>
      <c r="AD12" s="18" t="s">
        <v>69</v>
      </c>
      <c r="AE12" s="18" t="s">
        <v>69</v>
      </c>
      <c r="AF12" s="18" t="s">
        <v>69</v>
      </c>
      <c r="AG12" s="18" t="s">
        <v>69</v>
      </c>
      <c r="AH12" s="18"/>
      <c r="AI12" s="15" t="n">
        <v>24</v>
      </c>
      <c r="AJ12" s="15" t="n">
        <v>0</v>
      </c>
      <c r="AK12" s="15" t="n">
        <v>0</v>
      </c>
      <c r="AL12" s="15" t="s">
        <v>180</v>
      </c>
      <c r="AM12" s="15" t="s">
        <v>70</v>
      </c>
      <c r="AN12" s="15" t="n">
        <v>5</v>
      </c>
      <c r="AO12" s="15" t="n">
        <f aca="false">12*60</f>
        <v>720</v>
      </c>
      <c r="AP12" s="15" t="s">
        <v>70</v>
      </c>
      <c r="AQ12" s="15" t="n">
        <v>1</v>
      </c>
      <c r="AR12" s="15"/>
      <c r="AS12" s="15" t="n">
        <v>1</v>
      </c>
      <c r="AT12" s="15" t="n">
        <v>0</v>
      </c>
      <c r="AU12" s="15" t="n">
        <v>0</v>
      </c>
      <c r="AV12" s="15" t="n">
        <v>0</v>
      </c>
      <c r="AW12" s="18" t="s">
        <v>70</v>
      </c>
      <c r="AX12" s="18" t="s">
        <v>70</v>
      </c>
      <c r="AY12" s="18" t="s">
        <v>70</v>
      </c>
      <c r="AZ12" s="15"/>
      <c r="BA12" s="15"/>
      <c r="BB12" s="30"/>
      <c r="BC12" s="30"/>
      <c r="BD12" s="30"/>
      <c r="BE12" s="30"/>
      <c r="BF12" s="30"/>
      <c r="BG12" s="30"/>
      <c r="BH12" s="30"/>
      <c r="BI12" s="15"/>
      <c r="BJ12" s="15" t="n">
        <v>8</v>
      </c>
      <c r="BK12" s="32"/>
      <c r="BL12" s="37"/>
      <c r="BM12" s="37"/>
    </row>
  </sheetData>
  <mergeCells count="22">
    <mergeCell ref="AZ9:AZ10"/>
    <mergeCell ref="BA9:BA10"/>
    <mergeCell ref="BB9:BB10"/>
    <mergeCell ref="BC9:BC10"/>
    <mergeCell ref="BD9:BD10"/>
    <mergeCell ref="BE9:BE10"/>
    <mergeCell ref="BF9:BF10"/>
    <mergeCell ref="BG9:BG10"/>
    <mergeCell ref="BH9:BH10"/>
    <mergeCell ref="BI9:BI10"/>
    <mergeCell ref="BK9:BK10"/>
    <mergeCell ref="AZ11:AZ12"/>
    <mergeCell ref="BA11:BA12"/>
    <mergeCell ref="BB11:BB12"/>
    <mergeCell ref="BC11:BC12"/>
    <mergeCell ref="BD11:BD12"/>
    <mergeCell ref="BE11:BE12"/>
    <mergeCell ref="BF11:BF12"/>
    <mergeCell ref="BG11:BG12"/>
    <mergeCell ref="BH11:BH12"/>
    <mergeCell ref="BI11:BI12"/>
    <mergeCell ref="BK11:BK12"/>
  </mergeCells>
  <conditionalFormatting sqref="BG9:BH9">
    <cfRule type="containsText" priority="2" operator="containsText" aboveAverage="0" equalAverage="0" bottom="0" percent="0" rank="0" text="PROB" dxfId="314">
      <formula>NOT(ISERROR(SEARCH("PROB",BG9)))</formula>
    </cfRule>
  </conditionalFormatting>
  <conditionalFormatting sqref="BG11:BH11">
    <cfRule type="containsText" priority="3" operator="containsText" aboveAverage="0" equalAverage="0" bottom="0" percent="0" rank="0" text="PROB" dxfId="315">
      <formula>NOT(ISERROR(SEARCH("PROB",BG11)))</formula>
    </cfRule>
  </conditionalFormatting>
  <conditionalFormatting sqref="BG4:BH4">
    <cfRule type="containsText" priority="4" operator="containsText" aboveAverage="0" equalAverage="0" bottom="0" percent="0" rank="0" text="PROB" dxfId="316">
      <formula>NOT(ISERROR(SEARCH("PROB",BG4)))</formula>
    </cfRule>
  </conditionalFormatting>
  <conditionalFormatting sqref="BG5:BH5">
    <cfRule type="containsText" priority="5" operator="containsText" aboveAverage="0" equalAverage="0" bottom="0" percent="0" rank="0" text="PROB" dxfId="317">
      <formula>NOT(ISERROR(SEARCH("PROB",BG5)))</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4.4" zeroHeight="false" outlineLevelRow="0" outlineLevelCol="0"/>
  <cols>
    <col collapsed="false" customWidth="false" hidden="false" outlineLevel="0" max="1" min="1" style="38" width="11.44"/>
    <col collapsed="false" customWidth="true" hidden="false" outlineLevel="0" max="1025" min="2" style="38" width="8.88"/>
  </cols>
  <sheetData>
    <row r="1" customFormat="false" ht="14.4" hidden="false" customHeight="false" outlineLevel="0" collapsed="false">
      <c r="A1" s="38" t="s">
        <v>258</v>
      </c>
      <c r="C1" s="38" t="s">
        <v>259</v>
      </c>
      <c r="E1" s="38" t="s">
        <v>27</v>
      </c>
      <c r="G1" s="38" t="s">
        <v>260</v>
      </c>
    </row>
    <row r="2" customFormat="false" ht="14.4" hidden="false" customHeight="false" outlineLevel="0" collapsed="false">
      <c r="A2" s="39" t="n">
        <v>1</v>
      </c>
      <c r="C2" s="39" t="n">
        <v>0</v>
      </c>
      <c r="E2" s="40" t="n">
        <v>1</v>
      </c>
      <c r="G2" s="38" t="n">
        <v>0</v>
      </c>
    </row>
    <row r="3" customFormat="false" ht="14.4" hidden="false" customHeight="false" outlineLevel="0" collapsed="false">
      <c r="A3" s="39" t="n">
        <v>0</v>
      </c>
      <c r="C3" s="39" t="n">
        <v>1</v>
      </c>
      <c r="E3" s="40" t="n">
        <v>2</v>
      </c>
      <c r="G3" s="40" t="n">
        <v>1</v>
      </c>
    </row>
    <row r="4" customFormat="false" ht="14.4" hidden="false" customHeight="false" outlineLevel="0" collapsed="false">
      <c r="C4" s="39" t="n">
        <v>2</v>
      </c>
      <c r="E4" s="40" t="n">
        <v>3</v>
      </c>
      <c r="G4" s="40" t="n">
        <v>2</v>
      </c>
    </row>
    <row r="5" customFormat="false" ht="14.4" hidden="false" customHeight="false" outlineLevel="0" collapsed="false">
      <c r="C5" s="39" t="n">
        <v>3</v>
      </c>
      <c r="E5" s="40" t="n">
        <v>4</v>
      </c>
      <c r="G5" s="40" t="n">
        <v>3</v>
      </c>
    </row>
    <row r="6" customFormat="false" ht="14.4" hidden="false" customHeight="false" outlineLevel="0" collapsed="false">
      <c r="G6" s="40" t="n">
        <v>4</v>
      </c>
    </row>
    <row r="7" customFormat="false" ht="14.4" hidden="false" customHeight="false" outlineLevel="0" collapsed="false">
      <c r="G7" s="40" t="n">
        <v>5</v>
      </c>
    </row>
    <row r="8" customFormat="false" ht="14.4" hidden="false" customHeight="false" outlineLevel="0" collapsed="false">
      <c r="G8" s="40" t="n">
        <v>6</v>
      </c>
    </row>
    <row r="9" customFormat="false" ht="14.4" hidden="false" customHeight="false" outlineLevel="0" collapsed="false">
      <c r="G9" s="40" t="n">
        <v>7</v>
      </c>
    </row>
    <row r="10" customFormat="false" ht="14.4" hidden="false" customHeight="false" outlineLevel="0" collapsed="false">
      <c r="G10" s="40" t="n">
        <v>8</v>
      </c>
    </row>
    <row r="11" customFormat="false" ht="14.4" hidden="false" customHeight="false" outlineLevel="0" collapsed="false">
      <c r="G11" s="40" t="n">
        <v>9</v>
      </c>
    </row>
    <row r="12" customFormat="false" ht="14.4" hidden="false" customHeight="false" outlineLevel="0" collapsed="false">
      <c r="G12" s="40" t="n">
        <v>10</v>
      </c>
    </row>
    <row r="13" customFormat="false" ht="14.4" hidden="false" customHeight="false" outlineLevel="0" collapsed="false">
      <c r="G13" s="38" t="n">
        <v>11</v>
      </c>
    </row>
    <row r="14" customFormat="false" ht="14.4" hidden="false" customHeight="false" outlineLevel="0" collapsed="false">
      <c r="G14" s="40" t="n">
        <v>12</v>
      </c>
    </row>
    <row r="15" customFormat="false" ht="14.4" hidden="false" customHeight="false" outlineLevel="0" collapsed="false">
      <c r="G15" s="38" t="n">
        <v>13</v>
      </c>
    </row>
    <row r="16" customFormat="false" ht="14.4" hidden="false" customHeight="false" outlineLevel="0" collapsed="false">
      <c r="G16" s="40" t="n">
        <v>14</v>
      </c>
    </row>
    <row r="17" customFormat="false" ht="14.4" hidden="false" customHeight="false" outlineLevel="0" collapsed="false">
      <c r="G17" s="38" t="n">
        <v>15</v>
      </c>
    </row>
    <row r="18" customFormat="false" ht="14.4" hidden="false" customHeight="false" outlineLevel="0" collapsed="false">
      <c r="G18" s="40" t="n">
        <v>16</v>
      </c>
    </row>
    <row r="19" customFormat="false" ht="14.4" hidden="false" customHeight="false" outlineLevel="0" collapsed="false">
      <c r="G19" s="38" t="n">
        <v>17</v>
      </c>
    </row>
    <row r="20" customFormat="false" ht="14.4" hidden="false" customHeight="false" outlineLevel="0" collapsed="false">
      <c r="G20" s="40" t="n">
        <v>18</v>
      </c>
    </row>
    <row r="21" customFormat="false" ht="14.4" hidden="false" customHeight="false" outlineLevel="0" collapsed="false">
      <c r="G21" s="38" t="n">
        <v>19</v>
      </c>
    </row>
    <row r="22" customFormat="false" ht="14.4" hidden="false" customHeight="false" outlineLevel="0" collapsed="false">
      <c r="G22" s="40" t="n">
        <v>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C2:M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4.4" zeroHeight="false" outlineLevelRow="0" outlineLevelCol="0"/>
  <cols>
    <col collapsed="false" customWidth="true" hidden="false" outlineLevel="0" max="7" min="1" style="0" width="8.55"/>
    <col collapsed="false" customWidth="true" hidden="false" outlineLevel="0" max="8" min="8" style="0" width="13.22"/>
    <col collapsed="false" customWidth="true" hidden="false" outlineLevel="0" max="9" min="9" style="0" width="13.11"/>
    <col collapsed="false" customWidth="true" hidden="false" outlineLevel="0" max="1025" min="10" style="0" width="8.55"/>
  </cols>
  <sheetData>
    <row r="2" customFormat="false" ht="14.4" hidden="false" customHeight="false" outlineLevel="0" collapsed="false">
      <c r="D2" s="41" t="n">
        <v>2</v>
      </c>
      <c r="E2" s="0" t="s">
        <v>261</v>
      </c>
      <c r="I2" s="0" t="s">
        <v>262</v>
      </c>
    </row>
    <row r="3" customFormat="false" ht="14.4" hidden="false" customHeight="false" outlineLevel="0" collapsed="false">
      <c r="E3" s="0" t="s">
        <v>263</v>
      </c>
      <c r="F3" s="0" t="s">
        <v>264</v>
      </c>
      <c r="G3" s="0" t="s">
        <v>265</v>
      </c>
      <c r="I3" s="0" t="s">
        <v>266</v>
      </c>
    </row>
    <row r="4" customFormat="false" ht="14.4" hidden="false" customHeight="false" outlineLevel="0" collapsed="false">
      <c r="E4" s="0" t="s">
        <v>267</v>
      </c>
      <c r="F4" s="0" t="s">
        <v>268</v>
      </c>
      <c r="G4" s="0" t="s">
        <v>269</v>
      </c>
      <c r="I4" s="0" t="s">
        <v>270</v>
      </c>
    </row>
    <row r="5" customFormat="false" ht="14.4" hidden="false" customHeight="false" outlineLevel="0" collapsed="false">
      <c r="E5" s="0" t="s">
        <v>271</v>
      </c>
      <c r="F5" s="0" t="s">
        <v>268</v>
      </c>
      <c r="G5" s="0" t="s">
        <v>269</v>
      </c>
      <c r="I5" s="0" t="s">
        <v>272</v>
      </c>
    </row>
    <row r="6" customFormat="false" ht="14.4" hidden="false" customHeight="false" outlineLevel="0" collapsed="false">
      <c r="E6" s="0" t="s">
        <v>273</v>
      </c>
      <c r="F6" s="0" t="s">
        <v>268</v>
      </c>
      <c r="G6" s="0" t="s">
        <v>269</v>
      </c>
      <c r="I6" s="0" t="s">
        <v>274</v>
      </c>
    </row>
    <row r="7" customFormat="false" ht="14.4" hidden="false" customHeight="false" outlineLevel="0" collapsed="false">
      <c r="E7" s="0" t="s">
        <v>267</v>
      </c>
      <c r="F7" s="0" t="s">
        <v>275</v>
      </c>
      <c r="G7" s="0" t="s">
        <v>269</v>
      </c>
      <c r="I7" s="0" t="s">
        <v>276</v>
      </c>
    </row>
    <row r="8" customFormat="false" ht="14.4" hidden="false" customHeight="false" outlineLevel="0" collapsed="false">
      <c r="E8" s="0" t="s">
        <v>271</v>
      </c>
      <c r="F8" s="0" t="s">
        <v>275</v>
      </c>
      <c r="G8" s="0" t="s">
        <v>269</v>
      </c>
      <c r="I8" s="0" t="s">
        <v>277</v>
      </c>
      <c r="M8" s="0" t="s">
        <v>278</v>
      </c>
    </row>
    <row r="9" customFormat="false" ht="14.4" hidden="false" customHeight="false" outlineLevel="0" collapsed="false">
      <c r="E9" s="0" t="s">
        <v>279</v>
      </c>
      <c r="F9" s="0" t="s">
        <v>280</v>
      </c>
      <c r="G9" s="0" t="s">
        <v>269</v>
      </c>
      <c r="I9" s="0" t="s">
        <v>281</v>
      </c>
    </row>
    <row r="10" customFormat="false" ht="14.4" hidden="false" customHeight="false" outlineLevel="0" collapsed="false">
      <c r="E10" s="0" t="s">
        <v>282</v>
      </c>
      <c r="F10" s="0" t="s">
        <v>283</v>
      </c>
      <c r="G10" s="0" t="s">
        <v>269</v>
      </c>
      <c r="I10" s="0" t="s">
        <v>284</v>
      </c>
    </row>
    <row r="12" customFormat="false" ht="14.4" hidden="false" customHeight="false" outlineLevel="0" collapsed="false">
      <c r="C12" s="0" t="s">
        <v>285</v>
      </c>
      <c r="E12" s="0" t="s">
        <v>263</v>
      </c>
      <c r="F12" s="0" t="s">
        <v>264</v>
      </c>
      <c r="G12" s="0" t="s">
        <v>286</v>
      </c>
    </row>
    <row r="13" customFormat="false" ht="14.4" hidden="false" customHeight="false" outlineLevel="0" collapsed="false">
      <c r="E13" s="0" t="s">
        <v>267</v>
      </c>
      <c r="F13" s="0" t="s">
        <v>287</v>
      </c>
      <c r="G13" s="0" t="s">
        <v>287</v>
      </c>
      <c r="H13" s="0" t="s">
        <v>288</v>
      </c>
    </row>
    <row r="14" customFormat="false" ht="14.4" hidden="false" customHeight="false" outlineLevel="0" collapsed="false">
      <c r="E14" s="0" t="s">
        <v>271</v>
      </c>
      <c r="F14" s="0" t="s">
        <v>287</v>
      </c>
      <c r="G14" s="0" t="s">
        <v>287</v>
      </c>
      <c r="H14" s="0" t="s">
        <v>289</v>
      </c>
      <c r="I14" s="0" t="s">
        <v>290</v>
      </c>
    </row>
    <row r="15" customFormat="false" ht="14.4" hidden="false" customHeight="false" outlineLevel="0" collapsed="false">
      <c r="E15" s="0" t="s">
        <v>273</v>
      </c>
      <c r="F15" s="0" t="s">
        <v>287</v>
      </c>
      <c r="G15" s="0" t="s">
        <v>287</v>
      </c>
    </row>
    <row r="16" customFormat="false" ht="14.4" hidden="false" customHeight="false" outlineLevel="0" collapsed="false">
      <c r="E16" s="0" t="s">
        <v>267</v>
      </c>
      <c r="F16" s="0" t="s">
        <v>287</v>
      </c>
      <c r="G16" s="0" t="s">
        <v>275</v>
      </c>
      <c r="H16" s="0" t="s">
        <v>291</v>
      </c>
    </row>
    <row r="17" customFormat="false" ht="14.4" hidden="false" customHeight="false" outlineLevel="0" collapsed="false">
      <c r="E17" s="0" t="s">
        <v>271</v>
      </c>
      <c r="F17" s="0" t="s">
        <v>287</v>
      </c>
      <c r="G17" s="0" t="s">
        <v>275</v>
      </c>
      <c r="H17" s="0" t="s">
        <v>276</v>
      </c>
    </row>
    <row r="20" customFormat="false" ht="14.4" hidden="false" customHeight="false" outlineLevel="0" collapsed="false">
      <c r="D20" s="0" t="s">
        <v>292</v>
      </c>
      <c r="E20" s="0" t="s">
        <v>293</v>
      </c>
    </row>
    <row r="21" customFormat="false" ht="14.4" hidden="false" customHeight="false" outlineLevel="0" collapsed="false">
      <c r="D21" s="0" t="s">
        <v>294</v>
      </c>
      <c r="E21" s="0" t="s">
        <v>295</v>
      </c>
    </row>
    <row r="22" customFormat="false" ht="14.4" hidden="false" customHeight="false" outlineLevel="0" collapsed="false">
      <c r="F22" s="0" t="s">
        <v>296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272</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Maria Consuelo Carrillo</dc:creator>
  <dc:description/>
  <dc:language>en-US</dc:language>
  <cp:lastModifiedBy/>
  <cp:lastPrinted>2019-09-24T10:41:16Z</cp:lastPrinted>
  <dcterms:modified xsi:type="dcterms:W3CDTF">2019-09-29T20:00:05Z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