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euil1" sheetId="1" state="visible" r:id="rId2"/>
    <sheet name="Concombre" sheetId="2" state="visible" r:id="rId3"/>
    <sheet name="Kiwifruit" sheetId="3" state="visible" r:id="rId4"/>
    <sheet name="Aubergi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<sst xmlns="http://schemas.openxmlformats.org/spreadsheetml/2006/main" count="161" uniqueCount="36">
  <si>
    <t xml:space="preserve">Sample</t>
  </si>
  <si>
    <t xml:space="preserve">%DW</t>
  </si>
  <si>
    <t xml:space="preserve">Stages</t>
  </si>
  <si>
    <t xml:space="preserve">Conc (ng/uL)</t>
  </si>
  <si>
    <t xml:space="preserve">Volume</t>
  </si>
  <si>
    <t xml:space="preserve">Total ARN (ng)</t>
  </si>
  <si>
    <t xml:space="preserve">Tube 1 (mg)</t>
  </si>
  <si>
    <t xml:space="preserve">Tube 2</t>
  </si>
  <si>
    <t xml:space="preserve">Tube 3</t>
  </si>
  <si>
    <t xml:space="preserve">Weight extraction</t>
  </si>
  <si>
    <t xml:space="preserve">Conc ARN/mg FW</t>
  </si>
  <si>
    <t xml:space="preserve">Mean </t>
  </si>
  <si>
    <t xml:space="preserve">ARN ng/mgDW</t>
  </si>
  <si>
    <t xml:space="preserve">Mean</t>
  </si>
  <si>
    <t xml:space="preserve">FW</t>
  </si>
  <si>
    <t xml:space="preserve">DW</t>
  </si>
  <si>
    <t xml:space="preserve">Cucumber</t>
  </si>
  <si>
    <t xml:space="preserve">Kiwifruit</t>
  </si>
  <si>
    <t xml:space="preserve">Mix</t>
  </si>
  <si>
    <t xml:space="preserve">M8</t>
  </si>
  <si>
    <t xml:space="preserve">M5</t>
  </si>
  <si>
    <t xml:space="preserve">Volume (uL)</t>
  </si>
  <si>
    <t xml:space="preserve">Total ARN</t>
  </si>
  <si>
    <t xml:space="preserve">Tube 2 </t>
  </si>
  <si>
    <t xml:space="preserve">Weigth for extraction </t>
  </si>
  <si>
    <t xml:space="preserve">ARN ng/mg DW</t>
  </si>
  <si>
    <t xml:space="preserve">M6</t>
  </si>
  <si>
    <t xml:space="preserve">M7</t>
  </si>
  <si>
    <t xml:space="preserve">sample</t>
  </si>
  <si>
    <t xml:space="preserve">A260/280</t>
  </si>
  <si>
    <t xml:space="preserve">A260/230</t>
  </si>
  <si>
    <t xml:space="preserve">Total ARN (ug)</t>
  </si>
  <si>
    <t xml:space="preserve">M4</t>
  </si>
  <si>
    <t xml:space="preserve">3021 bis</t>
  </si>
  <si>
    <t xml:space="preserve">3022 bis</t>
  </si>
  <si>
    <t xml:space="preserve">3023 bis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</si>
</sst>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33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Mean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Concombre!$M$1</c:f>
              <c:strCache>
                <c:ptCount val="1"/>
                <c:pt idx="0">
                  <c:v>Mean 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0"/>
            <c:dispEq val="0"/>
          </c:trendline>
          <c:cat>
            <c:strRef>
              <c:f>Concombre!$C$2:$C$26</c:f>
              <c:strCache>
                <c:ptCount val="25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>2</c:v>
                </c:pt>
                <c:pt idx="4">
                  <c:v/>
                </c:pt>
                <c:pt idx="5">
                  <c:v/>
                </c:pt>
                <c:pt idx="6">
                  <c:v>5</c:v>
                </c:pt>
                <c:pt idx="7">
                  <c:v/>
                </c:pt>
                <c:pt idx="8">
                  <c:v/>
                </c:pt>
                <c:pt idx="9">
                  <c:v>8</c:v>
                </c:pt>
                <c:pt idx="10">
                  <c:v/>
                </c:pt>
                <c:pt idx="11">
                  <c:v/>
                </c:pt>
                <c:pt idx="12">
                  <c:v>12</c:v>
                </c:pt>
                <c:pt idx="13">
                  <c:v/>
                </c:pt>
                <c:pt idx="14">
                  <c:v/>
                </c:pt>
                <c:pt idx="15">
                  <c:v>14</c:v>
                </c:pt>
                <c:pt idx="16">
                  <c:v/>
                </c:pt>
                <c:pt idx="17">
                  <c:v/>
                </c:pt>
                <c:pt idx="18">
                  <c:v>18</c:v>
                </c:pt>
                <c:pt idx="19">
                  <c:v/>
                </c:pt>
                <c:pt idx="20">
                  <c:v/>
                </c:pt>
                <c:pt idx="21">
                  <c:v>25</c:v>
                </c:pt>
                <c:pt idx="22">
                  <c:v/>
                </c:pt>
                <c:pt idx="23">
                  <c:v/>
                </c:pt>
                <c:pt idx="24">
                  <c:v>29</c:v>
                </c:pt>
              </c:strCache>
            </c:strRef>
          </c:cat>
          <c:val>
            <c:numRef>
              <c:f>Concombre!$M$2:$M$26</c:f>
              <c:numCache>
                <c:formatCode>General</c:formatCode>
                <c:ptCount val="25"/>
                <c:pt idx="0">
                  <c:v>647.11416525373</c:v>
                </c:pt>
                <c:pt idx="1">
                  <c:v/>
                </c:pt>
                <c:pt idx="2">
                  <c:v/>
                </c:pt>
                <c:pt idx="3">
                  <c:v>336.899090909091</c:v>
                </c:pt>
                <c:pt idx="4">
                  <c:v/>
                </c:pt>
                <c:pt idx="5">
                  <c:v/>
                </c:pt>
                <c:pt idx="6">
                  <c:v>168.701795340778</c:v>
                </c:pt>
                <c:pt idx="7">
                  <c:v/>
                </c:pt>
                <c:pt idx="8">
                  <c:v/>
                </c:pt>
                <c:pt idx="9">
                  <c:v>97.078534514581</c:v>
                </c:pt>
                <c:pt idx="10">
                  <c:v/>
                </c:pt>
                <c:pt idx="11">
                  <c:v/>
                </c:pt>
                <c:pt idx="12">
                  <c:v>90.6730903618363</c:v>
                </c:pt>
                <c:pt idx="13">
                  <c:v/>
                </c:pt>
                <c:pt idx="14">
                  <c:v/>
                </c:pt>
                <c:pt idx="15">
                  <c:v>70.0644144765552</c:v>
                </c:pt>
                <c:pt idx="16">
                  <c:v/>
                </c:pt>
                <c:pt idx="17">
                  <c:v/>
                </c:pt>
                <c:pt idx="18">
                  <c:v>36.0060308578148</c:v>
                </c:pt>
                <c:pt idx="19">
                  <c:v/>
                </c:pt>
                <c:pt idx="20">
                  <c:v/>
                </c:pt>
                <c:pt idx="21">
                  <c:v>29.1490579797065</c:v>
                </c:pt>
                <c:pt idx="22">
                  <c:v/>
                </c:pt>
                <c:pt idx="23">
                  <c:v/>
                </c:pt>
                <c:pt idx="24">
                  <c:v>30.8646924046283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879348"/>
        <c:axId val="44469401"/>
      </c:lineChart>
      <c:catAx>
        <c:axId val="838793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469401"/>
        <c:crosses val="autoZero"/>
        <c:auto val="1"/>
        <c:lblAlgn val="ctr"/>
        <c:lblOffset val="100"/>
      </c:catAx>
      <c:valAx>
        <c:axId val="444694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87934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5b9bd5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RNA concentration in mg/g FW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Concombre!$Q$21</c:f>
              <c:strCache>
                <c:ptCount val="1"/>
                <c:pt idx="0">
                  <c:v>Cucumber</c:v>
                </c:pt>
              </c:strCache>
            </c:strRef>
          </c:tx>
          <c:spPr>
            <a:solidFill>
              <a:srgbClr val="92d050"/>
            </a:solidFill>
            <a:ln w="22320">
              <a:solidFill>
                <a:srgbClr val="92d050"/>
              </a:solidFill>
              <a:round/>
            </a:ln>
          </c:spPr>
          <c:marker>
            <c:symbol val="circle"/>
            <c:size val="7"/>
            <c:spPr>
              <a:solidFill>
                <a:srgbClr val="92d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Concombre!$P$22:$P$30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Concombre!$Q$22:$Q$30</c:f>
              <c:numCache>
                <c:formatCode>General</c:formatCode>
                <c:ptCount val="9"/>
                <c:pt idx="0">
                  <c:v>647.11416525373</c:v>
                </c:pt>
                <c:pt idx="1">
                  <c:v>336.899090909091</c:v>
                </c:pt>
                <c:pt idx="2">
                  <c:v>168.701795340778</c:v>
                </c:pt>
                <c:pt idx="3">
                  <c:v>97.078534514581</c:v>
                </c:pt>
                <c:pt idx="4">
                  <c:v>90.6730903618363</c:v>
                </c:pt>
                <c:pt idx="5">
                  <c:v>70.0644144765552</c:v>
                </c:pt>
                <c:pt idx="6">
                  <c:v>36.0060308578148</c:v>
                </c:pt>
                <c:pt idx="7">
                  <c:v>29.1490579797065</c:v>
                </c:pt>
                <c:pt idx="8">
                  <c:v>30.8646924046283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Concombre!$R$21</c:f>
              <c:strCache>
                <c:ptCount val="1"/>
                <c:pt idx="0">
                  <c:v>Kiwifruit</c:v>
                </c:pt>
              </c:strCache>
            </c:strRef>
          </c:tx>
          <c:spPr>
            <a:solidFill>
              <a:srgbClr val="996633"/>
            </a:solidFill>
            <a:ln w="22320">
              <a:solidFill>
                <a:srgbClr val="996633"/>
              </a:solidFill>
              <a:round/>
            </a:ln>
          </c:spPr>
          <c:marker>
            <c:symbol val="triangle"/>
            <c:size val="8"/>
            <c:spPr>
              <a:solidFill>
                <a:srgbClr val="996633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Concombre!$P$22:$P$30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Concombre!$R$22:$R$30</c:f>
              <c:numCache>
                <c:formatCode>General</c:formatCode>
                <c:ptCount val="9"/>
                <c:pt idx="0">
                  <c:v>377.202478632479</c:v>
                </c:pt>
                <c:pt idx="1">
                  <c:v>327.972366390711</c:v>
                </c:pt>
                <c:pt idx="2">
                  <c:v>101.285371629461</c:v>
                </c:pt>
                <c:pt idx="3">
                  <c:v>35.1983159993181</c:v>
                </c:pt>
                <c:pt idx="4">
                  <c:v>29.8603168891291</c:v>
                </c:pt>
                <c:pt idx="5">
                  <c:v>28.5262393520458</c:v>
                </c:pt>
                <c:pt idx="6">
                  <c:v>26.9417866022897</c:v>
                </c:pt>
                <c:pt idx="7">
                  <c:v>18.2305752712915</c:v>
                </c:pt>
                <c:pt idx="8">
                  <c:v>36.2629620166788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61018"/>
        <c:axId val="73333607"/>
      </c:lineChart>
      <c:catAx>
        <c:axId val="32610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Stages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333607"/>
        <c:crosses val="autoZero"/>
        <c:auto val="1"/>
        <c:lblAlgn val="ctr"/>
        <c:lblOffset val="100"/>
      </c:catAx>
      <c:valAx>
        <c:axId val="7333360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RNA concentration (mg/g FW)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6101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RNA concentration (mg/g DW)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Concombre!$U$21</c:f>
              <c:strCache>
                <c:ptCount val="1"/>
                <c:pt idx="0">
                  <c:v>Cucumber</c:v>
                </c:pt>
              </c:strCache>
            </c:strRef>
          </c:tx>
          <c:spPr>
            <a:solidFill>
              <a:srgbClr val="92d050"/>
            </a:solidFill>
            <a:ln w="28440">
              <a:solidFill>
                <a:srgbClr val="92d050"/>
              </a:solidFill>
              <a:round/>
            </a:ln>
          </c:spPr>
          <c:marker>
            <c:symbol val="circle"/>
            <c:size val="7"/>
            <c:spPr>
              <a:solidFill>
                <a:srgbClr val="92d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Concombre!$T$22:$T$30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Concombre!$U$22:$U$30</c:f>
              <c:numCache>
                <c:formatCode>General</c:formatCode>
                <c:ptCount val="9"/>
                <c:pt idx="0">
                  <c:v>10151.3005133742</c:v>
                </c:pt>
                <c:pt idx="1">
                  <c:v>5254.96980116869</c:v>
                </c:pt>
                <c:pt idx="2">
                  <c:v>3584.10600005572</c:v>
                </c:pt>
                <c:pt idx="3">
                  <c:v>2317.91755689267</c:v>
                </c:pt>
                <c:pt idx="4">
                  <c:v>2310.19471948079</c:v>
                </c:pt>
                <c:pt idx="5">
                  <c:v>1853.80127772989</c:v>
                </c:pt>
                <c:pt idx="6">
                  <c:v>1128.43677603447</c:v>
                </c:pt>
                <c:pt idx="7">
                  <c:v>998.383386110531</c:v>
                </c:pt>
                <c:pt idx="8">
                  <c:v>1030.71684851525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Concombre!$V$21</c:f>
              <c:strCache>
                <c:ptCount val="1"/>
                <c:pt idx="0">
                  <c:v>Kiwifruit</c:v>
                </c:pt>
              </c:strCache>
            </c:strRef>
          </c:tx>
          <c:spPr>
            <a:solidFill>
              <a:srgbClr val="996633"/>
            </a:solidFill>
            <a:ln w="28440">
              <a:solidFill>
                <a:srgbClr val="996633"/>
              </a:solidFill>
              <a:round/>
            </a:ln>
          </c:spPr>
          <c:marker>
            <c:symbol val="triangle"/>
            <c:size val="8"/>
            <c:spPr>
              <a:solidFill>
                <a:srgbClr val="996633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Concombre!$T$22:$T$30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Concombre!$V$22:$V$30</c:f>
              <c:numCache>
                <c:formatCode>General</c:formatCode>
                <c:ptCount val="9"/>
                <c:pt idx="0">
                  <c:v>2626.49533321662</c:v>
                </c:pt>
                <c:pt idx="1">
                  <c:v>3114.45971332736</c:v>
                </c:pt>
                <c:pt idx="2">
                  <c:v>1323.48419569413</c:v>
                </c:pt>
                <c:pt idx="3">
                  <c:v>508.533959076538</c:v>
                </c:pt>
                <c:pt idx="4">
                  <c:v>385.44681221531</c:v>
                </c:pt>
                <c:pt idx="5">
                  <c:v>277.552717617435</c:v>
                </c:pt>
                <c:pt idx="6">
                  <c:v>186.673894916404</c:v>
                </c:pt>
                <c:pt idx="7">
                  <c:v>116.404544661234</c:v>
                </c:pt>
                <c:pt idx="8">
                  <c:v>228.150808628651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132122"/>
        <c:axId val="99987455"/>
      </c:lineChart>
      <c:catAx>
        <c:axId val="171321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Stages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987455"/>
        <c:crosses val="autoZero"/>
        <c:auto val="1"/>
        <c:lblAlgn val="ctr"/>
        <c:lblOffset val="100"/>
      </c:catAx>
      <c:valAx>
        <c:axId val="9998745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RNA concentration (mg/g DW)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13212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Mean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81229174379859"/>
          <c:y val="0.16242439516129"/>
          <c:w val="0.871053049135241"/>
          <c:h val="0.720766129032258"/>
        </c:manualLayout>
      </c:layout>
      <c:scatterChart>
        <c:scatterStyle val="lineMarker"/>
        <c:varyColors val="0"/>
        <c:ser>
          <c:idx val="0"/>
          <c:order val="0"/>
          <c:tx>
            <c:strRef>
              <c:f>Kiwifruit!$M$1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Kiwifruit!$C$2:$C$26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Kiwifruit!$M$2:$M$26</c:f>
              <c:numCache>
                <c:formatCode>General</c:formatCode>
                <c:ptCount val="25"/>
                <c:pt idx="0">
                  <c:v>377.202478632479</c:v>
                </c:pt>
                <c:pt idx="1">
                  <c:v/>
                </c:pt>
                <c:pt idx="2">
                  <c:v/>
                </c:pt>
                <c:pt idx="3">
                  <c:v>327.972366390711</c:v>
                </c:pt>
                <c:pt idx="4">
                  <c:v/>
                </c:pt>
                <c:pt idx="5">
                  <c:v/>
                </c:pt>
                <c:pt idx="6">
                  <c:v>101.285371629461</c:v>
                </c:pt>
                <c:pt idx="7">
                  <c:v/>
                </c:pt>
                <c:pt idx="8">
                  <c:v/>
                </c:pt>
                <c:pt idx="9">
                  <c:v>35.1983159993181</c:v>
                </c:pt>
                <c:pt idx="10">
                  <c:v/>
                </c:pt>
                <c:pt idx="11">
                  <c:v/>
                </c:pt>
                <c:pt idx="12">
                  <c:v>29.8603168891291</c:v>
                </c:pt>
                <c:pt idx="13">
                  <c:v/>
                </c:pt>
                <c:pt idx="14">
                  <c:v/>
                </c:pt>
                <c:pt idx="15">
                  <c:v>28.5262393520458</c:v>
                </c:pt>
                <c:pt idx="16">
                  <c:v/>
                </c:pt>
                <c:pt idx="17">
                  <c:v/>
                </c:pt>
                <c:pt idx="18">
                  <c:v>26.9417866022897</c:v>
                </c:pt>
                <c:pt idx="19">
                  <c:v/>
                </c:pt>
                <c:pt idx="20">
                  <c:v/>
                </c:pt>
                <c:pt idx="21">
                  <c:v>18.2305752712915</c:v>
                </c:pt>
                <c:pt idx="22">
                  <c:v/>
                </c:pt>
                <c:pt idx="23">
                  <c:v/>
                </c:pt>
                <c:pt idx="24">
                  <c:v>40.9998772552152</c:v>
                </c:pt>
              </c:numCache>
            </c:numRef>
          </c:yVal>
          <c:smooth val="0"/>
        </c:ser>
        <c:axId val="19520257"/>
        <c:axId val="99189911"/>
      </c:scatterChart>
      <c:valAx>
        <c:axId val="1952025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189911"/>
        <c:crosses val="autoZero"/>
        <c:crossBetween val="midCat"/>
      </c:valAx>
      <c:valAx>
        <c:axId val="991899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52025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181080</xdr:colOff>
      <xdr:row>1</xdr:row>
      <xdr:rowOff>156240</xdr:rowOff>
    </xdr:from>
    <xdr:to>
      <xdr:col>22</xdr:col>
      <xdr:colOff>484920</xdr:colOff>
      <xdr:row>16</xdr:row>
      <xdr:rowOff>155160</xdr:rowOff>
    </xdr:to>
    <xdr:graphicFrame>
      <xdr:nvGraphicFramePr>
        <xdr:cNvPr id="0" name="Chart 1"/>
        <xdr:cNvGraphicFramePr/>
      </xdr:nvGraphicFramePr>
      <xdr:xfrm>
        <a:off x="12372840" y="346680"/>
        <a:ext cx="5993640" cy="285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495360</xdr:colOff>
      <xdr:row>28</xdr:row>
      <xdr:rowOff>123840</xdr:rowOff>
    </xdr:from>
    <xdr:to>
      <xdr:col>15</xdr:col>
      <xdr:colOff>132480</xdr:colOff>
      <xdr:row>43</xdr:row>
      <xdr:rowOff>46440</xdr:rowOff>
    </xdr:to>
    <xdr:graphicFrame>
      <xdr:nvGraphicFramePr>
        <xdr:cNvPr id="1" name="Graphique 2"/>
        <xdr:cNvGraphicFramePr/>
      </xdr:nvGraphicFramePr>
      <xdr:xfrm>
        <a:off x="4559040" y="5457600"/>
        <a:ext cx="7765200" cy="27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476280</xdr:colOff>
      <xdr:row>31</xdr:row>
      <xdr:rowOff>19080</xdr:rowOff>
    </xdr:from>
    <xdr:to>
      <xdr:col>23</xdr:col>
      <xdr:colOff>170280</xdr:colOff>
      <xdr:row>45</xdr:row>
      <xdr:rowOff>94320</xdr:rowOff>
    </xdr:to>
    <xdr:graphicFrame>
      <xdr:nvGraphicFramePr>
        <xdr:cNvPr id="2" name="Graphique 3"/>
        <xdr:cNvGraphicFramePr/>
      </xdr:nvGraphicFramePr>
      <xdr:xfrm>
        <a:off x="12668040" y="5924520"/>
        <a:ext cx="61963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289440</xdr:colOff>
      <xdr:row>28</xdr:row>
      <xdr:rowOff>45720</xdr:rowOff>
    </xdr:from>
    <xdr:to>
      <xdr:col>11</xdr:col>
      <xdr:colOff>593280</xdr:colOff>
      <xdr:row>43</xdr:row>
      <xdr:rowOff>44640</xdr:rowOff>
    </xdr:to>
    <xdr:graphicFrame>
      <xdr:nvGraphicFramePr>
        <xdr:cNvPr id="3" name="Chart 1"/>
        <xdr:cNvGraphicFramePr/>
      </xdr:nvGraphicFramePr>
      <xdr:xfrm>
        <a:off x="2727720" y="5379480"/>
        <a:ext cx="6806160" cy="285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5" hidden="false" customHeight="false" outlineLevel="0" collapsed="false">
      <c r="A2" s="0" t="n">
        <v>5012</v>
      </c>
      <c r="B2" s="0" t="n">
        <v>6.41</v>
      </c>
      <c r="C2" s="0" t="n">
        <v>0</v>
      </c>
      <c r="D2" s="0" t="n">
        <v>1049.9</v>
      </c>
      <c r="E2" s="0" t="n">
        <v>60</v>
      </c>
      <c r="F2" s="0" t="n">
        <f aca="false">D2*E2</f>
        <v>62994</v>
      </c>
      <c r="G2" s="0" t="n">
        <v>102</v>
      </c>
      <c r="H2" s="0" t="n">
        <v>108</v>
      </c>
      <c r="J2" s="0" t="n">
        <f aca="false">G2</f>
        <v>102</v>
      </c>
      <c r="K2" s="0" t="n">
        <f aca="false">F2/J2</f>
        <v>617.588235294118</v>
      </c>
      <c r="L2" s="0" t="n">
        <f aca="false">(K2+K3+K4)/3</f>
        <v>647.11416525373</v>
      </c>
      <c r="M2" s="0" t="n">
        <f aca="false">K2/(B2/100)</f>
        <v>9634.76186106268</v>
      </c>
      <c r="N2" s="0" t="n">
        <f aca="false">AVERAGE(M2:M4)</f>
        <v>10151.3005133742</v>
      </c>
    </row>
    <row r="3" customFormat="false" ht="15" hidden="false" customHeight="false" outlineLevel="0" collapsed="false">
      <c r="A3" s="0" t="n">
        <v>5013</v>
      </c>
      <c r="B3" s="0" t="n">
        <v>6.35</v>
      </c>
      <c r="D3" s="0" t="n">
        <v>1244.7</v>
      </c>
      <c r="E3" s="0" t="n">
        <v>60</v>
      </c>
      <c r="F3" s="0" t="n">
        <f aca="false">D3*E3</f>
        <v>74682</v>
      </c>
      <c r="G3" s="0" t="n">
        <v>97</v>
      </c>
      <c r="H3" s="0" t="n">
        <v>110</v>
      </c>
      <c r="J3" s="0" t="n">
        <f aca="false">G3</f>
        <v>97</v>
      </c>
      <c r="K3" s="0" t="n">
        <f aca="false">F3/J3</f>
        <v>769.917525773196</v>
      </c>
      <c r="M3" s="0" t="n">
        <f aca="false">K3/(B3/100)</f>
        <v>12124.6854452472</v>
      </c>
    </row>
    <row r="4" customFormat="false" ht="15" hidden="false" customHeight="false" outlineLevel="0" collapsed="false">
      <c r="A4" s="0" t="n">
        <v>5014</v>
      </c>
      <c r="B4" s="0" t="n">
        <v>6.37</v>
      </c>
      <c r="D4" s="0" t="n">
        <v>904.6</v>
      </c>
      <c r="E4" s="0" t="n">
        <v>60</v>
      </c>
      <c r="F4" s="0" t="n">
        <f aca="false">D4*E4</f>
        <v>54276</v>
      </c>
      <c r="G4" s="0" t="n">
        <v>98</v>
      </c>
      <c r="H4" s="0" t="n">
        <v>104</v>
      </c>
      <c r="J4" s="0" t="n">
        <f aca="false">G4</f>
        <v>98</v>
      </c>
      <c r="K4" s="0" t="n">
        <f aca="false">F4/J4</f>
        <v>553.836734693878</v>
      </c>
      <c r="M4" s="0" t="n">
        <f aca="false">K4/(B4/100)</f>
        <v>8694.45423381283</v>
      </c>
    </row>
    <row r="5" customFormat="false" ht="15" hidden="false" customHeight="false" outlineLevel="0" collapsed="false">
      <c r="A5" s="0" t="n">
        <v>5021</v>
      </c>
      <c r="C5" s="0" t="n">
        <v>2</v>
      </c>
      <c r="D5" s="0" t="n">
        <v>1264.3</v>
      </c>
      <c r="E5" s="1" t="n">
        <v>30</v>
      </c>
      <c r="F5" s="0" t="n">
        <f aca="false">D5*E5</f>
        <v>37929</v>
      </c>
      <c r="G5" s="0" t="n">
        <v>100</v>
      </c>
      <c r="H5" s="0" t="n">
        <v>103</v>
      </c>
      <c r="J5" s="0" t="n">
        <f aca="false">G5</f>
        <v>100</v>
      </c>
      <c r="K5" s="0" t="n">
        <f aca="false">F5/J5</f>
        <v>379.29</v>
      </c>
      <c r="L5" s="0" t="n">
        <f aca="false">(K5+K6+K7)/3</f>
        <v>336.899090909091</v>
      </c>
      <c r="M5" s="0" t="e">
        <f aca="false">K5/(B5/100)</f>
        <v>#DIV/0!</v>
      </c>
      <c r="N5" s="0" t="n">
        <f aca="false">AVERAGE(M6:M7)</f>
        <v>5254.96980116869</v>
      </c>
    </row>
    <row r="6" customFormat="false" ht="15" hidden="false" customHeight="false" outlineLevel="0" collapsed="false">
      <c r="A6" s="0" t="n">
        <v>5022</v>
      </c>
      <c r="B6" s="0" t="n">
        <v>5.99</v>
      </c>
      <c r="D6" s="0" t="n">
        <v>1157.4</v>
      </c>
      <c r="E6" s="1" t="n">
        <v>30</v>
      </c>
      <c r="F6" s="0" t="n">
        <f aca="false">D6*E6</f>
        <v>34722</v>
      </c>
      <c r="G6" s="0" t="n">
        <v>99</v>
      </c>
      <c r="H6" s="0" t="n">
        <v>97</v>
      </c>
      <c r="J6" s="0" t="n">
        <f aca="false">G6</f>
        <v>99</v>
      </c>
      <c r="K6" s="0" t="n">
        <f aca="false">F6/J6</f>
        <v>350.727272727273</v>
      </c>
      <c r="M6" s="0" t="n">
        <f aca="false">K6/(B6/100)</f>
        <v>5855.21323417818</v>
      </c>
    </row>
    <row r="7" customFormat="false" ht="15" hidden="false" customHeight="false" outlineLevel="0" collapsed="false">
      <c r="A7" s="0" t="n">
        <v>5024</v>
      </c>
      <c r="B7" s="0" t="n">
        <v>6.03</v>
      </c>
      <c r="D7" s="0" t="n">
        <v>935.6</v>
      </c>
      <c r="E7" s="1" t="n">
        <v>30</v>
      </c>
      <c r="F7" s="0" t="n">
        <f aca="false">D7*E7</f>
        <v>28068</v>
      </c>
      <c r="G7" s="0" t="n">
        <v>100</v>
      </c>
      <c r="H7" s="0" t="n">
        <v>98</v>
      </c>
      <c r="J7" s="0" t="n">
        <f aca="false">G7</f>
        <v>100</v>
      </c>
      <c r="K7" s="0" t="n">
        <f aca="false">F7/J7</f>
        <v>280.68</v>
      </c>
      <c r="M7" s="0" t="n">
        <f aca="false">K7/(B7/100)</f>
        <v>4654.7263681592</v>
      </c>
    </row>
    <row r="8" customFormat="false" ht="15" hidden="false" customHeight="false" outlineLevel="0" collapsed="false">
      <c r="A8" s="0" t="n">
        <v>5033</v>
      </c>
      <c r="B8" s="0" t="n">
        <v>4.52</v>
      </c>
      <c r="C8" s="0" t="n">
        <v>5</v>
      </c>
      <c r="D8" s="0" t="n">
        <v>489.1</v>
      </c>
      <c r="E8" s="1" t="n">
        <v>30</v>
      </c>
      <c r="F8" s="0" t="n">
        <f aca="false">D8*E8</f>
        <v>14673</v>
      </c>
      <c r="G8" s="0" t="n">
        <v>112</v>
      </c>
      <c r="H8" s="0" t="n">
        <v>102</v>
      </c>
      <c r="J8" s="0" t="n">
        <f aca="false">G8</f>
        <v>112</v>
      </c>
      <c r="K8" s="0" t="n">
        <f aca="false">F8/J8</f>
        <v>131.008928571429</v>
      </c>
      <c r="L8" s="0" t="n">
        <f aca="false">(K8+K9+K10)/3</f>
        <v>168.701795340778</v>
      </c>
      <c r="M8" s="0" t="n">
        <f aca="false">K8/(B8/100)</f>
        <v>2898.42762326169</v>
      </c>
      <c r="N8" s="0" t="n">
        <f aca="false">AVERAGE(M8:M10)</f>
        <v>3584.10600005572</v>
      </c>
    </row>
    <row r="9" customFormat="false" ht="15" hidden="false" customHeight="false" outlineLevel="0" collapsed="false">
      <c r="A9" s="0" t="n">
        <v>5034</v>
      </c>
      <c r="B9" s="0" t="n">
        <v>4.8</v>
      </c>
      <c r="D9" s="0" t="n">
        <v>490.5</v>
      </c>
      <c r="E9" s="1" t="n">
        <v>30</v>
      </c>
      <c r="F9" s="0" t="n">
        <f aca="false">D9*E9</f>
        <v>14715</v>
      </c>
      <c r="G9" s="0" t="n">
        <v>98</v>
      </c>
      <c r="H9" s="0" t="n">
        <v>107</v>
      </c>
      <c r="J9" s="0" t="n">
        <f aca="false">G9</f>
        <v>98</v>
      </c>
      <c r="K9" s="0" t="n">
        <f aca="false">F9/J9</f>
        <v>150.15306122449</v>
      </c>
      <c r="M9" s="0" t="n">
        <f aca="false">K9/(B9/100)</f>
        <v>3128.1887755102</v>
      </c>
    </row>
    <row r="10" customFormat="false" ht="15" hidden="false" customHeight="false" outlineLevel="0" collapsed="false">
      <c r="A10" s="0" t="n">
        <v>5035</v>
      </c>
      <c r="B10" s="0" t="n">
        <v>4.76</v>
      </c>
      <c r="D10" s="0" t="n">
        <v>794.8</v>
      </c>
      <c r="E10" s="1" t="n">
        <v>30</v>
      </c>
      <c r="F10" s="0" t="n">
        <f aca="false">D10*E10</f>
        <v>23844</v>
      </c>
      <c r="G10" s="0" t="n">
        <v>106</v>
      </c>
      <c r="H10" s="0" t="n">
        <v>98</v>
      </c>
      <c r="J10" s="0" t="n">
        <f aca="false">G10</f>
        <v>106</v>
      </c>
      <c r="K10" s="0" t="n">
        <f aca="false">F10/J10</f>
        <v>224.943396226415</v>
      </c>
      <c r="M10" s="0" t="n">
        <f aca="false">K10/(B10/100)</f>
        <v>4725.70160139528</v>
      </c>
    </row>
    <row r="11" customFormat="false" ht="15" hidden="false" customHeight="false" outlineLevel="0" collapsed="false">
      <c r="A11" s="0" t="n">
        <v>5042</v>
      </c>
      <c r="B11" s="0" t="n">
        <v>4.05</v>
      </c>
      <c r="C11" s="0" t="n">
        <v>8</v>
      </c>
      <c r="D11" s="0" t="n">
        <v>251.7</v>
      </c>
      <c r="E11" s="1" t="n">
        <v>30</v>
      </c>
      <c r="F11" s="0" t="n">
        <f aca="false">D11*E11</f>
        <v>7551</v>
      </c>
      <c r="G11" s="0" t="n">
        <v>108</v>
      </c>
      <c r="H11" s="0" t="n">
        <v>104</v>
      </c>
      <c r="J11" s="0" t="n">
        <f aca="false">G11</f>
        <v>108</v>
      </c>
      <c r="K11" s="0" t="n">
        <f aca="false">F11/J11</f>
        <v>69.9166666666667</v>
      </c>
      <c r="L11" s="0" t="n">
        <f aca="false">(K11+K12+K13)/3</f>
        <v>97.078534514581</v>
      </c>
      <c r="M11" s="0" t="n">
        <f aca="false">K11/(B11/100)</f>
        <v>1726.33744855967</v>
      </c>
      <c r="N11" s="0" t="n">
        <f aca="false">AVERAGE(M11:M13)</f>
        <v>2317.91755689267</v>
      </c>
    </row>
    <row r="12" customFormat="false" ht="15" hidden="false" customHeight="false" outlineLevel="0" collapsed="false">
      <c r="A12" s="0" t="n">
        <v>5044</v>
      </c>
      <c r="B12" s="0" t="n">
        <v>4.61</v>
      </c>
      <c r="D12" s="0" t="n">
        <v>355.3</v>
      </c>
      <c r="E12" s="1" t="n">
        <v>30</v>
      </c>
      <c r="F12" s="0" t="n">
        <f aca="false">D12*E12</f>
        <v>10659</v>
      </c>
      <c r="G12" s="0" t="n">
        <v>105</v>
      </c>
      <c r="H12" s="0" t="n">
        <v>102</v>
      </c>
      <c r="J12" s="0" t="n">
        <f aca="false">G12</f>
        <v>105</v>
      </c>
      <c r="K12" s="0" t="n">
        <f aca="false">F12/J12</f>
        <v>101.514285714286</v>
      </c>
      <c r="M12" s="0" t="n">
        <f aca="false">K12/(B12/100)</f>
        <v>2202.04524325999</v>
      </c>
    </row>
    <row r="13" customFormat="false" ht="15" hidden="false" customHeight="false" outlineLevel="0" collapsed="false">
      <c r="A13" s="0" t="n">
        <v>5045</v>
      </c>
      <c r="B13" s="0" t="n">
        <v>3.96</v>
      </c>
      <c r="D13" s="0" t="n">
        <v>429.3</v>
      </c>
      <c r="E13" s="0" t="n">
        <v>60</v>
      </c>
      <c r="F13" s="0" t="n">
        <f aca="false">D13*E13</f>
        <v>25758</v>
      </c>
      <c r="G13" s="0" t="n">
        <v>108</v>
      </c>
      <c r="H13" s="0" t="n">
        <v>107</v>
      </c>
      <c r="J13" s="0" t="n">
        <f aca="false">G13+H13+I13</f>
        <v>215</v>
      </c>
      <c r="K13" s="0" t="n">
        <f aca="false">F13/J13</f>
        <v>119.804651162791</v>
      </c>
      <c r="M13" s="0" t="n">
        <f aca="false">K13/(B13/100)</f>
        <v>3025.36997885835</v>
      </c>
    </row>
    <row r="14" customFormat="false" ht="15" hidden="false" customHeight="false" outlineLevel="0" collapsed="false">
      <c r="A14" s="0" t="n">
        <v>5051</v>
      </c>
      <c r="B14" s="0" t="n">
        <v>3.81</v>
      </c>
      <c r="C14" s="0" t="n">
        <v>12</v>
      </c>
      <c r="D14" s="0" t="n">
        <v>433.6</v>
      </c>
      <c r="E14" s="0" t="n">
        <v>60</v>
      </c>
      <c r="F14" s="0" t="n">
        <f aca="false">D14*E14</f>
        <v>26016</v>
      </c>
      <c r="G14" s="0" t="n">
        <v>97</v>
      </c>
      <c r="H14" s="0" t="n">
        <v>108</v>
      </c>
      <c r="I14" s="0" t="n">
        <v>106</v>
      </c>
      <c r="J14" s="0" t="n">
        <f aca="false">G14+H14+I14</f>
        <v>311</v>
      </c>
      <c r="K14" s="0" t="n">
        <f aca="false">F14/J14</f>
        <v>83.6527331189711</v>
      </c>
      <c r="L14" s="0" t="n">
        <f aca="false">(K14+K15+K16)/3</f>
        <v>90.6730903618363</v>
      </c>
      <c r="M14" s="0" t="n">
        <f aca="false">K14/(B14/100)</f>
        <v>2195.60979314885</v>
      </c>
      <c r="N14" s="0" t="n">
        <f aca="false">AVERAGE(M14:M16)</f>
        <v>2310.19471948079</v>
      </c>
    </row>
    <row r="15" customFormat="false" ht="15" hidden="false" customHeight="false" outlineLevel="0" collapsed="false">
      <c r="A15" s="0" t="n">
        <v>5053</v>
      </c>
      <c r="B15" s="0" t="n">
        <v>3.76</v>
      </c>
      <c r="D15" s="0" t="n">
        <v>449.1</v>
      </c>
      <c r="E15" s="0" t="n">
        <v>60</v>
      </c>
      <c r="F15" s="0" t="n">
        <f aca="false">D15*E15</f>
        <v>26946</v>
      </c>
      <c r="G15" s="0" t="n">
        <v>111</v>
      </c>
      <c r="H15" s="0" t="n">
        <v>107</v>
      </c>
      <c r="I15" s="0" t="n">
        <v>115</v>
      </c>
      <c r="J15" s="0" t="n">
        <f aca="false">G15+H15+I15</f>
        <v>333</v>
      </c>
      <c r="K15" s="0" t="n">
        <f aca="false">F15/J15</f>
        <v>80.9189189189189</v>
      </c>
      <c r="M15" s="0" t="n">
        <f aca="false">K15/(B15/100)</f>
        <v>2152.09890741806</v>
      </c>
    </row>
    <row r="16" customFormat="false" ht="15" hidden="false" customHeight="false" outlineLevel="0" collapsed="false">
      <c r="A16" s="0" t="n">
        <v>5054</v>
      </c>
      <c r="B16" s="0" t="n">
        <v>4.16</v>
      </c>
      <c r="D16" s="0" t="n">
        <v>564.1</v>
      </c>
      <c r="E16" s="0" t="n">
        <v>60</v>
      </c>
      <c r="F16" s="0" t="n">
        <f aca="false">D16*E16</f>
        <v>33846</v>
      </c>
      <c r="G16" s="0" t="n">
        <v>100</v>
      </c>
      <c r="H16" s="0" t="n">
        <v>107</v>
      </c>
      <c r="I16" s="0" t="n">
        <v>108</v>
      </c>
      <c r="J16" s="0" t="n">
        <f aca="false">G16+H16+I16</f>
        <v>315</v>
      </c>
      <c r="K16" s="0" t="n">
        <f aca="false">F16/J16</f>
        <v>107.447619047619</v>
      </c>
      <c r="M16" s="0" t="n">
        <f aca="false">K16/(B16/100)</f>
        <v>2582.87545787546</v>
      </c>
    </row>
    <row r="17" customFormat="false" ht="15" hidden="false" customHeight="false" outlineLevel="0" collapsed="false">
      <c r="A17" s="0" t="n">
        <v>5062</v>
      </c>
      <c r="B17" s="0" t="n">
        <v>3.8</v>
      </c>
      <c r="C17" s="0" t="n">
        <v>14</v>
      </c>
      <c r="D17" s="0" t="n">
        <v>392.1</v>
      </c>
      <c r="E17" s="0" t="n">
        <v>60</v>
      </c>
      <c r="F17" s="0" t="n">
        <f aca="false">D17*E17</f>
        <v>23526</v>
      </c>
      <c r="G17" s="0" t="n">
        <v>103</v>
      </c>
      <c r="H17" s="0" t="n">
        <v>99</v>
      </c>
      <c r="I17" s="0" t="n">
        <v>99</v>
      </c>
      <c r="J17" s="0" t="n">
        <f aca="false">G17+H17+I17</f>
        <v>301</v>
      </c>
      <c r="K17" s="0" t="n">
        <f aca="false">F17/J17</f>
        <v>78.1594684385382</v>
      </c>
      <c r="L17" s="0" t="n">
        <f aca="false">(K17+K18+K19)/3</f>
        <v>70.0644144765552</v>
      </c>
      <c r="M17" s="0" t="n">
        <f aca="false">K17/(B17/100)</f>
        <v>2056.82811680364</v>
      </c>
      <c r="N17" s="0" t="n">
        <f aca="false">AVERAGE(M17:M19)</f>
        <v>1853.80127772989</v>
      </c>
    </row>
    <row r="18" customFormat="false" ht="15" hidden="false" customHeight="false" outlineLevel="0" collapsed="false">
      <c r="A18" s="0" t="n">
        <v>5063</v>
      </c>
      <c r="B18" s="0" t="n">
        <v>3.74</v>
      </c>
      <c r="D18" s="0" t="n">
        <v>316</v>
      </c>
      <c r="E18" s="0" t="n">
        <v>60</v>
      </c>
      <c r="F18" s="0" t="n">
        <f aca="false">D18*E18</f>
        <v>18960</v>
      </c>
      <c r="G18" s="0" t="n">
        <v>105</v>
      </c>
      <c r="H18" s="0" t="n">
        <v>112</v>
      </c>
      <c r="I18" s="0" t="n">
        <v>104</v>
      </c>
      <c r="J18" s="0" t="n">
        <f aca="false">G18+H18+I18</f>
        <v>321</v>
      </c>
      <c r="K18" s="0" t="n">
        <f aca="false">F18/J18</f>
        <v>59.0654205607477</v>
      </c>
      <c r="M18" s="0" t="n">
        <f aca="false">K18/(B18/100)</f>
        <v>1579.28931980609</v>
      </c>
    </row>
    <row r="19" customFormat="false" ht="15" hidden="false" customHeight="false" outlineLevel="0" collapsed="false">
      <c r="A19" s="0" t="n">
        <v>5065</v>
      </c>
      <c r="B19" s="0" t="n">
        <v>3.79</v>
      </c>
      <c r="D19" s="0" t="n">
        <v>768.6</v>
      </c>
      <c r="E19" s="0" t="n">
        <v>30</v>
      </c>
      <c r="F19" s="0" t="n">
        <f aca="false">D19*E19</f>
        <v>23058</v>
      </c>
      <c r="G19" s="0" t="n">
        <v>101</v>
      </c>
      <c r="H19" s="0" t="n">
        <v>115</v>
      </c>
      <c r="I19" s="0" t="n">
        <v>100</v>
      </c>
      <c r="J19" s="0" t="n">
        <f aca="false">G19+H19+I19</f>
        <v>316</v>
      </c>
      <c r="K19" s="0" t="n">
        <f aca="false">F19/J19</f>
        <v>72.9683544303798</v>
      </c>
      <c r="M19" s="0" t="n">
        <f aca="false">K19/(B19/100)</f>
        <v>1925.28639657994</v>
      </c>
    </row>
    <row r="20" customFormat="false" ht="15" hidden="false" customHeight="false" outlineLevel="0" collapsed="false">
      <c r="A20" s="0" t="n">
        <v>5072</v>
      </c>
      <c r="B20" s="0" t="n">
        <v>3.22</v>
      </c>
      <c r="C20" s="0" t="n">
        <v>18</v>
      </c>
      <c r="D20" s="0" t="n">
        <v>214</v>
      </c>
      <c r="E20" s="0" t="n">
        <v>40</v>
      </c>
      <c r="F20" s="0" t="n">
        <f aca="false">D20*E20</f>
        <v>8560</v>
      </c>
      <c r="G20" s="0" t="n">
        <v>82.5</v>
      </c>
      <c r="H20" s="0" t="n">
        <v>85.8</v>
      </c>
      <c r="I20" s="0" t="n">
        <v>88.2</v>
      </c>
      <c r="J20" s="0" t="n">
        <f aca="false">G20+H20+I20</f>
        <v>256.5</v>
      </c>
      <c r="K20" s="0" t="n">
        <f aca="false">F20/J20</f>
        <v>33.3723196881092</v>
      </c>
      <c r="L20" s="0" t="n">
        <f aca="false">(K20+K21+K22)/3</f>
        <v>36.0060308578148</v>
      </c>
      <c r="M20" s="0" t="n">
        <f aca="false">K20/(B20/100)</f>
        <v>1036.4074437301</v>
      </c>
      <c r="N20" s="0" t="n">
        <f aca="false">AVERAGE(M20:M22)</f>
        <v>1128.43677603447</v>
      </c>
      <c r="P20" s="0" t="s">
        <v>14</v>
      </c>
      <c r="Q20" s="0" t="s">
        <v>14</v>
      </c>
      <c r="T20" s="0" t="s">
        <v>15</v>
      </c>
      <c r="U20" s="0" t="s">
        <v>15</v>
      </c>
    </row>
    <row r="21" customFormat="false" ht="15" hidden="false" customHeight="false" outlineLevel="0" collapsed="false">
      <c r="A21" s="0" t="n">
        <v>5073</v>
      </c>
      <c r="B21" s="0" t="n">
        <v>3.23</v>
      </c>
      <c r="D21" s="0" t="n">
        <v>362.2</v>
      </c>
      <c r="E21" s="0" t="n">
        <v>30</v>
      </c>
      <c r="F21" s="0" t="n">
        <f aca="false">D21*E21</f>
        <v>10866</v>
      </c>
      <c r="G21" s="0" t="n">
        <v>98</v>
      </c>
      <c r="H21" s="0" t="n">
        <v>98</v>
      </c>
      <c r="I21" s="0" t="n">
        <v>103</v>
      </c>
      <c r="J21" s="0" t="n">
        <f aca="false">G21+H21+I21</f>
        <v>299</v>
      </c>
      <c r="K21" s="0" t="n">
        <f aca="false">F21/J21</f>
        <v>36.3411371237458</v>
      </c>
      <c r="M21" s="0" t="n">
        <f aca="false">K21/(B21/100)</f>
        <v>1125.11260445033</v>
      </c>
      <c r="P21" s="0" t="s">
        <v>16</v>
      </c>
      <c r="Q21" s="0" t="s">
        <v>17</v>
      </c>
      <c r="T21" s="0" t="s">
        <v>16</v>
      </c>
      <c r="U21" s="0" t="s">
        <v>17</v>
      </c>
    </row>
    <row r="22" customFormat="false" ht="15" hidden="false" customHeight="false" outlineLevel="0" collapsed="false">
      <c r="A22" s="0" t="n">
        <v>5075</v>
      </c>
      <c r="B22" s="0" t="n">
        <v>3.13</v>
      </c>
      <c r="D22" s="0" t="n">
        <v>385.6</v>
      </c>
      <c r="E22" s="0" t="n">
        <v>30</v>
      </c>
      <c r="F22" s="0" t="n">
        <f aca="false">D22*E22</f>
        <v>11568</v>
      </c>
      <c r="G22" s="0" t="n">
        <v>99</v>
      </c>
      <c r="H22" s="0" t="n">
        <v>101</v>
      </c>
      <c r="I22" s="0" t="n">
        <v>102</v>
      </c>
      <c r="J22" s="0" t="n">
        <f aca="false">G22+H22+I22</f>
        <v>302</v>
      </c>
      <c r="K22" s="0" t="n">
        <f aca="false">F22/J22</f>
        <v>38.3046357615894</v>
      </c>
      <c r="M22" s="0" t="n">
        <f aca="false">K22/(B22/100)</f>
        <v>1223.79027992298</v>
      </c>
      <c r="O22" s="0" t="n">
        <v>1</v>
      </c>
      <c r="P22" s="0" t="n">
        <v>647.11416525373</v>
      </c>
      <c r="Q22" s="0" t="n">
        <v>377.202478632479</v>
      </c>
      <c r="S22" s="0" t="n">
        <v>1</v>
      </c>
      <c r="T22" s="0" t="n">
        <v>10151.3005133742</v>
      </c>
      <c r="U22" s="0" t="n">
        <v>2626.49533321662</v>
      </c>
    </row>
    <row r="23" customFormat="false" ht="15" hidden="false" customHeight="false" outlineLevel="0" collapsed="false">
      <c r="A23" s="0" t="n">
        <v>5083</v>
      </c>
      <c r="B23" s="0" t="n">
        <v>2.75</v>
      </c>
      <c r="C23" s="0" t="n">
        <v>25</v>
      </c>
      <c r="D23" s="0" t="n">
        <v>283.1</v>
      </c>
      <c r="E23" s="0" t="n">
        <v>30</v>
      </c>
      <c r="F23" s="0" t="n">
        <f aca="false">D23*E23</f>
        <v>8493</v>
      </c>
      <c r="G23" s="0" t="n">
        <v>104</v>
      </c>
      <c r="H23" s="0" t="n">
        <v>100</v>
      </c>
      <c r="I23" s="0" t="n">
        <v>105</v>
      </c>
      <c r="J23" s="0" t="n">
        <f aca="false">G23+H23+I23</f>
        <v>309</v>
      </c>
      <c r="K23" s="0" t="n">
        <f aca="false">F23/J23</f>
        <v>27.4854368932039</v>
      </c>
      <c r="L23" s="0" t="n">
        <f aca="false">(K23+K24+K25)/3</f>
        <v>29.1490579797065</v>
      </c>
      <c r="M23" s="0" t="n">
        <f aca="false">K23/(B23/100)</f>
        <v>999.470432480141</v>
      </c>
      <c r="N23" s="0" t="n">
        <f aca="false">AVERAGE(M23:M25)</f>
        <v>998.383386110531</v>
      </c>
      <c r="O23" s="0" t="n">
        <v>2</v>
      </c>
      <c r="P23" s="0" t="n">
        <v>336.899090909091</v>
      </c>
      <c r="Q23" s="0" t="n">
        <v>327.972366390711</v>
      </c>
      <c r="S23" s="0" t="n">
        <v>2</v>
      </c>
      <c r="T23" s="0" t="n">
        <v>5254.96980116869</v>
      </c>
      <c r="U23" s="0" t="n">
        <v>3114.45971332736</v>
      </c>
    </row>
    <row r="24" customFormat="false" ht="15" hidden="false" customHeight="false" outlineLevel="0" collapsed="false">
      <c r="A24" s="0" t="n">
        <v>5084</v>
      </c>
      <c r="B24" s="0" t="n">
        <v>3.02</v>
      </c>
      <c r="D24" s="0" t="n">
        <v>311.4</v>
      </c>
      <c r="E24" s="0" t="n">
        <v>30</v>
      </c>
      <c r="F24" s="0" t="n">
        <f aca="false">D24*E24</f>
        <v>9342</v>
      </c>
      <c r="G24" s="0" t="n">
        <v>107</v>
      </c>
      <c r="H24" s="0" t="n">
        <v>106</v>
      </c>
      <c r="I24" s="0" t="n">
        <v>106</v>
      </c>
      <c r="J24" s="0" t="n">
        <f aca="false">G24+H24+I24</f>
        <v>319</v>
      </c>
      <c r="K24" s="0" t="n">
        <f aca="false">F24/J24</f>
        <v>29.2852664576802</v>
      </c>
      <c r="M24" s="0" t="n">
        <f aca="false">K24/(B24/100)</f>
        <v>969.710809856962</v>
      </c>
      <c r="O24" s="0" t="n">
        <v>3</v>
      </c>
      <c r="P24" s="0" t="n">
        <v>168.701795340778</v>
      </c>
      <c r="Q24" s="0" t="n">
        <v>101.285371629461</v>
      </c>
      <c r="S24" s="0" t="n">
        <v>3</v>
      </c>
      <c r="T24" s="0" t="n">
        <v>3584.10600005572</v>
      </c>
      <c r="U24" s="0" t="n">
        <v>1323.48419569413</v>
      </c>
    </row>
    <row r="25" customFormat="false" ht="15" hidden="false" customHeight="false" outlineLevel="0" collapsed="false">
      <c r="A25" s="0" t="n">
        <v>5085</v>
      </c>
      <c r="B25" s="0" t="n">
        <v>2.99</v>
      </c>
      <c r="D25" s="0" t="n">
        <v>312.9</v>
      </c>
      <c r="E25" s="0" t="n">
        <v>30</v>
      </c>
      <c r="F25" s="0" t="n">
        <f aca="false">D25*E25</f>
        <v>9387</v>
      </c>
      <c r="G25" s="0" t="n">
        <v>105</v>
      </c>
      <c r="H25" s="0" t="n">
        <v>99</v>
      </c>
      <c r="I25" s="0" t="n">
        <v>102</v>
      </c>
      <c r="J25" s="0" t="n">
        <f aca="false">G25+H25+I25</f>
        <v>306</v>
      </c>
      <c r="K25" s="0" t="n">
        <f aca="false">F25/J25</f>
        <v>30.6764705882353</v>
      </c>
      <c r="M25" s="0" t="n">
        <f aca="false">K25/(B25/100)</f>
        <v>1025.96891599449</v>
      </c>
      <c r="O25" s="0" t="n">
        <v>4</v>
      </c>
      <c r="P25" s="0" t="n">
        <v>97.078534514581</v>
      </c>
      <c r="Q25" s="0" t="n">
        <v>35.1983159993181</v>
      </c>
      <c r="S25" s="0" t="n">
        <v>4</v>
      </c>
      <c r="T25" s="0" t="n">
        <v>2317.91755689267</v>
      </c>
      <c r="U25" s="0" t="n">
        <v>508.533959076538</v>
      </c>
    </row>
    <row r="26" customFormat="false" ht="15" hidden="false" customHeight="false" outlineLevel="0" collapsed="false">
      <c r="A26" s="0" t="n">
        <v>5091</v>
      </c>
      <c r="B26" s="0" t="n">
        <v>3.2</v>
      </c>
      <c r="C26" s="0" t="n">
        <v>29</v>
      </c>
      <c r="D26" s="0" t="n">
        <v>313.8</v>
      </c>
      <c r="E26" s="0" t="n">
        <v>30</v>
      </c>
      <c r="F26" s="0" t="n">
        <f aca="false">D26*E26</f>
        <v>9414</v>
      </c>
      <c r="G26" s="0" t="n">
        <v>102</v>
      </c>
      <c r="H26" s="0" t="n">
        <v>99</v>
      </c>
      <c r="I26" s="0" t="n">
        <v>100</v>
      </c>
      <c r="J26" s="0" t="n">
        <f aca="false">G26+H26+I26</f>
        <v>301</v>
      </c>
      <c r="K26" s="0" t="n">
        <f aca="false">F26/J26</f>
        <v>31.2757475083056</v>
      </c>
      <c r="L26" s="0" t="n">
        <f aca="false">(K26+K27+K28)/3</f>
        <v>30.8646924046283</v>
      </c>
      <c r="M26" s="0" t="n">
        <f aca="false">K26/(B26/100)</f>
        <v>977.367109634552</v>
      </c>
      <c r="N26" s="0" t="n">
        <f aca="false">AVERAGE(M26:M27)</f>
        <v>1030.71684851525</v>
      </c>
      <c r="O26" s="0" t="n">
        <v>5</v>
      </c>
      <c r="P26" s="0" t="n">
        <v>90.6730903618363</v>
      </c>
      <c r="Q26" s="0" t="n">
        <v>29.8603168891291</v>
      </c>
      <c r="S26" s="0" t="n">
        <v>5</v>
      </c>
      <c r="T26" s="0" t="n">
        <v>2310.19471948079</v>
      </c>
      <c r="U26" s="0" t="n">
        <v>385.44681221531</v>
      </c>
    </row>
    <row r="27" customFormat="false" ht="15" hidden="false" customHeight="false" outlineLevel="0" collapsed="false">
      <c r="A27" s="0" t="n">
        <v>5094</v>
      </c>
      <c r="B27" s="0" t="n">
        <v>2.9</v>
      </c>
      <c r="D27" s="0" t="n">
        <v>303.9</v>
      </c>
      <c r="E27" s="0" t="n">
        <v>30</v>
      </c>
      <c r="F27" s="0" t="n">
        <f aca="false">D27*E27</f>
        <v>9117</v>
      </c>
      <c r="G27" s="0" t="n">
        <v>96</v>
      </c>
      <c r="H27" s="0" t="n">
        <v>96</v>
      </c>
      <c r="I27" s="0" t="n">
        <v>98</v>
      </c>
      <c r="J27" s="0" t="n">
        <f aca="false">G27+H27+I27</f>
        <v>290</v>
      </c>
      <c r="K27" s="0" t="n">
        <f aca="false">F27/J27</f>
        <v>31.4379310344828</v>
      </c>
      <c r="M27" s="0" t="n">
        <f aca="false">K27/(B27/100)</f>
        <v>1084.06658739596</v>
      </c>
      <c r="O27" s="0" t="n">
        <v>6</v>
      </c>
      <c r="P27" s="0" t="n">
        <v>70.0644144765552</v>
      </c>
      <c r="Q27" s="0" t="n">
        <v>28.5262393520458</v>
      </c>
      <c r="S27" s="0" t="n">
        <v>6</v>
      </c>
      <c r="T27" s="0" t="n">
        <v>1853.80127772989</v>
      </c>
      <c r="U27" s="0" t="n">
        <v>277.552717617435</v>
      </c>
    </row>
    <row r="28" customFormat="false" ht="15" hidden="false" customHeight="false" outlineLevel="0" collapsed="false">
      <c r="A28" s="0" t="n">
        <v>5095</v>
      </c>
      <c r="D28" s="0" t="n">
        <v>299.8</v>
      </c>
      <c r="E28" s="0" t="n">
        <v>30</v>
      </c>
      <c r="F28" s="0" t="n">
        <f aca="false">D28*E28</f>
        <v>8994</v>
      </c>
      <c r="G28" s="0" t="n">
        <v>103</v>
      </c>
      <c r="H28" s="0" t="n">
        <v>97</v>
      </c>
      <c r="I28" s="0" t="n">
        <v>101</v>
      </c>
      <c r="J28" s="0" t="n">
        <f aca="false">G28+H28+I28</f>
        <v>301</v>
      </c>
      <c r="K28" s="0" t="n">
        <f aca="false">F28/J28</f>
        <v>29.8803986710963</v>
      </c>
      <c r="M28" s="0" t="e">
        <f aca="false">K28/(B28/100)</f>
        <v>#DIV/0!</v>
      </c>
      <c r="O28" s="0" t="n">
        <v>7</v>
      </c>
      <c r="P28" s="0" t="n">
        <v>35.6048972680847</v>
      </c>
      <c r="Q28" s="0" t="n">
        <v>26.9417866022897</v>
      </c>
      <c r="S28" s="0" t="n">
        <v>7</v>
      </c>
      <c r="T28" s="0" t="n">
        <v>1115.97921113602</v>
      </c>
      <c r="U28" s="0" t="n">
        <v>186.673894916404</v>
      </c>
    </row>
    <row r="29" customFormat="false" ht="15" hidden="false" customHeight="false" outlineLevel="0" collapsed="false">
      <c r="O29" s="0" t="n">
        <v>8</v>
      </c>
      <c r="P29" s="0" t="n">
        <v>29.1490579797065</v>
      </c>
      <c r="Q29" s="0" t="n">
        <v>18.2305752712915</v>
      </c>
      <c r="S29" s="0" t="n">
        <v>8</v>
      </c>
      <c r="T29" s="0" t="n">
        <v>998.383386110531</v>
      </c>
      <c r="U29" s="0" t="n">
        <v>116.404544661234</v>
      </c>
    </row>
    <row r="30" customFormat="false" ht="15" hidden="false" customHeight="false" outlineLevel="0" collapsed="false">
      <c r="O30" s="0" t="n">
        <v>9</v>
      </c>
      <c r="P30" s="0" t="n">
        <v>30.8646924046283</v>
      </c>
      <c r="Q30" s="0" t="n">
        <v>36.2629620166788</v>
      </c>
      <c r="S30" s="0" t="n">
        <v>9</v>
      </c>
      <c r="T30" s="0" t="n">
        <v>1030.71684851525</v>
      </c>
      <c r="U30" s="0" t="n">
        <v>228.150808628651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18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5" hidden="false" customHeight="false" outlineLevel="0" collapsed="false">
      <c r="A2" s="0" t="n">
        <v>5012</v>
      </c>
      <c r="B2" s="0" t="n">
        <v>6.41</v>
      </c>
      <c r="C2" s="0" t="n">
        <v>0</v>
      </c>
      <c r="D2" s="0" t="n">
        <v>1049.9</v>
      </c>
      <c r="E2" s="0" t="n">
        <v>60</v>
      </c>
      <c r="F2" s="0" t="n">
        <f aca="false">D2*E2</f>
        <v>62994</v>
      </c>
      <c r="G2" s="0" t="n">
        <v>102</v>
      </c>
      <c r="H2" s="0" t="n">
        <v>108</v>
      </c>
      <c r="J2" s="0" t="n">
        <f aca="false">G2</f>
        <v>102</v>
      </c>
      <c r="K2" s="0" t="s">
        <v>19</v>
      </c>
      <c r="L2" s="0" t="n">
        <f aca="false">F2/J2</f>
        <v>617.588235294118</v>
      </c>
      <c r="M2" s="0" t="n">
        <f aca="false">(L2+L3+L4)/3</f>
        <v>647.11416525373</v>
      </c>
      <c r="N2" s="0" t="n">
        <f aca="false">L2/(B2/100)</f>
        <v>9634.76186106268</v>
      </c>
      <c r="O2" s="0" t="n">
        <f aca="false">AVERAGE(N2:N4)</f>
        <v>10151.3005133742</v>
      </c>
    </row>
    <row r="3" customFormat="false" ht="15" hidden="false" customHeight="false" outlineLevel="0" collapsed="false">
      <c r="A3" s="0" t="n">
        <v>5013</v>
      </c>
      <c r="B3" s="0" t="n">
        <v>6.35</v>
      </c>
      <c r="D3" s="0" t="n">
        <v>1244.7</v>
      </c>
      <c r="E3" s="0" t="n">
        <v>60</v>
      </c>
      <c r="F3" s="0" t="n">
        <f aca="false">D3*E3</f>
        <v>74682</v>
      </c>
      <c r="G3" s="0" t="n">
        <v>97</v>
      </c>
      <c r="H3" s="0" t="n">
        <v>110</v>
      </c>
      <c r="J3" s="0" t="n">
        <f aca="false">G3</f>
        <v>97</v>
      </c>
      <c r="K3" s="0" t="s">
        <v>19</v>
      </c>
      <c r="L3" s="0" t="n">
        <f aca="false">F3/J3</f>
        <v>769.917525773196</v>
      </c>
      <c r="N3" s="0" t="n">
        <f aca="false">L3/(B3/100)</f>
        <v>12124.6854452472</v>
      </c>
    </row>
    <row r="4" customFormat="false" ht="15" hidden="false" customHeight="false" outlineLevel="0" collapsed="false">
      <c r="A4" s="0" t="n">
        <v>5014</v>
      </c>
      <c r="B4" s="0" t="n">
        <v>6.37</v>
      </c>
      <c r="D4" s="0" t="n">
        <v>904.6</v>
      </c>
      <c r="E4" s="0" t="n">
        <v>60</v>
      </c>
      <c r="F4" s="0" t="n">
        <f aca="false">D4*E4</f>
        <v>54276</v>
      </c>
      <c r="G4" s="0" t="n">
        <v>98</v>
      </c>
      <c r="H4" s="0" t="n">
        <v>104</v>
      </c>
      <c r="J4" s="0" t="n">
        <f aca="false">G4</f>
        <v>98</v>
      </c>
      <c r="K4" s="0" t="s">
        <v>19</v>
      </c>
      <c r="L4" s="0" t="n">
        <f aca="false">F4/J4</f>
        <v>553.836734693878</v>
      </c>
      <c r="N4" s="0" t="n">
        <f aca="false">L4/(B4/100)</f>
        <v>8694.45423381283</v>
      </c>
    </row>
    <row r="5" customFormat="false" ht="15" hidden="false" customHeight="false" outlineLevel="0" collapsed="false">
      <c r="A5" s="0" t="n">
        <v>5021</v>
      </c>
      <c r="C5" s="0" t="n">
        <v>2</v>
      </c>
      <c r="D5" s="0" t="n">
        <v>1264.3</v>
      </c>
      <c r="E5" s="1" t="n">
        <v>30</v>
      </c>
      <c r="F5" s="0" t="n">
        <f aca="false">D5*E5</f>
        <v>37929</v>
      </c>
      <c r="G5" s="0" t="n">
        <v>100</v>
      </c>
      <c r="H5" s="0" t="n">
        <v>103</v>
      </c>
      <c r="J5" s="0" t="n">
        <f aca="false">G5</f>
        <v>100</v>
      </c>
      <c r="K5" s="0" t="s">
        <v>19</v>
      </c>
      <c r="L5" s="0" t="n">
        <f aca="false">F5/J5</f>
        <v>379.29</v>
      </c>
      <c r="M5" s="0" t="n">
        <f aca="false">(L5+L6+L7)/3</f>
        <v>336.899090909091</v>
      </c>
      <c r="N5" s="0" t="e">
        <f aca="false">L5/(B5/100)</f>
        <v>#DIV/0!</v>
      </c>
      <c r="O5" s="0" t="n">
        <f aca="false">AVERAGE(N6:N7)</f>
        <v>5254.96980116869</v>
      </c>
    </row>
    <row r="6" customFormat="false" ht="15" hidden="false" customHeight="false" outlineLevel="0" collapsed="false">
      <c r="A6" s="0" t="n">
        <v>5022</v>
      </c>
      <c r="B6" s="0" t="n">
        <v>5.99</v>
      </c>
      <c r="D6" s="0" t="n">
        <v>1157.4</v>
      </c>
      <c r="E6" s="1" t="n">
        <v>30</v>
      </c>
      <c r="F6" s="0" t="n">
        <f aca="false">D6*E6</f>
        <v>34722</v>
      </c>
      <c r="G6" s="0" t="n">
        <v>99</v>
      </c>
      <c r="H6" s="0" t="n">
        <v>97</v>
      </c>
      <c r="J6" s="0" t="n">
        <f aca="false">G6</f>
        <v>99</v>
      </c>
      <c r="K6" s="0" t="s">
        <v>19</v>
      </c>
      <c r="L6" s="0" t="n">
        <f aca="false">F6/J6</f>
        <v>350.727272727273</v>
      </c>
      <c r="N6" s="0" t="n">
        <f aca="false">L6/(B6/100)</f>
        <v>5855.21323417818</v>
      </c>
    </row>
    <row r="7" customFormat="false" ht="15" hidden="false" customHeight="false" outlineLevel="0" collapsed="false">
      <c r="A7" s="0" t="n">
        <v>5024</v>
      </c>
      <c r="B7" s="0" t="n">
        <v>6.03</v>
      </c>
      <c r="D7" s="0" t="n">
        <v>935.6</v>
      </c>
      <c r="E7" s="1" t="n">
        <v>30</v>
      </c>
      <c r="F7" s="0" t="n">
        <f aca="false">D7*E7</f>
        <v>28068</v>
      </c>
      <c r="G7" s="0" t="n">
        <v>100</v>
      </c>
      <c r="H7" s="0" t="n">
        <v>98</v>
      </c>
      <c r="J7" s="0" t="n">
        <f aca="false">G7</f>
        <v>100</v>
      </c>
      <c r="K7" s="0" t="s">
        <v>19</v>
      </c>
      <c r="L7" s="0" t="n">
        <f aca="false">F7/J7</f>
        <v>280.68</v>
      </c>
      <c r="N7" s="0" t="n">
        <f aca="false">L7/(B7/100)</f>
        <v>4654.7263681592</v>
      </c>
    </row>
    <row r="8" customFormat="false" ht="15" hidden="false" customHeight="false" outlineLevel="0" collapsed="false">
      <c r="A8" s="0" t="n">
        <v>5033</v>
      </c>
      <c r="B8" s="0" t="n">
        <v>4.52</v>
      </c>
      <c r="C8" s="0" t="n">
        <v>5</v>
      </c>
      <c r="D8" s="0" t="n">
        <v>489.1</v>
      </c>
      <c r="E8" s="1" t="n">
        <v>30</v>
      </c>
      <c r="F8" s="0" t="n">
        <f aca="false">D8*E8</f>
        <v>14673</v>
      </c>
      <c r="G8" s="0" t="n">
        <v>112</v>
      </c>
      <c r="H8" s="0" t="n">
        <v>102</v>
      </c>
      <c r="J8" s="0" t="n">
        <f aca="false">G8</f>
        <v>112</v>
      </c>
      <c r="K8" s="0" t="s">
        <v>19</v>
      </c>
      <c r="L8" s="0" t="n">
        <f aca="false">F8/J8</f>
        <v>131.008928571429</v>
      </c>
      <c r="M8" s="0" t="n">
        <f aca="false">(L8+L9+L10)/3</f>
        <v>168.701795340778</v>
      </c>
      <c r="N8" s="0" t="n">
        <f aca="false">L8/(B8/100)</f>
        <v>2898.42762326169</v>
      </c>
      <c r="O8" s="0" t="n">
        <f aca="false">AVERAGE(N8:N10)</f>
        <v>3584.10600005572</v>
      </c>
    </row>
    <row r="9" customFormat="false" ht="15" hidden="false" customHeight="false" outlineLevel="0" collapsed="false">
      <c r="A9" s="0" t="n">
        <v>5034</v>
      </c>
      <c r="B9" s="0" t="n">
        <v>4.8</v>
      </c>
      <c r="D9" s="0" t="n">
        <v>490.5</v>
      </c>
      <c r="E9" s="1" t="n">
        <v>30</v>
      </c>
      <c r="F9" s="0" t="n">
        <f aca="false">D9*E9</f>
        <v>14715</v>
      </c>
      <c r="G9" s="0" t="n">
        <v>98</v>
      </c>
      <c r="H9" s="0" t="n">
        <v>107</v>
      </c>
      <c r="J9" s="0" t="n">
        <f aca="false">G9</f>
        <v>98</v>
      </c>
      <c r="K9" s="0" t="s">
        <v>19</v>
      </c>
      <c r="L9" s="0" t="n">
        <f aca="false">F9/J9</f>
        <v>150.15306122449</v>
      </c>
      <c r="N9" s="0" t="n">
        <f aca="false">L9/(B9/100)</f>
        <v>3128.1887755102</v>
      </c>
    </row>
    <row r="10" customFormat="false" ht="15" hidden="false" customHeight="false" outlineLevel="0" collapsed="false">
      <c r="A10" s="0" t="n">
        <v>5035</v>
      </c>
      <c r="B10" s="0" t="n">
        <v>4.76</v>
      </c>
      <c r="D10" s="0" t="n">
        <v>794.8</v>
      </c>
      <c r="E10" s="1" t="n">
        <v>30</v>
      </c>
      <c r="F10" s="0" t="n">
        <f aca="false">D10*E10</f>
        <v>23844</v>
      </c>
      <c r="G10" s="0" t="n">
        <v>106</v>
      </c>
      <c r="H10" s="0" t="n">
        <v>98</v>
      </c>
      <c r="J10" s="0" t="n">
        <f aca="false">G10</f>
        <v>106</v>
      </c>
      <c r="K10" s="0" t="s">
        <v>19</v>
      </c>
      <c r="L10" s="0" t="n">
        <f aca="false">F10/J10</f>
        <v>224.943396226415</v>
      </c>
      <c r="N10" s="0" t="n">
        <f aca="false">L10/(B10/100)</f>
        <v>4725.70160139528</v>
      </c>
    </row>
    <row r="11" customFormat="false" ht="15" hidden="false" customHeight="false" outlineLevel="0" collapsed="false">
      <c r="A11" s="0" t="n">
        <v>5042</v>
      </c>
      <c r="B11" s="0" t="n">
        <v>4.05</v>
      </c>
      <c r="C11" s="0" t="n">
        <v>8</v>
      </c>
      <c r="D11" s="0" t="n">
        <v>251.7</v>
      </c>
      <c r="E11" s="1" t="n">
        <v>30</v>
      </c>
      <c r="F11" s="0" t="n">
        <f aca="false">D11*E11</f>
        <v>7551</v>
      </c>
      <c r="G11" s="0" t="n">
        <v>108</v>
      </c>
      <c r="H11" s="0" t="n">
        <v>104</v>
      </c>
      <c r="J11" s="0" t="n">
        <f aca="false">G11</f>
        <v>108</v>
      </c>
      <c r="K11" s="0" t="s">
        <v>19</v>
      </c>
      <c r="L11" s="0" t="n">
        <f aca="false">F11/J11</f>
        <v>69.9166666666667</v>
      </c>
      <c r="M11" s="0" t="n">
        <f aca="false">(L11+L12+L13)/3</f>
        <v>97.078534514581</v>
      </c>
      <c r="N11" s="0" t="n">
        <f aca="false">L11/(B11/100)</f>
        <v>1726.33744855967</v>
      </c>
      <c r="O11" s="0" t="n">
        <f aca="false">AVERAGE(N11:N13)</f>
        <v>2317.91755689267</v>
      </c>
    </row>
    <row r="12" customFormat="false" ht="15" hidden="false" customHeight="false" outlineLevel="0" collapsed="false">
      <c r="A12" s="0" t="n">
        <v>5044</v>
      </c>
      <c r="B12" s="0" t="n">
        <v>4.61</v>
      </c>
      <c r="D12" s="0" t="n">
        <v>355.3</v>
      </c>
      <c r="E12" s="1" t="n">
        <v>30</v>
      </c>
      <c r="F12" s="0" t="n">
        <f aca="false">D12*E12</f>
        <v>10659</v>
      </c>
      <c r="G12" s="0" t="n">
        <v>105</v>
      </c>
      <c r="H12" s="0" t="n">
        <v>102</v>
      </c>
      <c r="J12" s="0" t="n">
        <f aca="false">G12</f>
        <v>105</v>
      </c>
      <c r="K12" s="0" t="s">
        <v>19</v>
      </c>
      <c r="L12" s="0" t="n">
        <f aca="false">F12/J12</f>
        <v>101.514285714286</v>
      </c>
      <c r="N12" s="0" t="n">
        <f aca="false">L12/(B12/100)</f>
        <v>2202.04524325999</v>
      </c>
    </row>
    <row r="13" customFormat="false" ht="15" hidden="false" customHeight="false" outlineLevel="0" collapsed="false">
      <c r="A13" s="0" t="n">
        <v>5045</v>
      </c>
      <c r="B13" s="0" t="n">
        <v>3.96</v>
      </c>
      <c r="D13" s="0" t="n">
        <v>429.3</v>
      </c>
      <c r="E13" s="0" t="n">
        <v>60</v>
      </c>
      <c r="F13" s="0" t="n">
        <f aca="false">D13*E13</f>
        <v>25758</v>
      </c>
      <c r="G13" s="0" t="n">
        <v>108</v>
      </c>
      <c r="H13" s="0" t="n">
        <v>107</v>
      </c>
      <c r="J13" s="0" t="n">
        <f aca="false">G13+H13+I13</f>
        <v>215</v>
      </c>
      <c r="K13" s="0" t="s">
        <v>19</v>
      </c>
      <c r="L13" s="0" t="n">
        <f aca="false">F13/J13</f>
        <v>119.804651162791</v>
      </c>
      <c r="N13" s="0" t="n">
        <f aca="false">L13/(B13/100)</f>
        <v>3025.36997885835</v>
      </c>
    </row>
    <row r="14" customFormat="false" ht="15" hidden="false" customHeight="false" outlineLevel="0" collapsed="false">
      <c r="A14" s="0" t="n">
        <v>5051</v>
      </c>
      <c r="B14" s="0" t="n">
        <v>3.81</v>
      </c>
      <c r="C14" s="0" t="n">
        <v>12</v>
      </c>
      <c r="D14" s="0" t="n">
        <v>433.6</v>
      </c>
      <c r="E14" s="0" t="n">
        <v>60</v>
      </c>
      <c r="F14" s="0" t="n">
        <f aca="false">D14*E14</f>
        <v>26016</v>
      </c>
      <c r="G14" s="0" t="n">
        <v>97</v>
      </c>
      <c r="H14" s="0" t="n">
        <v>108</v>
      </c>
      <c r="I14" s="0" t="n">
        <v>106</v>
      </c>
      <c r="J14" s="0" t="n">
        <f aca="false">G14+H14+I14</f>
        <v>311</v>
      </c>
      <c r="K14" s="0" t="s">
        <v>19</v>
      </c>
      <c r="L14" s="0" t="n">
        <f aca="false">F14/J14</f>
        <v>83.6527331189711</v>
      </c>
      <c r="M14" s="0" t="n">
        <f aca="false">(L14+L15+L16)/3</f>
        <v>90.6730903618363</v>
      </c>
      <c r="N14" s="0" t="n">
        <f aca="false">L14/(B14/100)</f>
        <v>2195.60979314885</v>
      </c>
      <c r="O14" s="0" t="n">
        <f aca="false">AVERAGE(N14:N16)</f>
        <v>2310.19471948079</v>
      </c>
    </row>
    <row r="15" customFormat="false" ht="15" hidden="false" customHeight="false" outlineLevel="0" collapsed="false">
      <c r="A15" s="0" t="n">
        <v>5053</v>
      </c>
      <c r="B15" s="0" t="n">
        <v>3.76</v>
      </c>
      <c r="D15" s="0" t="n">
        <v>449.1</v>
      </c>
      <c r="E15" s="0" t="n">
        <v>60</v>
      </c>
      <c r="F15" s="0" t="n">
        <f aca="false">D15*E15</f>
        <v>26946</v>
      </c>
      <c r="G15" s="0" t="n">
        <v>111</v>
      </c>
      <c r="H15" s="0" t="n">
        <v>107</v>
      </c>
      <c r="I15" s="0" t="n">
        <v>115</v>
      </c>
      <c r="J15" s="0" t="n">
        <f aca="false">G15+H15+I15</f>
        <v>333</v>
      </c>
      <c r="K15" s="0" t="s">
        <v>19</v>
      </c>
      <c r="L15" s="0" t="n">
        <f aca="false">F15/J15</f>
        <v>80.9189189189189</v>
      </c>
      <c r="N15" s="0" t="n">
        <f aca="false">L15/(B15/100)</f>
        <v>2152.09890741806</v>
      </c>
    </row>
    <row r="16" customFormat="false" ht="15" hidden="false" customHeight="false" outlineLevel="0" collapsed="false">
      <c r="A16" s="0" t="n">
        <v>5054</v>
      </c>
      <c r="B16" s="0" t="n">
        <v>4.16</v>
      </c>
      <c r="D16" s="0" t="n">
        <v>564.1</v>
      </c>
      <c r="E16" s="0" t="n">
        <v>60</v>
      </c>
      <c r="F16" s="0" t="n">
        <f aca="false">D16*E16</f>
        <v>33846</v>
      </c>
      <c r="G16" s="0" t="n">
        <v>100</v>
      </c>
      <c r="H16" s="0" t="n">
        <v>107</v>
      </c>
      <c r="I16" s="0" t="n">
        <v>108</v>
      </c>
      <c r="J16" s="0" t="n">
        <f aca="false">G16+H16+I16</f>
        <v>315</v>
      </c>
      <c r="K16" s="0" t="s">
        <v>19</v>
      </c>
      <c r="L16" s="0" t="n">
        <f aca="false">F16/J16</f>
        <v>107.447619047619</v>
      </c>
      <c r="N16" s="0" t="n">
        <f aca="false">L16/(B16/100)</f>
        <v>2582.87545787546</v>
      </c>
    </row>
    <row r="17" customFormat="false" ht="15" hidden="false" customHeight="false" outlineLevel="0" collapsed="false">
      <c r="A17" s="0" t="n">
        <v>5062</v>
      </c>
      <c r="B17" s="0" t="n">
        <v>3.8</v>
      </c>
      <c r="C17" s="0" t="n">
        <v>14</v>
      </c>
      <c r="D17" s="0" t="n">
        <v>392.1</v>
      </c>
      <c r="E17" s="0" t="n">
        <v>60</v>
      </c>
      <c r="F17" s="0" t="n">
        <f aca="false">D17*E17</f>
        <v>23526</v>
      </c>
      <c r="G17" s="0" t="n">
        <v>103</v>
      </c>
      <c r="H17" s="0" t="n">
        <v>99</v>
      </c>
      <c r="I17" s="0" t="n">
        <v>99</v>
      </c>
      <c r="J17" s="0" t="n">
        <f aca="false">G17+H17+I17</f>
        <v>301</v>
      </c>
      <c r="K17" s="0" t="s">
        <v>19</v>
      </c>
      <c r="L17" s="0" t="n">
        <f aca="false">F17/J17</f>
        <v>78.1594684385382</v>
      </c>
      <c r="M17" s="0" t="n">
        <f aca="false">(L17+L18+L19)/3</f>
        <v>70.0644144765552</v>
      </c>
      <c r="N17" s="0" t="n">
        <f aca="false">L17/(B17/100)</f>
        <v>2056.82811680364</v>
      </c>
      <c r="O17" s="0" t="n">
        <f aca="false">AVERAGE(N17:N19)</f>
        <v>1853.80127772989</v>
      </c>
    </row>
    <row r="18" customFormat="false" ht="15" hidden="false" customHeight="false" outlineLevel="0" collapsed="false">
      <c r="A18" s="0" t="n">
        <v>5063</v>
      </c>
      <c r="B18" s="0" t="n">
        <v>3.74</v>
      </c>
      <c r="D18" s="0" t="n">
        <v>316</v>
      </c>
      <c r="E18" s="0" t="n">
        <v>60</v>
      </c>
      <c r="F18" s="0" t="n">
        <f aca="false">D18*E18</f>
        <v>18960</v>
      </c>
      <c r="G18" s="0" t="n">
        <v>105</v>
      </c>
      <c r="H18" s="0" t="n">
        <v>112</v>
      </c>
      <c r="I18" s="0" t="n">
        <v>104</v>
      </c>
      <c r="J18" s="0" t="n">
        <f aca="false">G18+H18+I18</f>
        <v>321</v>
      </c>
      <c r="K18" s="0" t="s">
        <v>19</v>
      </c>
      <c r="L18" s="0" t="n">
        <f aca="false">F18/J18</f>
        <v>59.0654205607477</v>
      </c>
      <c r="N18" s="0" t="n">
        <f aca="false">L18/(B18/100)</f>
        <v>1579.28931980609</v>
      </c>
    </row>
    <row r="19" customFormat="false" ht="15" hidden="false" customHeight="false" outlineLevel="0" collapsed="false">
      <c r="A19" s="0" t="n">
        <v>5065</v>
      </c>
      <c r="B19" s="0" t="n">
        <v>3.79</v>
      </c>
      <c r="D19" s="0" t="n">
        <v>768.6</v>
      </c>
      <c r="E19" s="0" t="n">
        <v>30</v>
      </c>
      <c r="F19" s="0" t="n">
        <f aca="false">D19*E19</f>
        <v>23058</v>
      </c>
      <c r="G19" s="0" t="n">
        <v>101</v>
      </c>
      <c r="H19" s="0" t="n">
        <v>115</v>
      </c>
      <c r="I19" s="0" t="n">
        <v>100</v>
      </c>
      <c r="J19" s="0" t="n">
        <f aca="false">G19+H19+I19</f>
        <v>316</v>
      </c>
      <c r="K19" s="0" t="s">
        <v>19</v>
      </c>
      <c r="L19" s="0" t="n">
        <f aca="false">F19/J19</f>
        <v>72.9683544303798</v>
      </c>
      <c r="N19" s="0" t="n">
        <f aca="false">L19/(B19/100)</f>
        <v>1925.28639657994</v>
      </c>
    </row>
    <row r="20" customFormat="false" ht="15" hidden="false" customHeight="false" outlineLevel="0" collapsed="false">
      <c r="A20" s="0" t="n">
        <v>5072</v>
      </c>
      <c r="B20" s="0" t="n">
        <v>3.22</v>
      </c>
      <c r="C20" s="0" t="n">
        <v>18</v>
      </c>
      <c r="D20" s="0" t="n">
        <v>214</v>
      </c>
      <c r="E20" s="0" t="n">
        <v>40</v>
      </c>
      <c r="F20" s="0" t="n">
        <f aca="false">D20*E20</f>
        <v>8560</v>
      </c>
      <c r="G20" s="0" t="n">
        <v>82.5</v>
      </c>
      <c r="H20" s="0" t="n">
        <v>85.8</v>
      </c>
      <c r="I20" s="0" t="n">
        <v>88.2</v>
      </c>
      <c r="J20" s="0" t="n">
        <f aca="false">G20+H20+I20</f>
        <v>256.5</v>
      </c>
      <c r="K20" s="0" t="s">
        <v>20</v>
      </c>
      <c r="L20" s="0" t="n">
        <f aca="false">F20/J20</f>
        <v>33.3723196881092</v>
      </c>
      <c r="M20" s="0" t="n">
        <f aca="false">(L20+L21+L22)/3</f>
        <v>36.0060308578148</v>
      </c>
      <c r="N20" s="0" t="n">
        <f aca="false">L20/(B20/100)</f>
        <v>1036.4074437301</v>
      </c>
      <c r="O20" s="0" t="n">
        <f aca="false">AVERAGE(N20:N22)</f>
        <v>1128.43677603447</v>
      </c>
      <c r="Q20" s="0" t="s">
        <v>14</v>
      </c>
      <c r="R20" s="0" t="s">
        <v>14</v>
      </c>
      <c r="U20" s="0" t="s">
        <v>15</v>
      </c>
      <c r="V20" s="0" t="s">
        <v>15</v>
      </c>
    </row>
    <row r="21" customFormat="false" ht="15" hidden="false" customHeight="false" outlineLevel="0" collapsed="false">
      <c r="A21" s="0" t="n">
        <v>5073</v>
      </c>
      <c r="B21" s="0" t="n">
        <v>3.23</v>
      </c>
      <c r="D21" s="0" t="n">
        <v>362.2</v>
      </c>
      <c r="E21" s="0" t="n">
        <v>30</v>
      </c>
      <c r="F21" s="0" t="n">
        <f aca="false">D21*E21</f>
        <v>10866</v>
      </c>
      <c r="G21" s="0" t="n">
        <v>98</v>
      </c>
      <c r="H21" s="0" t="n">
        <v>98</v>
      </c>
      <c r="I21" s="0" t="n">
        <v>103</v>
      </c>
      <c r="J21" s="0" t="n">
        <f aca="false">G21+H21+I21</f>
        <v>299</v>
      </c>
      <c r="K21" s="0" t="s">
        <v>19</v>
      </c>
      <c r="L21" s="0" t="n">
        <f aca="false">F21/J21</f>
        <v>36.3411371237458</v>
      </c>
      <c r="N21" s="0" t="n">
        <f aca="false">L21/(B21/100)</f>
        <v>1125.11260445033</v>
      </c>
      <c r="Q21" s="0" t="s">
        <v>16</v>
      </c>
      <c r="R21" s="0" t="s">
        <v>17</v>
      </c>
      <c r="U21" s="0" t="s">
        <v>16</v>
      </c>
      <c r="V21" s="0" t="s">
        <v>17</v>
      </c>
    </row>
    <row r="22" customFormat="false" ht="15" hidden="false" customHeight="false" outlineLevel="0" collapsed="false">
      <c r="A22" s="0" t="n">
        <v>5075</v>
      </c>
      <c r="B22" s="0" t="n">
        <v>3.13</v>
      </c>
      <c r="D22" s="0" t="n">
        <v>385.6</v>
      </c>
      <c r="E22" s="0" t="n">
        <v>30</v>
      </c>
      <c r="F22" s="0" t="n">
        <f aca="false">D22*E22</f>
        <v>11568</v>
      </c>
      <c r="G22" s="0" t="n">
        <v>99</v>
      </c>
      <c r="H22" s="0" t="n">
        <v>101</v>
      </c>
      <c r="I22" s="0" t="n">
        <v>102</v>
      </c>
      <c r="J22" s="0" t="n">
        <f aca="false">G22+H22+I22</f>
        <v>302</v>
      </c>
      <c r="K22" s="0" t="s">
        <v>19</v>
      </c>
      <c r="L22" s="0" t="n">
        <f aca="false">F22/J22</f>
        <v>38.3046357615894</v>
      </c>
      <c r="N22" s="0" t="n">
        <f aca="false">L22/(B22/100)</f>
        <v>1223.79027992298</v>
      </c>
      <c r="P22" s="0" t="n">
        <v>1</v>
      </c>
      <c r="Q22" s="0" t="n">
        <v>647.11416525373</v>
      </c>
      <c r="R22" s="0" t="n">
        <v>377.202478632479</v>
      </c>
      <c r="T22" s="0" t="n">
        <v>1</v>
      </c>
      <c r="U22" s="0" t="n">
        <v>10151.3005133742</v>
      </c>
      <c r="V22" s="0" t="n">
        <v>2626.49533321662</v>
      </c>
    </row>
    <row r="23" customFormat="false" ht="15" hidden="false" customHeight="false" outlineLevel="0" collapsed="false">
      <c r="A23" s="0" t="n">
        <v>5083</v>
      </c>
      <c r="B23" s="0" t="n">
        <v>2.75</v>
      </c>
      <c r="C23" s="0" t="n">
        <v>25</v>
      </c>
      <c r="D23" s="0" t="n">
        <v>283.1</v>
      </c>
      <c r="E23" s="0" t="n">
        <v>30</v>
      </c>
      <c r="F23" s="0" t="n">
        <f aca="false">D23*E23</f>
        <v>8493</v>
      </c>
      <c r="G23" s="0" t="n">
        <v>104</v>
      </c>
      <c r="H23" s="0" t="n">
        <v>100</v>
      </c>
      <c r="I23" s="0" t="n">
        <v>105</v>
      </c>
      <c r="J23" s="0" t="n">
        <f aca="false">G23+H23+I23</f>
        <v>309</v>
      </c>
      <c r="K23" s="0" t="s">
        <v>19</v>
      </c>
      <c r="L23" s="0" t="n">
        <f aca="false">F23/J23</f>
        <v>27.4854368932039</v>
      </c>
      <c r="M23" s="0" t="n">
        <f aca="false">(L23+L24+L25)/3</f>
        <v>29.1490579797065</v>
      </c>
      <c r="N23" s="0" t="n">
        <f aca="false">L23/(B23/100)</f>
        <v>999.470432480141</v>
      </c>
      <c r="O23" s="0" t="n">
        <f aca="false">AVERAGE(N23:N25)</f>
        <v>998.383386110531</v>
      </c>
      <c r="P23" s="0" t="n">
        <v>2</v>
      </c>
      <c r="Q23" s="0" t="n">
        <v>336.899090909091</v>
      </c>
      <c r="R23" s="0" t="n">
        <v>327.972366390711</v>
      </c>
      <c r="T23" s="0" t="n">
        <v>2</v>
      </c>
      <c r="U23" s="0" t="n">
        <v>5254.96980116869</v>
      </c>
      <c r="V23" s="0" t="n">
        <v>3114.45971332736</v>
      </c>
    </row>
    <row r="24" customFormat="false" ht="15" hidden="false" customHeight="false" outlineLevel="0" collapsed="false">
      <c r="A24" s="0" t="n">
        <v>5084</v>
      </c>
      <c r="B24" s="0" t="n">
        <v>3.02</v>
      </c>
      <c r="D24" s="0" t="n">
        <v>311.4</v>
      </c>
      <c r="E24" s="0" t="n">
        <v>30</v>
      </c>
      <c r="F24" s="0" t="n">
        <f aca="false">D24*E24</f>
        <v>9342</v>
      </c>
      <c r="G24" s="0" t="n">
        <v>107</v>
      </c>
      <c r="H24" s="0" t="n">
        <v>106</v>
      </c>
      <c r="I24" s="0" t="n">
        <v>106</v>
      </c>
      <c r="J24" s="0" t="n">
        <f aca="false">G24+H24+I24</f>
        <v>319</v>
      </c>
      <c r="K24" s="0" t="s">
        <v>19</v>
      </c>
      <c r="L24" s="0" t="n">
        <f aca="false">F24/J24</f>
        <v>29.2852664576802</v>
      </c>
      <c r="N24" s="0" t="n">
        <f aca="false">L24/(B24/100)</f>
        <v>969.710809856962</v>
      </c>
      <c r="P24" s="0" t="n">
        <v>3</v>
      </c>
      <c r="Q24" s="0" t="n">
        <v>168.701795340778</v>
      </c>
      <c r="R24" s="0" t="n">
        <v>101.285371629461</v>
      </c>
      <c r="T24" s="0" t="n">
        <v>3</v>
      </c>
      <c r="U24" s="0" t="n">
        <v>3584.10600005572</v>
      </c>
      <c r="V24" s="0" t="n">
        <v>1323.48419569413</v>
      </c>
    </row>
    <row r="25" customFormat="false" ht="15" hidden="false" customHeight="false" outlineLevel="0" collapsed="false">
      <c r="A25" s="0" t="n">
        <v>5085</v>
      </c>
      <c r="B25" s="0" t="n">
        <v>2.99</v>
      </c>
      <c r="D25" s="0" t="n">
        <v>312.9</v>
      </c>
      <c r="E25" s="0" t="n">
        <v>30</v>
      </c>
      <c r="F25" s="0" t="n">
        <f aca="false">D25*E25</f>
        <v>9387</v>
      </c>
      <c r="G25" s="0" t="n">
        <v>105</v>
      </c>
      <c r="H25" s="0" t="n">
        <v>99</v>
      </c>
      <c r="I25" s="0" t="n">
        <v>102</v>
      </c>
      <c r="J25" s="0" t="n">
        <f aca="false">G25+H25+I25</f>
        <v>306</v>
      </c>
      <c r="K25" s="0" t="s">
        <v>19</v>
      </c>
      <c r="L25" s="0" t="n">
        <f aca="false">F25/J25</f>
        <v>30.6764705882353</v>
      </c>
      <c r="N25" s="0" t="n">
        <f aca="false">L25/(B25/100)</f>
        <v>1025.96891599449</v>
      </c>
      <c r="P25" s="0" t="n">
        <v>4</v>
      </c>
      <c r="Q25" s="0" t="n">
        <v>97.078534514581</v>
      </c>
      <c r="R25" s="0" t="n">
        <v>35.1983159993181</v>
      </c>
      <c r="T25" s="0" t="n">
        <v>4</v>
      </c>
      <c r="U25" s="0" t="n">
        <v>2317.91755689267</v>
      </c>
      <c r="V25" s="0" t="n">
        <v>508.533959076538</v>
      </c>
    </row>
    <row r="26" customFormat="false" ht="15" hidden="false" customHeight="false" outlineLevel="0" collapsed="false">
      <c r="A26" s="0" t="n">
        <v>5091</v>
      </c>
      <c r="B26" s="0" t="n">
        <v>3.2</v>
      </c>
      <c r="C26" s="0" t="n">
        <v>29</v>
      </c>
      <c r="D26" s="0" t="n">
        <v>313.8</v>
      </c>
      <c r="E26" s="0" t="n">
        <v>30</v>
      </c>
      <c r="F26" s="0" t="n">
        <f aca="false">D26*E26</f>
        <v>9414</v>
      </c>
      <c r="G26" s="0" t="n">
        <v>102</v>
      </c>
      <c r="H26" s="0" t="n">
        <v>99</v>
      </c>
      <c r="I26" s="0" t="n">
        <v>100</v>
      </c>
      <c r="J26" s="0" t="n">
        <f aca="false">G26+H26+I26</f>
        <v>301</v>
      </c>
      <c r="K26" s="0" t="s">
        <v>19</v>
      </c>
      <c r="L26" s="0" t="n">
        <f aca="false">F26/J26</f>
        <v>31.2757475083056</v>
      </c>
      <c r="M26" s="0" t="n">
        <f aca="false">(L26+L27+L28)/3</f>
        <v>30.8646924046283</v>
      </c>
      <c r="N26" s="0" t="n">
        <f aca="false">L26/(B26/100)</f>
        <v>977.367109634552</v>
      </c>
      <c r="O26" s="0" t="n">
        <f aca="false">AVERAGE(N26:N27)</f>
        <v>1030.71684851525</v>
      </c>
      <c r="P26" s="0" t="n">
        <v>5</v>
      </c>
      <c r="Q26" s="0" t="n">
        <v>90.6730903618363</v>
      </c>
      <c r="R26" s="0" t="n">
        <v>29.8603168891291</v>
      </c>
      <c r="T26" s="0" t="n">
        <v>5</v>
      </c>
      <c r="U26" s="0" t="n">
        <v>2310.19471948079</v>
      </c>
      <c r="V26" s="0" t="n">
        <v>385.44681221531</v>
      </c>
    </row>
    <row r="27" customFormat="false" ht="15" hidden="false" customHeight="false" outlineLevel="0" collapsed="false">
      <c r="A27" s="0" t="n">
        <v>5094</v>
      </c>
      <c r="B27" s="0" t="n">
        <v>2.9</v>
      </c>
      <c r="D27" s="0" t="n">
        <v>303.9</v>
      </c>
      <c r="E27" s="0" t="n">
        <v>30</v>
      </c>
      <c r="F27" s="0" t="n">
        <f aca="false">D27*E27</f>
        <v>9117</v>
      </c>
      <c r="G27" s="0" t="n">
        <v>96</v>
      </c>
      <c r="H27" s="0" t="n">
        <v>96</v>
      </c>
      <c r="I27" s="0" t="n">
        <v>98</v>
      </c>
      <c r="J27" s="0" t="n">
        <f aca="false">G27+H27+I27</f>
        <v>290</v>
      </c>
      <c r="K27" s="0" t="s">
        <v>19</v>
      </c>
      <c r="L27" s="0" t="n">
        <f aca="false">F27/J27</f>
        <v>31.4379310344828</v>
      </c>
      <c r="N27" s="0" t="n">
        <f aca="false">L27/(B27/100)</f>
        <v>1084.06658739596</v>
      </c>
      <c r="P27" s="0" t="n">
        <v>6</v>
      </c>
      <c r="Q27" s="0" t="n">
        <v>70.0644144765552</v>
      </c>
      <c r="R27" s="0" t="n">
        <v>28.5262393520458</v>
      </c>
      <c r="T27" s="0" t="n">
        <v>6</v>
      </c>
      <c r="U27" s="0" t="n">
        <v>1853.80127772989</v>
      </c>
      <c r="V27" s="0" t="n">
        <v>277.552717617435</v>
      </c>
    </row>
    <row r="28" customFormat="false" ht="15" hidden="false" customHeight="false" outlineLevel="0" collapsed="false">
      <c r="A28" s="0" t="n">
        <v>5095</v>
      </c>
      <c r="D28" s="0" t="n">
        <v>299.8</v>
      </c>
      <c r="E28" s="0" t="n">
        <v>30</v>
      </c>
      <c r="F28" s="0" t="n">
        <f aca="false">D28*E28</f>
        <v>8994</v>
      </c>
      <c r="G28" s="0" t="n">
        <v>103</v>
      </c>
      <c r="H28" s="0" t="n">
        <v>97</v>
      </c>
      <c r="I28" s="0" t="n">
        <v>101</v>
      </c>
      <c r="J28" s="0" t="n">
        <f aca="false">G28+H28+I28</f>
        <v>301</v>
      </c>
      <c r="K28" s="0" t="s">
        <v>19</v>
      </c>
      <c r="L28" s="0" t="n">
        <f aca="false">F28/J28</f>
        <v>29.8803986710963</v>
      </c>
      <c r="N28" s="0" t="e">
        <f aca="false">L28/(B28/100)</f>
        <v>#DIV/0!</v>
      </c>
      <c r="P28" s="0" t="n">
        <v>7</v>
      </c>
      <c r="Q28" s="0" t="n">
        <v>36.0060308578148</v>
      </c>
      <c r="R28" s="0" t="n">
        <v>26.9417866022897</v>
      </c>
      <c r="T28" s="0" t="n">
        <v>7</v>
      </c>
      <c r="U28" s="0" t="n">
        <v>1128.43677603447</v>
      </c>
      <c r="V28" s="0" t="n">
        <v>186.673894916404</v>
      </c>
    </row>
    <row r="29" customFormat="false" ht="15" hidden="false" customHeight="false" outlineLevel="0" collapsed="false">
      <c r="P29" s="0" t="n">
        <v>8</v>
      </c>
      <c r="Q29" s="0" t="n">
        <v>29.1490579797065</v>
      </c>
      <c r="R29" s="0" t="n">
        <v>18.2305752712915</v>
      </c>
      <c r="T29" s="0" t="n">
        <v>8</v>
      </c>
      <c r="U29" s="0" t="n">
        <v>998.383386110531</v>
      </c>
      <c r="V29" s="0" t="n">
        <v>116.404544661234</v>
      </c>
    </row>
    <row r="30" customFormat="false" ht="15" hidden="false" customHeight="false" outlineLevel="0" collapsed="false">
      <c r="P30" s="0" t="n">
        <v>9</v>
      </c>
      <c r="Q30" s="0" t="n">
        <v>30.8646924046283</v>
      </c>
      <c r="R30" s="0" t="n">
        <v>36.2629620166788</v>
      </c>
      <c r="T30" s="0" t="n">
        <v>9</v>
      </c>
      <c r="U30" s="0" t="n">
        <v>1030.71684851525</v>
      </c>
      <c r="V30" s="0" t="n">
        <v>228.150808628651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21</v>
      </c>
      <c r="F1" s="0" t="s">
        <v>22</v>
      </c>
      <c r="G1" s="0" t="s">
        <v>6</v>
      </c>
      <c r="H1" s="0" t="s">
        <v>23</v>
      </c>
      <c r="I1" s="0" t="s">
        <v>8</v>
      </c>
      <c r="J1" s="0" t="s">
        <v>24</v>
      </c>
      <c r="K1" s="0" t="s">
        <v>18</v>
      </c>
      <c r="L1" s="0" t="s">
        <v>10</v>
      </c>
      <c r="M1" s="0" t="s">
        <v>13</v>
      </c>
      <c r="N1" s="0" t="s">
        <v>25</v>
      </c>
      <c r="O1" s="0" t="s">
        <v>13</v>
      </c>
    </row>
    <row r="2" customFormat="false" ht="15" hidden="false" customHeight="false" outlineLevel="0" collapsed="false">
      <c r="A2" s="0" t="n">
        <v>4011</v>
      </c>
      <c r="B2" s="0" t="n">
        <v>13.98</v>
      </c>
      <c r="C2" s="0" t="n">
        <v>0</v>
      </c>
      <c r="D2" s="0" t="n">
        <v>1071.4</v>
      </c>
      <c r="E2" s="0" t="n">
        <v>40</v>
      </c>
      <c r="F2" s="0" t="n">
        <f aca="false">D2*E2</f>
        <v>42856</v>
      </c>
      <c r="G2" s="0" t="n">
        <v>96</v>
      </c>
      <c r="H2" s="0" t="n">
        <v>103</v>
      </c>
      <c r="J2" s="0" t="n">
        <f aca="false">G2</f>
        <v>96</v>
      </c>
      <c r="K2" s="0" t="s">
        <v>26</v>
      </c>
      <c r="L2" s="0" t="n">
        <f aca="false">F2/J2</f>
        <v>446.416666666667</v>
      </c>
      <c r="M2" s="0" t="n">
        <f aca="false">(L2+L3+L4)/3</f>
        <v>377.202478632479</v>
      </c>
      <c r="N2" s="0" t="n">
        <f aca="false">L2/(B2/100)</f>
        <v>3193.25226514068</v>
      </c>
      <c r="O2" s="0" t="n">
        <f aca="false">AVERAGE(N2:N4)</f>
        <v>2626.49533321662</v>
      </c>
    </row>
    <row r="3" customFormat="false" ht="15" hidden="false" customHeight="false" outlineLevel="0" collapsed="false">
      <c r="A3" s="0" t="n">
        <v>4012</v>
      </c>
      <c r="B3" s="0" t="n">
        <v>14.91</v>
      </c>
      <c r="D3" s="0" t="n">
        <v>845.6</v>
      </c>
      <c r="E3" s="0" t="n">
        <v>40</v>
      </c>
      <c r="F3" s="0" t="n">
        <f aca="false">D3*E3</f>
        <v>33824</v>
      </c>
      <c r="G3" s="0" t="n">
        <v>104</v>
      </c>
      <c r="H3" s="0" t="n">
        <v>105</v>
      </c>
      <c r="J3" s="0" t="n">
        <f aca="false">G3</f>
        <v>104</v>
      </c>
      <c r="K3" s="0" t="s">
        <v>26</v>
      </c>
      <c r="L3" s="0" t="n">
        <f aca="false">F3/J3</f>
        <v>325.230769230769</v>
      </c>
      <c r="N3" s="0" t="n">
        <f aca="false">L3/(B3/100)</f>
        <v>2181.29288551824</v>
      </c>
    </row>
    <row r="4" customFormat="false" ht="15" hidden="false" customHeight="false" outlineLevel="0" collapsed="false">
      <c r="A4" s="0" t="n">
        <v>4013</v>
      </c>
      <c r="B4" s="0" t="n">
        <v>14.37</v>
      </c>
      <c r="D4" s="0" t="n">
        <v>899.9</v>
      </c>
      <c r="E4" s="0" t="n">
        <v>40</v>
      </c>
      <c r="F4" s="0" t="n">
        <f aca="false">D4*E4</f>
        <v>35996</v>
      </c>
      <c r="G4" s="0" t="n">
        <v>100</v>
      </c>
      <c r="H4" s="0" t="n">
        <v>98</v>
      </c>
      <c r="J4" s="0" t="n">
        <f aca="false">G4</f>
        <v>100</v>
      </c>
      <c r="K4" s="0" t="s">
        <v>26</v>
      </c>
      <c r="L4" s="0" t="n">
        <f aca="false">F4/J4</f>
        <v>359.96</v>
      </c>
      <c r="N4" s="0" t="n">
        <f aca="false">L4/(B4/100)</f>
        <v>2504.94084899095</v>
      </c>
    </row>
    <row r="5" customFormat="false" ht="15" hidden="false" customHeight="false" outlineLevel="0" collapsed="false">
      <c r="A5" s="0" t="n">
        <v>4021</v>
      </c>
      <c r="B5" s="0" t="n">
        <v>10.6</v>
      </c>
      <c r="C5" s="0" t="n">
        <v>13</v>
      </c>
      <c r="D5" s="0" t="n">
        <v>1885.1</v>
      </c>
      <c r="E5" s="0" t="n">
        <v>40</v>
      </c>
      <c r="F5" s="0" t="n">
        <f aca="false">D5*E5</f>
        <v>75404</v>
      </c>
      <c r="G5" s="0" t="n">
        <v>98</v>
      </c>
      <c r="H5" s="0" t="n">
        <v>107</v>
      </c>
      <c r="J5" s="0" t="n">
        <f aca="false">G5+H5</f>
        <v>205</v>
      </c>
      <c r="K5" s="0" t="s">
        <v>26</v>
      </c>
      <c r="L5" s="0" t="n">
        <f aca="false">F5/J5</f>
        <v>367.824390243902</v>
      </c>
      <c r="M5" s="0" t="n">
        <f aca="false">(L5+L6+L7)/3</f>
        <v>327.972366390711</v>
      </c>
      <c r="N5" s="0" t="n">
        <f aca="false">L5/(B5/100)</f>
        <v>3470.04141739531</v>
      </c>
      <c r="O5" s="0" t="n">
        <f aca="false">AVERAGE(N5:N7)</f>
        <v>3114.45971332736</v>
      </c>
    </row>
    <row r="6" customFormat="false" ht="15" hidden="false" customHeight="false" outlineLevel="0" collapsed="false">
      <c r="A6" s="0" t="n">
        <v>4022</v>
      </c>
      <c r="B6" s="0" t="n">
        <v>10.53</v>
      </c>
      <c r="D6" s="0" t="n">
        <v>1578.7</v>
      </c>
      <c r="E6" s="0" t="n">
        <v>40</v>
      </c>
      <c r="F6" s="0" t="n">
        <f aca="false">D6*E6</f>
        <v>63148</v>
      </c>
      <c r="G6" s="0" t="n">
        <v>102</v>
      </c>
      <c r="H6" s="0" t="n">
        <v>104</v>
      </c>
      <c r="J6" s="0" t="n">
        <f aca="false">G6+H6</f>
        <v>206</v>
      </c>
      <c r="K6" s="0" t="s">
        <v>26</v>
      </c>
      <c r="L6" s="0" t="n">
        <f aca="false">F6/J6</f>
        <v>306.543689320388</v>
      </c>
      <c r="N6" s="0" t="n">
        <f aca="false">L6/(B6/100)</f>
        <v>2911.1461473921</v>
      </c>
    </row>
    <row r="7" customFormat="false" ht="15" hidden="false" customHeight="false" outlineLevel="0" collapsed="false">
      <c r="A7" s="0" t="n">
        <v>4024</v>
      </c>
      <c r="B7" s="0" t="n">
        <v>10.45</v>
      </c>
      <c r="D7" s="0" t="n">
        <v>1578.7</v>
      </c>
      <c r="E7" s="0" t="n">
        <v>40</v>
      </c>
      <c r="F7" s="0" t="n">
        <f aca="false">D7*E7</f>
        <v>63148</v>
      </c>
      <c r="G7" s="0" t="n">
        <v>106</v>
      </c>
      <c r="H7" s="0" t="n">
        <v>98</v>
      </c>
      <c r="J7" s="0" t="n">
        <f aca="false">G7+H7</f>
        <v>204</v>
      </c>
      <c r="K7" s="0" t="s">
        <v>26</v>
      </c>
      <c r="L7" s="0" t="n">
        <f aca="false">F7/J7</f>
        <v>309.549019607843</v>
      </c>
      <c r="N7" s="0" t="n">
        <f aca="false">L7/(B7/100)</f>
        <v>2962.19157519467</v>
      </c>
    </row>
    <row r="8" customFormat="false" ht="15" hidden="false" customHeight="false" outlineLevel="0" collapsed="false">
      <c r="A8" s="0" t="n">
        <v>4032</v>
      </c>
      <c r="B8" s="0" t="n">
        <v>7.52</v>
      </c>
      <c r="C8" s="0" t="n">
        <v>26</v>
      </c>
      <c r="D8" s="0" t="n">
        <v>371.4</v>
      </c>
      <c r="E8" s="0" t="n">
        <v>40</v>
      </c>
      <c r="F8" s="0" t="n">
        <f aca="false">D8*E8</f>
        <v>14856</v>
      </c>
      <c r="G8" s="0" t="n">
        <v>104</v>
      </c>
      <c r="H8" s="0" t="n">
        <v>106</v>
      </c>
      <c r="J8" s="0" t="n">
        <f aca="false">G8+H8</f>
        <v>210</v>
      </c>
      <c r="K8" s="0" t="s">
        <v>26</v>
      </c>
      <c r="L8" s="0" t="n">
        <f aca="false">F8/J8</f>
        <v>70.7428571428572</v>
      </c>
      <c r="M8" s="0" t="n">
        <f aca="false">(L8+L9+L10)/3</f>
        <v>101.285371629461</v>
      </c>
      <c r="N8" s="0" t="n">
        <f aca="false">L8/(B8/100)</f>
        <v>940.729483282675</v>
      </c>
      <c r="O8" s="0" t="n">
        <f aca="false">AVERAGE(N8:N10)</f>
        <v>1323.48419569413</v>
      </c>
    </row>
    <row r="9" customFormat="false" ht="15" hidden="false" customHeight="false" outlineLevel="0" collapsed="false">
      <c r="A9" s="0" t="n">
        <v>4033</v>
      </c>
      <c r="B9" s="0" t="n">
        <v>7.64</v>
      </c>
      <c r="D9" s="0" t="n">
        <v>559.1</v>
      </c>
      <c r="E9" s="0" t="n">
        <v>40</v>
      </c>
      <c r="F9" s="0" t="n">
        <f aca="false">D9*E9</f>
        <v>22364</v>
      </c>
      <c r="G9" s="0" t="n">
        <v>112</v>
      </c>
      <c r="H9" s="0" t="n">
        <v>99</v>
      </c>
      <c r="J9" s="0" t="n">
        <f aca="false">G9+H9</f>
        <v>211</v>
      </c>
      <c r="K9" s="0" t="s">
        <v>26</v>
      </c>
      <c r="L9" s="0" t="n">
        <f aca="false">F9/J9</f>
        <v>105.990521327014</v>
      </c>
      <c r="N9" s="0" t="n">
        <f aca="false">L9/(B9/100)</f>
        <v>1387.31048857348</v>
      </c>
    </row>
    <row r="10" customFormat="false" ht="15" hidden="false" customHeight="false" outlineLevel="0" collapsed="false">
      <c r="A10" s="0" t="n">
        <v>4034</v>
      </c>
      <c r="B10" s="0" t="n">
        <v>7.74</v>
      </c>
      <c r="D10" s="0" t="n">
        <v>315.9</v>
      </c>
      <c r="E10" s="0" t="n">
        <v>80</v>
      </c>
      <c r="F10" s="0" t="n">
        <f aca="false">D10*E10</f>
        <v>25272</v>
      </c>
      <c r="G10" s="0" t="n">
        <v>95</v>
      </c>
      <c r="H10" s="0" t="n">
        <v>103.8</v>
      </c>
      <c r="J10" s="0" t="n">
        <f aca="false">G10+H10</f>
        <v>198.8</v>
      </c>
      <c r="K10" s="0" t="s">
        <v>27</v>
      </c>
      <c r="L10" s="0" t="n">
        <f aca="false">F10/J10</f>
        <v>127.122736418511</v>
      </c>
      <c r="N10" s="0" t="n">
        <f aca="false">L10/(B10/100)</f>
        <v>1642.41261522624</v>
      </c>
    </row>
    <row r="11" customFormat="false" ht="15" hidden="false" customHeight="false" outlineLevel="0" collapsed="false">
      <c r="A11" s="0" t="n">
        <v>4041</v>
      </c>
      <c r="B11" s="0" t="n">
        <v>7</v>
      </c>
      <c r="C11" s="0" t="n">
        <v>39</v>
      </c>
      <c r="D11" s="0" t="n">
        <v>231.2</v>
      </c>
      <c r="E11" s="0" t="n">
        <v>30</v>
      </c>
      <c r="F11" s="0" t="n">
        <f aca="false">D11*E11</f>
        <v>6936</v>
      </c>
      <c r="G11" s="0" t="n">
        <v>100</v>
      </c>
      <c r="H11" s="0" t="n">
        <v>99</v>
      </c>
      <c r="J11" s="0" t="n">
        <f aca="false">G11+H11</f>
        <v>199</v>
      </c>
      <c r="K11" s="1" t="s">
        <v>20</v>
      </c>
      <c r="L11" s="0" t="n">
        <f aca="false">F11/J11</f>
        <v>34.8542713567839</v>
      </c>
      <c r="M11" s="0" t="n">
        <f aca="false">(L11+L12+L13)/3</f>
        <v>35.1983159993181</v>
      </c>
      <c r="N11" s="0" t="n">
        <f aca="false">L11/(B11/100)</f>
        <v>497.91816223977</v>
      </c>
      <c r="O11" s="0" t="n">
        <f aca="false">AVERAGE(N11:N13)</f>
        <v>508.533959076538</v>
      </c>
    </row>
    <row r="12" customFormat="false" ht="15" hidden="false" customHeight="false" outlineLevel="0" collapsed="false">
      <c r="A12" s="0" t="n">
        <v>4044</v>
      </c>
      <c r="B12" s="0" t="n">
        <v>6.86</v>
      </c>
      <c r="D12" s="0" t="n">
        <v>79.8</v>
      </c>
      <c r="E12" s="0" t="n">
        <v>80</v>
      </c>
      <c r="F12" s="0" t="n">
        <f aca="false">D12*E12</f>
        <v>6384</v>
      </c>
      <c r="G12" s="0" t="n">
        <v>99.7</v>
      </c>
      <c r="H12" s="0" t="n">
        <v>71.2</v>
      </c>
      <c r="J12" s="0" t="n">
        <f aca="false">G12+H12</f>
        <v>170.9</v>
      </c>
      <c r="K12" s="0" t="s">
        <v>27</v>
      </c>
      <c r="L12" s="0" t="n">
        <f aca="false">F12/J12</f>
        <v>37.3551784669397</v>
      </c>
      <c r="N12" s="0" t="n">
        <f aca="false">L12/(B12/100)</f>
        <v>544.536129255681</v>
      </c>
    </row>
    <row r="13" customFormat="false" ht="15" hidden="false" customHeight="false" outlineLevel="0" collapsed="false">
      <c r="A13" s="0" t="n">
        <v>4045</v>
      </c>
      <c r="B13" s="0" t="n">
        <v>6.91</v>
      </c>
      <c r="D13" s="0" t="n">
        <v>80</v>
      </c>
      <c r="E13" s="0" t="n">
        <v>80</v>
      </c>
      <c r="F13" s="0" t="n">
        <f aca="false">D13*E13</f>
        <v>6400</v>
      </c>
      <c r="G13" s="0" t="n">
        <v>93.7</v>
      </c>
      <c r="H13" s="0" t="n">
        <v>98</v>
      </c>
      <c r="J13" s="0" t="n">
        <f aca="false">G13+H13</f>
        <v>191.7</v>
      </c>
      <c r="K13" s="0" t="s">
        <v>27</v>
      </c>
      <c r="L13" s="0" t="n">
        <f aca="false">F13/J13</f>
        <v>33.3854981742306</v>
      </c>
      <c r="N13" s="0" t="n">
        <f aca="false">L13/(B13/100)</f>
        <v>483.147585734162</v>
      </c>
    </row>
    <row r="14" customFormat="false" ht="15" hidden="false" customHeight="false" outlineLevel="0" collapsed="false">
      <c r="A14" s="0" t="n">
        <v>4051</v>
      </c>
      <c r="B14" s="0" t="n">
        <v>8.02</v>
      </c>
      <c r="C14" s="0" t="n">
        <v>55</v>
      </c>
      <c r="D14" s="0" t="n">
        <v>450.6</v>
      </c>
      <c r="E14" s="0" t="n">
        <v>30</v>
      </c>
      <c r="F14" s="0" t="n">
        <f aca="false">D14*E14</f>
        <v>13518</v>
      </c>
      <c r="G14" s="0" t="n">
        <v>110</v>
      </c>
      <c r="H14" s="0" t="n">
        <v>98</v>
      </c>
      <c r="I14" s="0" t="n">
        <v>103</v>
      </c>
      <c r="J14" s="0" t="n">
        <f aca="false">G14+H14+I14</f>
        <v>311</v>
      </c>
      <c r="K14" s="1" t="s">
        <v>27</v>
      </c>
      <c r="L14" s="0" t="n">
        <f aca="false">F14/J14</f>
        <v>43.4662379421222</v>
      </c>
      <c r="M14" s="0" t="n">
        <f aca="false">(L14+L15+L16)/3</f>
        <v>29.8603168891291</v>
      </c>
      <c r="N14" s="0" t="n">
        <f aca="false">L14/(B14/100)</f>
        <v>541.973041672346</v>
      </c>
      <c r="O14" s="0" t="n">
        <f aca="false">AVERAGE(N14:N16)</f>
        <v>385.44681221531</v>
      </c>
    </row>
    <row r="15" customFormat="false" ht="15" hidden="false" customHeight="false" outlineLevel="0" collapsed="false">
      <c r="A15" s="0" t="n">
        <v>4053</v>
      </c>
      <c r="B15" s="0" t="n">
        <v>7.61</v>
      </c>
      <c r="D15" s="0" t="n">
        <v>143.5</v>
      </c>
      <c r="E15" s="0" t="n">
        <v>40</v>
      </c>
      <c r="F15" s="0" t="n">
        <f aca="false">D15*E15</f>
        <v>5740</v>
      </c>
      <c r="G15" s="0" t="n">
        <v>102</v>
      </c>
      <c r="H15" s="0" t="n">
        <v>107</v>
      </c>
      <c r="I15" s="0" t="n">
        <v>107</v>
      </c>
      <c r="J15" s="0" t="n">
        <f aca="false">G15+H15+I15</f>
        <v>316</v>
      </c>
      <c r="K15" s="0" t="s">
        <v>26</v>
      </c>
      <c r="L15" s="0" t="n">
        <f aca="false">F15/J15</f>
        <v>18.1645569620253</v>
      </c>
      <c r="N15" s="0" t="n">
        <f aca="false">L15/(B15/100)</f>
        <v>238.693258370898</v>
      </c>
    </row>
    <row r="16" customFormat="false" ht="15" hidden="false" customHeight="false" outlineLevel="0" collapsed="false">
      <c r="A16" s="0" t="n">
        <v>4054</v>
      </c>
      <c r="B16" s="0" t="n">
        <v>7.44</v>
      </c>
      <c r="D16" s="0" t="n">
        <v>224.3</v>
      </c>
      <c r="E16" s="0" t="n">
        <v>40</v>
      </c>
      <c r="F16" s="0" t="n">
        <f aca="false">D16*E16</f>
        <v>8972</v>
      </c>
      <c r="G16" s="0" t="n">
        <v>110</v>
      </c>
      <c r="H16" s="0" t="n">
        <v>99</v>
      </c>
      <c r="I16" s="0" t="n">
        <v>112</v>
      </c>
      <c r="J16" s="0" t="n">
        <f aca="false">G16+H16+I16</f>
        <v>321</v>
      </c>
      <c r="K16" s="0" t="s">
        <v>26</v>
      </c>
      <c r="L16" s="0" t="n">
        <f aca="false">F16/J16</f>
        <v>27.9501557632399</v>
      </c>
      <c r="N16" s="0" t="n">
        <f aca="false">L16/(B16/100)</f>
        <v>375.674136602686</v>
      </c>
    </row>
    <row r="17" customFormat="false" ht="15" hidden="false" customHeight="false" outlineLevel="0" collapsed="false">
      <c r="A17" s="0" t="n">
        <v>4061</v>
      </c>
      <c r="B17" s="0" t="n">
        <v>10.26</v>
      </c>
      <c r="C17" s="0" t="n">
        <v>76</v>
      </c>
      <c r="D17" s="0" t="n">
        <v>183.5</v>
      </c>
      <c r="E17" s="0" t="n">
        <v>40</v>
      </c>
      <c r="F17" s="0" t="n">
        <f aca="false">D17*E17</f>
        <v>7340</v>
      </c>
      <c r="G17" s="0" t="n">
        <v>100</v>
      </c>
      <c r="H17" s="0" t="n">
        <v>110</v>
      </c>
      <c r="I17" s="0" t="n">
        <v>100</v>
      </c>
      <c r="J17" s="0" t="n">
        <f aca="false">G17+H17+I17</f>
        <v>310</v>
      </c>
      <c r="K17" s="0" t="s">
        <v>26</v>
      </c>
      <c r="L17" s="0" t="n">
        <f aca="false">F17/J17</f>
        <v>23.6774193548387</v>
      </c>
      <c r="M17" s="0" t="n">
        <f aca="false">(L17+L18+L19)/3</f>
        <v>28.5262393520458</v>
      </c>
      <c r="N17" s="0" t="n">
        <f aca="false">L17/(B17/100)</f>
        <v>230.774067785952</v>
      </c>
      <c r="O17" s="0" t="n">
        <f aca="false">AVERAGE(N17:N19)</f>
        <v>277.552717617435</v>
      </c>
    </row>
    <row r="18" customFormat="false" ht="15" hidden="false" customHeight="false" outlineLevel="0" collapsed="false">
      <c r="A18" s="0" t="n">
        <v>4062</v>
      </c>
      <c r="B18" s="0" t="n">
        <v>10.29</v>
      </c>
      <c r="D18" s="0" t="n">
        <v>218.8</v>
      </c>
      <c r="E18" s="0" t="n">
        <v>40</v>
      </c>
      <c r="F18" s="0" t="n">
        <f aca="false">D18*E18</f>
        <v>8752</v>
      </c>
      <c r="G18" s="0" t="n">
        <v>108</v>
      </c>
      <c r="H18" s="0" t="n">
        <v>101</v>
      </c>
      <c r="I18" s="0" t="n">
        <v>99</v>
      </c>
      <c r="J18" s="0" t="n">
        <f aca="false">G18+H18+I18</f>
        <v>308</v>
      </c>
      <c r="K18" s="0" t="s">
        <v>26</v>
      </c>
      <c r="L18" s="0" t="n">
        <f aca="false">F18/J18</f>
        <v>28.4155844155844</v>
      </c>
      <c r="N18" s="0" t="n">
        <f aca="false">L18/(B18/100)</f>
        <v>276.147564777302</v>
      </c>
    </row>
    <row r="19" customFormat="false" ht="15" hidden="false" customHeight="false" outlineLevel="0" collapsed="false">
      <c r="A19" s="0" t="n">
        <v>4065</v>
      </c>
      <c r="B19" s="0" t="n">
        <v>10.28</v>
      </c>
      <c r="D19" s="0" t="n">
        <v>263.7</v>
      </c>
      <c r="E19" s="0" t="n">
        <v>40</v>
      </c>
      <c r="F19" s="0" t="n">
        <f aca="false">D19*E19</f>
        <v>10548</v>
      </c>
      <c r="G19" s="0" t="n">
        <v>100</v>
      </c>
      <c r="H19" s="0" t="n">
        <v>105</v>
      </c>
      <c r="I19" s="0" t="n">
        <v>110</v>
      </c>
      <c r="J19" s="0" t="n">
        <f aca="false">G19+H19+I19</f>
        <v>315</v>
      </c>
      <c r="K19" s="0" t="s">
        <v>26</v>
      </c>
      <c r="L19" s="0" t="n">
        <f aca="false">F19/J19</f>
        <v>33.4857142857143</v>
      </c>
      <c r="N19" s="0" t="n">
        <f aca="false">L19/(B19/100)</f>
        <v>325.73652028905</v>
      </c>
    </row>
    <row r="20" customFormat="false" ht="15" hidden="false" customHeight="false" outlineLevel="0" collapsed="false">
      <c r="A20" s="0" t="n">
        <v>4083</v>
      </c>
      <c r="B20" s="0" t="n">
        <v>14.67</v>
      </c>
      <c r="C20" s="0" t="n">
        <v>118</v>
      </c>
      <c r="D20" s="0" t="n">
        <v>185.3</v>
      </c>
      <c r="E20" s="0" t="n">
        <v>40</v>
      </c>
      <c r="F20" s="0" t="n">
        <f aca="false">D20*E20</f>
        <v>7412</v>
      </c>
      <c r="G20" s="0" t="n">
        <v>109</v>
      </c>
      <c r="H20" s="0" t="n">
        <v>105</v>
      </c>
      <c r="I20" s="0" t="n">
        <v>108</v>
      </c>
      <c r="J20" s="0" t="n">
        <f aca="false">G20+H20+I20</f>
        <v>322</v>
      </c>
      <c r="K20" s="0" t="s">
        <v>26</v>
      </c>
      <c r="L20" s="0" t="n">
        <f aca="false">F20/J20</f>
        <v>23.0186335403727</v>
      </c>
      <c r="M20" s="0" t="n">
        <f aca="false">(L20+L21+L22)/3</f>
        <v>26.9417866022897</v>
      </c>
      <c r="N20" s="0" t="n">
        <f aca="false">L20/(B20/100)</f>
        <v>156.909567419037</v>
      </c>
      <c r="O20" s="0" t="n">
        <f aca="false">AVERAGE(N20:N22)</f>
        <v>186.673894916404</v>
      </c>
    </row>
    <row r="21" customFormat="false" ht="15" hidden="false" customHeight="false" outlineLevel="0" collapsed="false">
      <c r="A21" s="0" t="n">
        <v>4084</v>
      </c>
      <c r="B21" s="0" t="n">
        <v>14.29</v>
      </c>
      <c r="D21" s="0" t="n">
        <v>206.8</v>
      </c>
      <c r="E21" s="0" t="n">
        <v>40</v>
      </c>
      <c r="F21" s="0" t="n">
        <f aca="false">D21*E21</f>
        <v>8272</v>
      </c>
      <c r="G21" s="0" t="n">
        <v>107</v>
      </c>
      <c r="H21" s="0" t="n">
        <v>113</v>
      </c>
      <c r="I21" s="0" t="n">
        <v>104</v>
      </c>
      <c r="J21" s="0" t="n">
        <f aca="false">G21+H21+I21</f>
        <v>324</v>
      </c>
      <c r="K21" s="0" t="s">
        <v>26</v>
      </c>
      <c r="L21" s="0" t="n">
        <f aca="false">F21/J21</f>
        <v>25.5308641975309</v>
      </c>
      <c r="N21" s="0" t="n">
        <f aca="false">L21/(B21/100)</f>
        <v>178.662450647522</v>
      </c>
    </row>
    <row r="22" customFormat="false" ht="15" hidden="false" customHeight="false" outlineLevel="0" collapsed="false">
      <c r="A22" s="0" t="n">
        <v>4085</v>
      </c>
      <c r="B22" s="0" t="n">
        <v>14.38</v>
      </c>
      <c r="D22" s="0" t="n">
        <v>257.4</v>
      </c>
      <c r="E22" s="0" t="n">
        <v>40</v>
      </c>
      <c r="F22" s="0" t="n">
        <f aca="false">D22*E22</f>
        <v>10296</v>
      </c>
      <c r="G22" s="0" t="n">
        <v>102</v>
      </c>
      <c r="H22" s="0" t="n">
        <v>104</v>
      </c>
      <c r="I22" s="0" t="n">
        <v>113</v>
      </c>
      <c r="J22" s="0" t="n">
        <f aca="false">G22+H22+I22</f>
        <v>319</v>
      </c>
      <c r="K22" s="0" t="s">
        <v>26</v>
      </c>
      <c r="L22" s="0" t="n">
        <f aca="false">F22/J22</f>
        <v>32.2758620689655</v>
      </c>
      <c r="N22" s="0" t="n">
        <f aca="false">L22/(B22/100)</f>
        <v>224.449666682653</v>
      </c>
    </row>
    <row r="23" customFormat="false" ht="15" hidden="false" customHeight="false" outlineLevel="0" collapsed="false">
      <c r="A23" s="0" t="n">
        <v>4102</v>
      </c>
      <c r="B23" s="0" t="n">
        <v>15.24</v>
      </c>
      <c r="C23" s="0" t="n">
        <v>179</v>
      </c>
      <c r="D23" s="0" t="n">
        <v>112.6</v>
      </c>
      <c r="E23" s="0" t="n">
        <v>40</v>
      </c>
      <c r="F23" s="0" t="n">
        <f aca="false">D23*E23</f>
        <v>4504</v>
      </c>
      <c r="G23" s="0" t="n">
        <v>100</v>
      </c>
      <c r="H23" s="0" t="n">
        <v>102</v>
      </c>
      <c r="I23" s="0" t="n">
        <v>99</v>
      </c>
      <c r="J23" s="0" t="n">
        <f aca="false">G23+H23+I23</f>
        <v>301</v>
      </c>
      <c r="K23" s="0" t="s">
        <v>26</v>
      </c>
      <c r="L23" s="0" t="n">
        <f aca="false">F23/J23</f>
        <v>14.9634551495017</v>
      </c>
      <c r="M23" s="0" t="n">
        <f aca="false">(L23+L24+L25)/3</f>
        <v>18.2305752712915</v>
      </c>
      <c r="N23" s="0" t="n">
        <f aca="false">L23/(B23/100)</f>
        <v>98.1854012434492</v>
      </c>
      <c r="O23" s="0" t="n">
        <f aca="false">AVERAGE(N23:N25)</f>
        <v>116.404544661234</v>
      </c>
    </row>
    <row r="24" customFormat="false" ht="15" hidden="false" customHeight="false" outlineLevel="0" collapsed="false">
      <c r="A24" s="0" t="n">
        <v>4103</v>
      </c>
      <c r="B24" s="0" t="n">
        <v>15.66</v>
      </c>
      <c r="D24" s="0" t="n">
        <v>131.3</v>
      </c>
      <c r="E24" s="0" t="n">
        <v>40</v>
      </c>
      <c r="F24" s="0" t="n">
        <f aca="false">D24*E24</f>
        <v>5252</v>
      </c>
      <c r="G24" s="0" t="n">
        <v>107</v>
      </c>
      <c r="H24" s="0" t="n">
        <v>104</v>
      </c>
      <c r="I24" s="0" t="n">
        <v>102</v>
      </c>
      <c r="J24" s="0" t="n">
        <f aca="false">G24+H24+I24</f>
        <v>313</v>
      </c>
      <c r="K24" s="0" t="s">
        <v>26</v>
      </c>
      <c r="L24" s="0" t="n">
        <f aca="false">F24/J24</f>
        <v>16.779552715655</v>
      </c>
      <c r="N24" s="0" t="n">
        <f aca="false">L24/(B24/100)</f>
        <v>107.149123343901</v>
      </c>
    </row>
    <row r="25" customFormat="false" ht="15" hidden="false" customHeight="false" outlineLevel="0" collapsed="false">
      <c r="A25" s="0" t="n">
        <v>4104</v>
      </c>
      <c r="B25" s="0" t="n">
        <v>15.95</v>
      </c>
      <c r="D25" s="0" t="n">
        <v>179</v>
      </c>
      <c r="E25" s="0" t="n">
        <v>40</v>
      </c>
      <c r="F25" s="0" t="n">
        <f aca="false">D25*E25</f>
        <v>7160</v>
      </c>
      <c r="G25" s="0" t="n">
        <v>100</v>
      </c>
      <c r="H25" s="0" t="n">
        <v>103</v>
      </c>
      <c r="I25" s="0" t="n">
        <v>109</v>
      </c>
      <c r="J25" s="0" t="n">
        <f aca="false">G25+H25+I25</f>
        <v>312</v>
      </c>
      <c r="K25" s="0" t="s">
        <v>26</v>
      </c>
      <c r="L25" s="0" t="n">
        <f aca="false">F25/J25</f>
        <v>22.9487179487179</v>
      </c>
      <c r="N25" s="0" t="n">
        <f aca="false">L25/(B25/100)</f>
        <v>143.879109396351</v>
      </c>
    </row>
    <row r="26" customFormat="false" ht="15" hidden="false" customHeight="false" outlineLevel="0" collapsed="false">
      <c r="A26" s="0" t="n">
        <v>4132</v>
      </c>
      <c r="B26" s="0" t="n">
        <v>15.54</v>
      </c>
      <c r="C26" s="0" t="n">
        <v>222</v>
      </c>
      <c r="D26" s="0" t="n">
        <v>292.2</v>
      </c>
      <c r="E26" s="0" t="n">
        <v>30</v>
      </c>
      <c r="F26" s="0" t="n">
        <f aca="false">D26*E26</f>
        <v>8766</v>
      </c>
      <c r="H26" s="0" t="n">
        <v>102</v>
      </c>
      <c r="I26" s="0" t="n">
        <v>102</v>
      </c>
      <c r="J26" s="0" t="n">
        <f aca="false">G26+H26+I26</f>
        <v>204</v>
      </c>
      <c r="K26" s="0" t="s">
        <v>20</v>
      </c>
      <c r="L26" s="0" t="n">
        <f aca="false">F26/J26</f>
        <v>42.9705882352941</v>
      </c>
      <c r="M26" s="0" t="n">
        <f aca="false">(L26+L27+L28)/3</f>
        <v>40.9998772552152</v>
      </c>
      <c r="N26" s="0" t="n">
        <f aca="false">L26/(B26/100)</f>
        <v>276.516011810129</v>
      </c>
      <c r="O26" s="0" t="n">
        <f aca="false">AVERAGE(N26:N28)</f>
        <v>258.632888670713</v>
      </c>
    </row>
    <row r="27" customFormat="false" ht="15" hidden="false" customHeight="false" outlineLevel="0" collapsed="false">
      <c r="A27" s="0" t="n">
        <v>4134</v>
      </c>
      <c r="B27" s="0" t="n">
        <v>16.08</v>
      </c>
      <c r="D27" s="0" t="n">
        <v>382</v>
      </c>
      <c r="E27" s="0" t="n">
        <v>30</v>
      </c>
      <c r="F27" s="0" t="n">
        <f aca="false">D27*E27</f>
        <v>11460</v>
      </c>
      <c r="G27" s="0" t="n">
        <v>100</v>
      </c>
      <c r="H27" s="0" t="n">
        <v>105</v>
      </c>
      <c r="I27" s="0" t="n">
        <v>108</v>
      </c>
      <c r="J27" s="0" t="n">
        <f aca="false">G27+H27+I27</f>
        <v>313</v>
      </c>
      <c r="K27" s="0" t="s">
        <v>20</v>
      </c>
      <c r="L27" s="0" t="n">
        <f aca="false">F27/J27</f>
        <v>36.6134185303514</v>
      </c>
      <c r="N27" s="0" t="n">
        <f aca="false">L27/(B27/100)</f>
        <v>227.695388870345</v>
      </c>
    </row>
    <row r="28" customFormat="false" ht="15" hidden="false" customHeight="false" outlineLevel="0" collapsed="false">
      <c r="A28" s="0" t="n">
        <v>4135</v>
      </c>
      <c r="B28" s="0" t="n">
        <v>15.98</v>
      </c>
      <c r="D28" s="0" t="n">
        <v>463.1</v>
      </c>
      <c r="E28" s="0" t="n">
        <v>30</v>
      </c>
      <c r="F28" s="0" t="n">
        <f aca="false">D28*E28</f>
        <v>13893</v>
      </c>
      <c r="G28" s="0" t="n">
        <v>109</v>
      </c>
      <c r="H28" s="0" t="n">
        <v>102</v>
      </c>
      <c r="I28" s="0" t="n">
        <v>109</v>
      </c>
      <c r="J28" s="0" t="n">
        <f aca="false">G28+H28+I28</f>
        <v>320</v>
      </c>
      <c r="K28" s="0" t="s">
        <v>20</v>
      </c>
      <c r="L28" s="0" t="n">
        <f aca="false">F28/J28</f>
        <v>43.415625</v>
      </c>
      <c r="N28" s="0" t="n">
        <f aca="false">L28/(B28/100)</f>
        <v>271.687265331665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0" t="s">
        <v>28</v>
      </c>
      <c r="B1" s="0" t="s">
        <v>1</v>
      </c>
      <c r="C1" s="0" t="s">
        <v>2</v>
      </c>
      <c r="D1" s="0" t="s">
        <v>3</v>
      </c>
      <c r="E1" s="0" t="s">
        <v>29</v>
      </c>
      <c r="F1" s="0" t="s">
        <v>30</v>
      </c>
      <c r="G1" s="0" t="s">
        <v>21</v>
      </c>
      <c r="H1" s="0" t="s">
        <v>31</v>
      </c>
      <c r="I1" s="0" t="s">
        <v>6</v>
      </c>
      <c r="J1" s="0" t="s">
        <v>23</v>
      </c>
      <c r="K1" s="0" t="s">
        <v>8</v>
      </c>
      <c r="L1" s="0" t="s">
        <v>24</v>
      </c>
      <c r="M1" s="0" t="s">
        <v>18</v>
      </c>
      <c r="N1" s="0" t="s">
        <v>10</v>
      </c>
      <c r="O1" s="0" t="s">
        <v>13</v>
      </c>
      <c r="P1" s="0" t="s">
        <v>25</v>
      </c>
      <c r="Q1" s="0" t="s">
        <v>13</v>
      </c>
    </row>
    <row r="2" customFormat="false" ht="15" hidden="false" customHeight="false" outlineLevel="0" collapsed="false">
      <c r="A2" s="0" t="n">
        <v>3011</v>
      </c>
      <c r="C2" s="0" t="n">
        <v>0</v>
      </c>
      <c r="D2" s="0" t="n">
        <v>1262.3</v>
      </c>
      <c r="E2" s="0" t="n">
        <v>2.15</v>
      </c>
      <c r="F2" s="0" t="n">
        <v>2.42</v>
      </c>
      <c r="G2" s="0" t="n">
        <v>60</v>
      </c>
      <c r="H2" s="0" t="n">
        <f aca="false">D2*G2/1000</f>
        <v>75.738</v>
      </c>
      <c r="I2" s="0" t="n">
        <v>103</v>
      </c>
      <c r="L2" s="0" t="n">
        <f aca="false">SUM(I2:K2)</f>
        <v>103</v>
      </c>
      <c r="M2" s="0" t="s">
        <v>32</v>
      </c>
    </row>
    <row r="3" customFormat="false" ht="15" hidden="false" customHeight="false" outlineLevel="0" collapsed="false">
      <c r="A3" s="0" t="n">
        <v>3013</v>
      </c>
      <c r="C3" s="0" t="n">
        <v>0</v>
      </c>
      <c r="D3" s="0" t="n">
        <v>1318.8</v>
      </c>
      <c r="E3" s="0" t="n">
        <v>2.14</v>
      </c>
      <c r="F3" s="0" t="n">
        <v>2.37</v>
      </c>
      <c r="G3" s="0" t="n">
        <v>60</v>
      </c>
      <c r="H3" s="0" t="n">
        <f aca="false">D3*G3/1000</f>
        <v>79.128</v>
      </c>
      <c r="I3" s="0" t="n">
        <v>104</v>
      </c>
      <c r="L3" s="0" t="n">
        <f aca="false">SUM(I3:K3)</f>
        <v>104</v>
      </c>
      <c r="M3" s="0" t="s">
        <v>32</v>
      </c>
    </row>
    <row r="4" customFormat="false" ht="15" hidden="false" customHeight="false" outlineLevel="0" collapsed="false">
      <c r="A4" s="0" t="n">
        <v>3014</v>
      </c>
      <c r="C4" s="0" t="n">
        <v>0</v>
      </c>
      <c r="D4" s="0" t="n">
        <v>1424.9</v>
      </c>
      <c r="E4" s="0" t="n">
        <v>2.14</v>
      </c>
      <c r="F4" s="0" t="n">
        <v>2.37</v>
      </c>
      <c r="G4" s="0" t="n">
        <v>60</v>
      </c>
      <c r="H4" s="0" t="n">
        <f aca="false">D4*G4/1000</f>
        <v>85.494</v>
      </c>
      <c r="I4" s="0" t="n">
        <v>103</v>
      </c>
      <c r="L4" s="0" t="n">
        <f aca="false">SUM(I4:K4)</f>
        <v>103</v>
      </c>
      <c r="M4" s="0" t="s">
        <v>32</v>
      </c>
    </row>
    <row r="5" customFormat="false" ht="15" hidden="false" customHeight="false" outlineLevel="0" collapsed="false">
      <c r="A5" s="0" t="n">
        <v>3023</v>
      </c>
      <c r="C5" s="0" t="n">
        <v>4</v>
      </c>
      <c r="D5" s="0" t="n">
        <v>1378.9</v>
      </c>
      <c r="E5" s="0" t="n">
        <v>2.13</v>
      </c>
      <c r="F5" s="0" t="n">
        <v>2.41</v>
      </c>
      <c r="G5" s="0" t="n">
        <v>60</v>
      </c>
      <c r="H5" s="0" t="n">
        <f aca="false">D5*G5/1000</f>
        <v>82.734</v>
      </c>
      <c r="I5" s="0" t="n">
        <v>103</v>
      </c>
      <c r="L5" s="0" t="n">
        <f aca="false">SUM(I5:K5)</f>
        <v>103</v>
      </c>
      <c r="M5" s="0" t="s">
        <v>32</v>
      </c>
    </row>
    <row r="6" customFormat="false" ht="15" hidden="false" customHeight="false" outlineLevel="0" collapsed="false">
      <c r="A6" s="0" t="n">
        <v>3024</v>
      </c>
      <c r="C6" s="0" t="n">
        <v>4</v>
      </c>
      <c r="D6" s="0" t="n">
        <v>1298.8</v>
      </c>
      <c r="E6" s="0" t="n">
        <v>2.13</v>
      </c>
      <c r="F6" s="0" t="n">
        <v>2.41</v>
      </c>
      <c r="G6" s="0" t="n">
        <v>60</v>
      </c>
      <c r="H6" s="0" t="n">
        <f aca="false">D6*G6/1000</f>
        <v>77.928</v>
      </c>
      <c r="I6" s="0" t="n">
        <v>105</v>
      </c>
      <c r="L6" s="0" t="n">
        <f aca="false">SUM(I6:K6)</f>
        <v>105</v>
      </c>
      <c r="M6" s="0" t="s">
        <v>32</v>
      </c>
    </row>
    <row r="7" customFormat="false" ht="15" hidden="false" customHeight="false" outlineLevel="0" collapsed="false">
      <c r="A7" s="0" t="n">
        <v>3025</v>
      </c>
      <c r="C7" s="0" t="n">
        <v>4</v>
      </c>
      <c r="D7" s="0" t="n">
        <v>1301.3</v>
      </c>
      <c r="E7" s="0" t="n">
        <v>2.13</v>
      </c>
      <c r="F7" s="0" t="n">
        <v>2.42</v>
      </c>
      <c r="G7" s="0" t="n">
        <v>60</v>
      </c>
      <c r="H7" s="0" t="n">
        <f aca="false">D7*G7/1000</f>
        <v>78.078</v>
      </c>
      <c r="I7" s="0" t="n">
        <v>108</v>
      </c>
      <c r="L7" s="0" t="n">
        <f aca="false">SUM(I7:K7)</f>
        <v>108</v>
      </c>
      <c r="M7" s="0" t="s">
        <v>32</v>
      </c>
    </row>
    <row r="8" customFormat="false" ht="15" hidden="false" customHeight="false" outlineLevel="0" collapsed="false">
      <c r="A8" s="0" t="s">
        <v>33</v>
      </c>
      <c r="C8" s="0" t="n">
        <v>7</v>
      </c>
      <c r="D8" s="0" t="n">
        <v>1386.3</v>
      </c>
      <c r="E8" s="0" t="n">
        <v>2.13</v>
      </c>
      <c r="F8" s="0" t="n">
        <v>2.42</v>
      </c>
      <c r="G8" s="0" t="n">
        <v>60</v>
      </c>
      <c r="H8" s="0" t="n">
        <f aca="false">D8*G8/1000</f>
        <v>83.178</v>
      </c>
      <c r="I8" s="0" t="n">
        <v>105</v>
      </c>
      <c r="L8" s="0" t="n">
        <f aca="false">SUM(I8:K8)</f>
        <v>105</v>
      </c>
      <c r="M8" s="0" t="s">
        <v>32</v>
      </c>
    </row>
    <row r="9" customFormat="false" ht="15" hidden="false" customHeight="false" outlineLevel="0" collapsed="false">
      <c r="A9" s="0" t="s">
        <v>34</v>
      </c>
      <c r="C9" s="0" t="n">
        <v>7</v>
      </c>
      <c r="D9" s="0" t="n">
        <v>1375</v>
      </c>
      <c r="E9" s="0" t="n">
        <v>2.14</v>
      </c>
      <c r="F9" s="0" t="n">
        <v>2.37</v>
      </c>
      <c r="G9" s="0" t="n">
        <v>60</v>
      </c>
      <c r="H9" s="0" t="n">
        <f aca="false">D9*G9/1000</f>
        <v>82.5</v>
      </c>
      <c r="I9" s="0" t="n">
        <v>99</v>
      </c>
      <c r="L9" s="0" t="n">
        <f aca="false">SUM(I9:K9)</f>
        <v>99</v>
      </c>
      <c r="M9" s="0" t="s">
        <v>32</v>
      </c>
    </row>
    <row r="10" customFormat="false" ht="15" hidden="false" customHeight="false" outlineLevel="0" collapsed="false">
      <c r="A10" s="0" t="s">
        <v>35</v>
      </c>
      <c r="C10" s="0" t="n">
        <v>7</v>
      </c>
      <c r="D10" s="0" t="n">
        <v>2303.6</v>
      </c>
      <c r="E10" s="0" t="n">
        <v>2.14</v>
      </c>
      <c r="F10" s="0" t="n">
        <v>2.31</v>
      </c>
      <c r="G10" s="0" t="n">
        <v>30</v>
      </c>
      <c r="H10" s="0" t="n">
        <f aca="false">D10*G10/1000</f>
        <v>69.108</v>
      </c>
      <c r="I10" s="0" t="n">
        <v>105</v>
      </c>
      <c r="L10" s="0" t="n">
        <f aca="false">SUM(I10:K10)</f>
        <v>105</v>
      </c>
      <c r="M10" s="0" t="s">
        <v>32</v>
      </c>
    </row>
    <row r="11" customFormat="false" ht="15" hidden="false" customHeight="false" outlineLevel="0" collapsed="false">
      <c r="A11" s="0" t="n">
        <v>3032</v>
      </c>
      <c r="C11" s="0" t="n">
        <v>10</v>
      </c>
      <c r="D11" s="0" t="n">
        <v>2216</v>
      </c>
      <c r="E11" s="0" t="n">
        <v>2.12</v>
      </c>
      <c r="F11" s="0" t="n">
        <v>2.37</v>
      </c>
      <c r="G11" s="0" t="n">
        <v>40</v>
      </c>
      <c r="H11" s="0" t="n">
        <f aca="false">D11*G11/1000</f>
        <v>88.64</v>
      </c>
      <c r="I11" s="0" t="n">
        <v>104</v>
      </c>
      <c r="J11" s="0" t="n">
        <v>97.6</v>
      </c>
      <c r="L11" s="0" t="n">
        <f aca="false">SUM(I11:K11)</f>
        <v>201.6</v>
      </c>
      <c r="M11" s="0" t="s">
        <v>32</v>
      </c>
    </row>
    <row r="12" customFormat="false" ht="15" hidden="false" customHeight="false" outlineLevel="0" collapsed="false">
      <c r="A12" s="0" t="n">
        <v>3034</v>
      </c>
      <c r="C12" s="0" t="n">
        <v>10</v>
      </c>
      <c r="D12" s="0" t="n">
        <v>2395.3</v>
      </c>
      <c r="E12" s="0" t="n">
        <v>2.13</v>
      </c>
      <c r="F12" s="0" t="n">
        <v>2.31</v>
      </c>
      <c r="G12" s="0" t="n">
        <v>40</v>
      </c>
      <c r="H12" s="0" t="n">
        <f aca="false">D12*G12/1000</f>
        <v>95.812</v>
      </c>
      <c r="I12" s="0" t="n">
        <v>97</v>
      </c>
      <c r="J12" s="0" t="n">
        <v>97.7</v>
      </c>
      <c r="L12" s="0" t="n">
        <f aca="false">SUM(I12:K12)</f>
        <v>194.7</v>
      </c>
      <c r="M12" s="0" t="s">
        <v>32</v>
      </c>
    </row>
    <row r="13" customFormat="false" ht="15" hidden="false" customHeight="false" outlineLevel="0" collapsed="false">
      <c r="A13" s="0" t="n">
        <v>3035</v>
      </c>
      <c r="C13" s="0" t="n">
        <v>10</v>
      </c>
      <c r="D13" s="0" t="n">
        <v>1773.1</v>
      </c>
      <c r="E13" s="0" t="n">
        <v>2.13</v>
      </c>
      <c r="F13" s="0" t="n">
        <v>2.28</v>
      </c>
      <c r="G13" s="0" t="n">
        <v>40</v>
      </c>
      <c r="H13" s="0" t="n">
        <f aca="false">D13*G13/1000</f>
        <v>70.924</v>
      </c>
      <c r="I13" s="0" t="n">
        <v>98</v>
      </c>
      <c r="J13" s="0" t="n">
        <v>102.6</v>
      </c>
      <c r="L13" s="0" t="n">
        <f aca="false">SUM(I13:K13)</f>
        <v>200.6</v>
      </c>
      <c r="M13" s="0" t="s">
        <v>32</v>
      </c>
    </row>
    <row r="14" customFormat="false" ht="15" hidden="false" customHeight="false" outlineLevel="0" collapsed="false">
      <c r="A14" s="0" t="n">
        <v>3053</v>
      </c>
      <c r="C14" s="0" t="n">
        <v>18</v>
      </c>
      <c r="D14" s="0" t="n">
        <v>1079.2</v>
      </c>
      <c r="E14" s="0" t="n">
        <v>2.14</v>
      </c>
      <c r="F14" s="0" t="n">
        <v>2.24</v>
      </c>
      <c r="G14" s="0" t="n">
        <v>40</v>
      </c>
      <c r="H14" s="0" t="n">
        <f aca="false">D14*G14/1000</f>
        <v>43.168</v>
      </c>
      <c r="I14" s="0" t="n">
        <v>107</v>
      </c>
      <c r="J14" s="0" t="n">
        <v>105.2</v>
      </c>
      <c r="L14" s="0" t="n">
        <f aca="false">SUM(I14:K14)</f>
        <v>212.2</v>
      </c>
      <c r="M14" s="0" t="s">
        <v>32</v>
      </c>
    </row>
    <row r="15" customFormat="false" ht="15" hidden="false" customHeight="false" outlineLevel="0" collapsed="false">
      <c r="A15" s="0" t="n">
        <v>3054</v>
      </c>
      <c r="C15" s="0" t="n">
        <v>18</v>
      </c>
      <c r="D15" s="0" t="n">
        <v>1232.3</v>
      </c>
      <c r="E15" s="0" t="n">
        <v>2.15</v>
      </c>
      <c r="F15" s="0" t="n">
        <v>2.33</v>
      </c>
      <c r="G15" s="0" t="n">
        <v>40</v>
      </c>
      <c r="H15" s="0" t="n">
        <f aca="false">D15*G15/1000</f>
        <v>49.292</v>
      </c>
      <c r="I15" s="0" t="n">
        <v>96</v>
      </c>
      <c r="J15" s="0" t="n">
        <v>103.4</v>
      </c>
      <c r="L15" s="0" t="n">
        <f aca="false">SUM(I15:K15)</f>
        <v>199.4</v>
      </c>
      <c r="M15" s="0" t="s">
        <v>32</v>
      </c>
    </row>
    <row r="16" customFormat="false" ht="15" hidden="false" customHeight="false" outlineLevel="0" collapsed="false">
      <c r="A16" s="0" t="n">
        <v>3055</v>
      </c>
      <c r="C16" s="0" t="n">
        <v>18</v>
      </c>
      <c r="D16" s="0" t="n">
        <v>1145.5</v>
      </c>
      <c r="E16" s="0" t="n">
        <v>2.14</v>
      </c>
      <c r="F16" s="0" t="n">
        <v>2.27</v>
      </c>
      <c r="G16" s="0" t="n">
        <v>40</v>
      </c>
      <c r="H16" s="0" t="n">
        <f aca="false">D16*G16/1000</f>
        <v>45.82</v>
      </c>
      <c r="I16" s="0" t="n">
        <v>104</v>
      </c>
      <c r="J16" s="0" t="n">
        <v>104</v>
      </c>
      <c r="L16" s="0" t="n">
        <f aca="false">SUM(I16:K16)</f>
        <v>208</v>
      </c>
      <c r="M16" s="0" t="s">
        <v>32</v>
      </c>
    </row>
    <row r="17" customFormat="false" ht="15" hidden="false" customHeight="false" outlineLevel="0" collapsed="false">
      <c r="A17" s="0" t="n">
        <v>3073</v>
      </c>
      <c r="C17" s="0" t="n">
        <v>25</v>
      </c>
      <c r="D17" s="0" t="n">
        <v>865.4</v>
      </c>
      <c r="E17" s="0" t="n">
        <v>2.15</v>
      </c>
      <c r="F17" s="0" t="n">
        <v>2.39</v>
      </c>
      <c r="G17" s="0" t="n">
        <v>40</v>
      </c>
      <c r="H17" s="0" t="n">
        <f aca="false">D17*G17/1000</f>
        <v>34.616</v>
      </c>
      <c r="I17" s="0" t="n">
        <v>104</v>
      </c>
      <c r="J17" s="0" t="n">
        <v>107</v>
      </c>
      <c r="K17" s="0" t="n">
        <v>100.9</v>
      </c>
      <c r="L17" s="0" t="n">
        <f aca="false">SUM(I17:K17)</f>
        <v>311.9</v>
      </c>
      <c r="M17" s="0" t="s">
        <v>32</v>
      </c>
    </row>
    <row r="18" customFormat="false" ht="15" hidden="false" customHeight="false" outlineLevel="0" collapsed="false">
      <c r="A18" s="0" t="n">
        <v>3074</v>
      </c>
      <c r="C18" s="0" t="n">
        <v>25</v>
      </c>
      <c r="D18" s="0" t="n">
        <v>1032.4</v>
      </c>
      <c r="E18" s="0" t="n">
        <v>2.16</v>
      </c>
      <c r="F18" s="0" t="n">
        <v>2.31</v>
      </c>
      <c r="G18" s="0" t="n">
        <v>40</v>
      </c>
      <c r="H18" s="0" t="n">
        <f aca="false">D18*G18/1000</f>
        <v>41.296</v>
      </c>
      <c r="I18" s="0" t="n">
        <v>102</v>
      </c>
      <c r="J18" s="0" t="n">
        <v>104</v>
      </c>
      <c r="K18" s="0" t="n">
        <v>101.2</v>
      </c>
      <c r="L18" s="0" t="n">
        <f aca="false">SUM(I18:K18)</f>
        <v>307.2</v>
      </c>
      <c r="M18" s="0" t="s">
        <v>32</v>
      </c>
    </row>
    <row r="19" customFormat="false" ht="15" hidden="false" customHeight="false" outlineLevel="0" collapsed="false">
      <c r="A19" s="0" t="n">
        <v>3075</v>
      </c>
      <c r="C19" s="0" t="n">
        <v>25</v>
      </c>
      <c r="D19" s="0" t="n">
        <v>945</v>
      </c>
      <c r="E19" s="0" t="n">
        <v>2.15</v>
      </c>
      <c r="F19" s="0" t="n">
        <v>2.42</v>
      </c>
      <c r="G19" s="0" t="n">
        <v>40</v>
      </c>
      <c r="H19" s="0" t="n">
        <f aca="false">D19*G19/1000</f>
        <v>37.8</v>
      </c>
      <c r="I19" s="0" t="n">
        <v>99</v>
      </c>
      <c r="J19" s="0" t="n">
        <v>102.5</v>
      </c>
      <c r="K19" s="0" t="n">
        <v>101.9</v>
      </c>
      <c r="L19" s="0" t="n">
        <f aca="false">SUM(I19:K19)</f>
        <v>303.4</v>
      </c>
      <c r="M19" s="0" t="s">
        <v>32</v>
      </c>
    </row>
    <row r="20" customFormat="false" ht="15" hidden="false" customHeight="false" outlineLevel="0" collapsed="false">
      <c r="A20" s="0" t="n">
        <v>3082</v>
      </c>
      <c r="C20" s="0" t="n">
        <v>30</v>
      </c>
      <c r="D20" s="0" t="n">
        <v>876.6</v>
      </c>
      <c r="E20" s="0" t="n">
        <v>2.17</v>
      </c>
      <c r="F20" s="0" t="n">
        <v>2.15</v>
      </c>
      <c r="G20" s="0" t="n">
        <v>40</v>
      </c>
      <c r="H20" s="0" t="n">
        <f aca="false">D20*G20/1000</f>
        <v>35.064</v>
      </c>
      <c r="I20" s="0" t="n">
        <v>100</v>
      </c>
      <c r="J20" s="0" t="n">
        <v>99.6</v>
      </c>
      <c r="K20" s="0" t="n">
        <v>112.5</v>
      </c>
      <c r="L20" s="0" t="n">
        <f aca="false">SUM(I20:K20)</f>
        <v>312.1</v>
      </c>
      <c r="M20" s="0" t="s">
        <v>32</v>
      </c>
    </row>
    <row r="21" customFormat="false" ht="15" hidden="false" customHeight="false" outlineLevel="0" collapsed="false">
      <c r="A21" s="0" t="n">
        <v>3083</v>
      </c>
      <c r="C21" s="0" t="n">
        <v>30</v>
      </c>
      <c r="D21" s="0" t="n">
        <v>621.3</v>
      </c>
      <c r="E21" s="0" t="n">
        <v>2.15</v>
      </c>
      <c r="F21" s="0" t="n">
        <v>2.17</v>
      </c>
      <c r="G21" s="0" t="n">
        <v>40</v>
      </c>
      <c r="H21" s="0" t="n">
        <f aca="false">D21*G21/1000</f>
        <v>24.852</v>
      </c>
      <c r="I21" s="0" t="n">
        <v>104</v>
      </c>
      <c r="J21" s="0" t="n">
        <v>101.7</v>
      </c>
      <c r="K21" s="0" t="n">
        <v>97.9</v>
      </c>
      <c r="L21" s="0" t="n">
        <f aca="false">SUM(I21:K21)</f>
        <v>303.6</v>
      </c>
      <c r="M21" s="0" t="s">
        <v>32</v>
      </c>
    </row>
    <row r="22" customFormat="false" ht="15" hidden="false" customHeight="false" outlineLevel="0" collapsed="false">
      <c r="A22" s="0" t="n">
        <v>3084</v>
      </c>
      <c r="C22" s="0" t="n">
        <v>30</v>
      </c>
      <c r="D22" s="0" t="n">
        <v>620.8</v>
      </c>
      <c r="E22" s="0" t="n">
        <v>2.16</v>
      </c>
      <c r="F22" s="0" t="n">
        <v>2</v>
      </c>
      <c r="G22" s="0" t="n">
        <v>40</v>
      </c>
      <c r="H22" s="0" t="n">
        <f aca="false">D22*G22/1000</f>
        <v>24.832</v>
      </c>
      <c r="I22" s="0" t="n">
        <v>101</v>
      </c>
      <c r="J22" s="0" t="n">
        <v>99.9</v>
      </c>
      <c r="K22" s="0" t="n">
        <v>102.6</v>
      </c>
      <c r="L22" s="0" t="n">
        <f aca="false">SUM(I22:K22)</f>
        <v>303.5</v>
      </c>
      <c r="M22" s="0" t="s">
        <v>32</v>
      </c>
    </row>
    <row r="23" customFormat="false" ht="15" hidden="false" customHeight="false" outlineLevel="0" collapsed="false">
      <c r="A23" s="0" t="n">
        <v>3091</v>
      </c>
      <c r="C23" s="0" t="n">
        <v>40</v>
      </c>
      <c r="D23" s="0" t="n">
        <v>385.5</v>
      </c>
      <c r="E23" s="0" t="n">
        <v>2.13</v>
      </c>
      <c r="F23" s="0" t="n">
        <v>2.08</v>
      </c>
      <c r="G23" s="0" t="n">
        <v>30</v>
      </c>
      <c r="H23" s="0" t="n">
        <f aca="false">D23*G23/1000</f>
        <v>11.565</v>
      </c>
      <c r="I23" s="0" t="n">
        <v>103</v>
      </c>
      <c r="J23" s="0" t="n">
        <v>102.7</v>
      </c>
      <c r="K23" s="0" t="n">
        <v>101.2</v>
      </c>
      <c r="L23" s="0" t="n">
        <f aca="false">SUM(I23:K23)</f>
        <v>306.9</v>
      </c>
      <c r="M23" s="0" t="s">
        <v>32</v>
      </c>
    </row>
    <row r="24" customFormat="false" ht="15" hidden="false" customHeight="false" outlineLevel="0" collapsed="false">
      <c r="A24" s="0" t="n">
        <v>3094</v>
      </c>
      <c r="C24" s="0" t="n">
        <v>40</v>
      </c>
      <c r="D24" s="0" t="n">
        <v>197.7</v>
      </c>
      <c r="E24" s="0" t="n">
        <v>2.13</v>
      </c>
      <c r="F24" s="1" t="n">
        <v>1.56</v>
      </c>
      <c r="G24" s="0" t="n">
        <v>40</v>
      </c>
      <c r="H24" s="0" t="n">
        <f aca="false">D24*G24/1000</f>
        <v>7.908</v>
      </c>
      <c r="I24" s="0" t="n">
        <v>108</v>
      </c>
      <c r="J24" s="0" t="n">
        <v>99.3</v>
      </c>
      <c r="K24" s="0" t="n">
        <v>102</v>
      </c>
      <c r="L24" s="0" t="n">
        <f aca="false">SUM(I24:K24)</f>
        <v>309.3</v>
      </c>
      <c r="M24" s="0" t="s">
        <v>32</v>
      </c>
    </row>
    <row r="25" customFormat="false" ht="15" hidden="false" customHeight="false" outlineLevel="0" collapsed="false">
      <c r="A25" s="0" t="n">
        <v>3095</v>
      </c>
      <c r="C25" s="0" t="n">
        <v>40</v>
      </c>
      <c r="D25" s="0" t="n">
        <v>221</v>
      </c>
      <c r="E25" s="0" t="n">
        <v>2.13</v>
      </c>
      <c r="F25" s="1" t="n">
        <v>1.23</v>
      </c>
      <c r="G25" s="0" t="n">
        <v>30</v>
      </c>
      <c r="H25" s="0" t="n">
        <f aca="false">D25*G25/1000</f>
        <v>6.63</v>
      </c>
      <c r="I25" s="0" t="n">
        <v>99</v>
      </c>
      <c r="J25" s="0" t="n">
        <v>102.8</v>
      </c>
      <c r="K25" s="0" t="n">
        <v>102.8</v>
      </c>
      <c r="L25" s="0" t="n">
        <f aca="false">SUM(I25:K25)</f>
        <v>304.6</v>
      </c>
      <c r="M25" s="0" t="s">
        <v>32</v>
      </c>
    </row>
    <row r="26" customFormat="false" ht="15" hidden="false" customHeight="false" outlineLevel="0" collapsed="false">
      <c r="A26" s="0" t="n">
        <v>3101</v>
      </c>
      <c r="C26" s="0" t="n">
        <v>59</v>
      </c>
      <c r="D26" s="0" t="n">
        <v>142.4</v>
      </c>
      <c r="E26" s="0" t="n">
        <v>2.253</v>
      </c>
      <c r="F26" s="1" t="n">
        <v>1.771</v>
      </c>
      <c r="G26" s="0" t="n">
        <v>40</v>
      </c>
      <c r="H26" s="0" t="n">
        <f aca="false">D26*G26/1000</f>
        <v>5.696</v>
      </c>
      <c r="I26" s="0" t="n">
        <v>107</v>
      </c>
      <c r="J26" s="0" t="n">
        <v>97.6</v>
      </c>
      <c r="K26" s="0" t="n">
        <v>97.4</v>
      </c>
      <c r="L26" s="0" t="n">
        <f aca="false">SUM(I26:K26)</f>
        <v>302</v>
      </c>
      <c r="M26" s="0" t="s">
        <v>32</v>
      </c>
    </row>
    <row r="27" customFormat="false" ht="15" hidden="false" customHeight="false" outlineLevel="0" collapsed="false">
      <c r="A27" s="0" t="n">
        <v>3102</v>
      </c>
      <c r="C27" s="0" t="n">
        <v>59</v>
      </c>
      <c r="D27" s="0" t="n">
        <v>160.9</v>
      </c>
      <c r="E27" s="0" t="n">
        <v>2.12</v>
      </c>
      <c r="F27" s="1" t="n">
        <v>1.79</v>
      </c>
      <c r="G27" s="0" t="n">
        <v>40</v>
      </c>
      <c r="H27" s="0" t="n">
        <f aca="false">D27*G27/1000</f>
        <v>6.436</v>
      </c>
      <c r="I27" s="0" t="n">
        <v>104</v>
      </c>
      <c r="J27" s="0" t="n">
        <v>105.5</v>
      </c>
      <c r="K27" s="0" t="n">
        <v>104.5</v>
      </c>
      <c r="L27" s="0" t="n">
        <f aca="false">SUM(I27:K27)</f>
        <v>314</v>
      </c>
      <c r="M27" s="0" t="s">
        <v>32</v>
      </c>
    </row>
    <row r="28" customFormat="false" ht="15" hidden="false" customHeight="false" outlineLevel="0" collapsed="false">
      <c r="A28" s="0" t="n">
        <v>3103</v>
      </c>
      <c r="C28" s="0" t="n">
        <v>59</v>
      </c>
      <c r="D28" s="0" t="n">
        <v>125.7</v>
      </c>
      <c r="E28" s="0" t="n">
        <v>2.09</v>
      </c>
      <c r="F28" s="1" t="n">
        <v>1.58</v>
      </c>
      <c r="G28" s="0" t="n">
        <v>40</v>
      </c>
      <c r="H28" s="0" t="n">
        <f aca="false">D28*G28/1000</f>
        <v>5.028</v>
      </c>
      <c r="I28" s="0" t="n">
        <v>106</v>
      </c>
      <c r="J28" s="0" t="n">
        <v>101.4</v>
      </c>
      <c r="K28" s="0" t="n">
        <v>101.7</v>
      </c>
      <c r="L28" s="0" t="n">
        <f aca="false">SUM(I28:K28)</f>
        <v>309.1</v>
      </c>
      <c r="M28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LibreOffice/6.2.8.2$Linux_X86_64 LibreOffice_project/20$Build-2</Application>
  <Company>MPI of Molecular Plant Physiology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2019-04-05T19:51:10Z</dcterms:created>
  <dc:creator>Guest Stitt</dc:creator>
  <dc:description/>
  <dc:language>eu-ES</dc:language>
  <cp:lastModifiedBy/>
  <dcterms:modified xsi:type="dcterms:W3CDTF">2020-03-13T11:59:43Z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MPI of Molecular Plant Physiology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