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8915" windowHeight="7485"/>
  </bookViews>
  <sheets>
    <sheet name="Feuil1" sheetId="1" r:id="rId1"/>
    <sheet name="Feuil2" sheetId="2" r:id="rId2"/>
    <sheet name="Feuil3" sheetId="3" r:id="rId3"/>
  </sheets>
  <definedNames>
    <definedName name="solver_adj" localSheetId="0" hidden="1">Feuil1!$L$11:$L$14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Feuil1!$I$104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2" i="1"/>
  <c r="L9" i="1"/>
  <c r="H3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2" i="1"/>
  <c r="E2" i="1" s="1"/>
  <c r="I104" i="1" l="1"/>
  <c r="H94" i="1"/>
  <c r="H78" i="1"/>
  <c r="H46" i="1"/>
  <c r="H30" i="1"/>
  <c r="H62" i="1"/>
  <c r="H74" i="1"/>
  <c r="H14" i="1"/>
  <c r="H98" i="1"/>
  <c r="H82" i="1"/>
  <c r="H66" i="1"/>
  <c r="H50" i="1"/>
  <c r="H34" i="1"/>
  <c r="H18" i="1"/>
  <c r="H90" i="1"/>
  <c r="H58" i="1"/>
  <c r="H42" i="1"/>
  <c r="H26" i="1"/>
  <c r="H10" i="1"/>
  <c r="H102" i="1"/>
  <c r="H86" i="1"/>
  <c r="H70" i="1"/>
  <c r="H54" i="1"/>
  <c r="H38" i="1"/>
  <c r="H22" i="1"/>
  <c r="H6" i="1"/>
  <c r="H101" i="1"/>
  <c r="H97" i="1"/>
  <c r="H93" i="1"/>
  <c r="H89" i="1"/>
  <c r="H85" i="1"/>
  <c r="H81" i="1"/>
  <c r="H77" i="1"/>
  <c r="H73" i="1"/>
  <c r="H69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H5" i="1"/>
  <c r="H2" i="1"/>
  <c r="H100" i="1"/>
  <c r="H96" i="1"/>
  <c r="H92" i="1"/>
  <c r="H88" i="1"/>
  <c r="H84" i="1"/>
  <c r="H80" i="1"/>
  <c r="H76" i="1"/>
  <c r="H72" i="1"/>
  <c r="H68" i="1"/>
  <c r="H64" i="1"/>
  <c r="H60" i="1"/>
  <c r="H56" i="1"/>
  <c r="H52" i="1"/>
  <c r="H48" i="1"/>
  <c r="H44" i="1"/>
  <c r="H40" i="1"/>
  <c r="H36" i="1"/>
  <c r="H32" i="1"/>
  <c r="H28" i="1"/>
  <c r="H24" i="1"/>
  <c r="H20" i="1"/>
  <c r="H16" i="1"/>
  <c r="H12" i="1"/>
  <c r="H8" i="1"/>
  <c r="H4" i="1"/>
  <c r="H103" i="1"/>
  <c r="H99" i="1"/>
  <c r="H95" i="1"/>
  <c r="H91" i="1"/>
  <c r="H87" i="1"/>
  <c r="H83" i="1"/>
  <c r="H79" i="1"/>
  <c r="H75" i="1"/>
  <c r="H71" i="1"/>
  <c r="H67" i="1"/>
  <c r="H63" i="1"/>
  <c r="H59" i="1"/>
  <c r="H55" i="1"/>
  <c r="H51" i="1"/>
  <c r="H47" i="1"/>
  <c r="H43" i="1"/>
  <c r="H39" i="1"/>
  <c r="H35" i="1"/>
  <c r="H31" i="1"/>
  <c r="H27" i="1"/>
  <c r="H23" i="1"/>
  <c r="H19" i="1"/>
  <c r="H15" i="1"/>
  <c r="H11" i="1"/>
  <c r="H7" i="1"/>
  <c r="F104" i="1"/>
  <c r="E104" i="1"/>
  <c r="D104" i="1"/>
  <c r="H104" i="1" l="1"/>
</calcChain>
</file>

<file path=xl/sharedStrings.xml><?xml version="1.0" encoding="utf-8"?>
<sst xmlns="http://schemas.openxmlformats.org/spreadsheetml/2006/main" count="19" uniqueCount="19">
  <si>
    <t>v</t>
  </si>
  <si>
    <t>k</t>
  </si>
  <si>
    <t>B</t>
  </si>
  <si>
    <t>r</t>
  </si>
  <si>
    <t>xi</t>
  </si>
  <si>
    <t>yi</t>
  </si>
  <si>
    <t>log(yi)</t>
  </si>
  <si>
    <t>v*(x-7)/(k+x-7)</t>
  </si>
  <si>
    <t>exp(cellule D)</t>
  </si>
  <si>
    <t>logistic</t>
  </si>
  <si>
    <t>y0</t>
  </si>
  <si>
    <t>ln(B-yi)/yi)</t>
  </si>
  <si>
    <t>Gompertz</t>
  </si>
  <si>
    <t>b</t>
  </si>
  <si>
    <t>logistic gene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</si>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</sst>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573011095615791E-2"/>
          <c:y val="3.8378142491224745E-2"/>
          <c:w val="0.62921894138232726"/>
          <c:h val="0.8971988918051909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Feuil1!$A$2:$A$103</c:f>
              <c:numCache>
                <c:formatCode>General</c:formatCode>
                <c:ptCount val="10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34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34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42</c:v>
                </c:pt>
                <c:pt idx="61">
                  <c:v>42</c:v>
                </c:pt>
                <c:pt idx="62">
                  <c:v>42</c:v>
                </c:pt>
                <c:pt idx="63">
                  <c:v>42</c:v>
                </c:pt>
                <c:pt idx="64">
                  <c:v>42</c:v>
                </c:pt>
                <c:pt idx="65">
                  <c:v>42</c:v>
                </c:pt>
                <c:pt idx="66">
                  <c:v>41.3</c:v>
                </c:pt>
                <c:pt idx="67">
                  <c:v>41.3</c:v>
                </c:pt>
                <c:pt idx="68">
                  <c:v>41.3</c:v>
                </c:pt>
                <c:pt idx="69">
                  <c:v>44</c:v>
                </c:pt>
                <c:pt idx="70">
                  <c:v>44</c:v>
                </c:pt>
                <c:pt idx="71">
                  <c:v>44</c:v>
                </c:pt>
                <c:pt idx="72">
                  <c:v>48.5</c:v>
                </c:pt>
                <c:pt idx="73">
                  <c:v>48.5</c:v>
                </c:pt>
                <c:pt idx="74">
                  <c:v>48.5</c:v>
                </c:pt>
                <c:pt idx="75">
                  <c:v>48.5</c:v>
                </c:pt>
                <c:pt idx="76">
                  <c:v>48.5</c:v>
                </c:pt>
                <c:pt idx="77">
                  <c:v>48.5</c:v>
                </c:pt>
                <c:pt idx="78">
                  <c:v>48.5</c:v>
                </c:pt>
                <c:pt idx="79">
                  <c:v>48.5</c:v>
                </c:pt>
                <c:pt idx="80">
                  <c:v>48.5</c:v>
                </c:pt>
                <c:pt idx="81">
                  <c:v>50.3</c:v>
                </c:pt>
                <c:pt idx="82">
                  <c:v>50.3</c:v>
                </c:pt>
                <c:pt idx="83">
                  <c:v>50.3</c:v>
                </c:pt>
                <c:pt idx="84">
                  <c:v>50.3</c:v>
                </c:pt>
                <c:pt idx="85">
                  <c:v>50.3</c:v>
                </c:pt>
                <c:pt idx="86">
                  <c:v>50.3</c:v>
                </c:pt>
                <c:pt idx="87">
                  <c:v>50.3</c:v>
                </c:pt>
                <c:pt idx="88">
                  <c:v>50.3</c:v>
                </c:pt>
                <c:pt idx="89">
                  <c:v>50.3</c:v>
                </c:pt>
                <c:pt idx="90">
                  <c:v>50.3</c:v>
                </c:pt>
                <c:pt idx="91">
                  <c:v>50.3</c:v>
                </c:pt>
                <c:pt idx="92">
                  <c:v>50.3</c:v>
                </c:pt>
                <c:pt idx="93">
                  <c:v>53</c:v>
                </c:pt>
                <c:pt idx="94">
                  <c:v>53</c:v>
                </c:pt>
                <c:pt idx="95">
                  <c:v>53</c:v>
                </c:pt>
                <c:pt idx="96">
                  <c:v>53</c:v>
                </c:pt>
                <c:pt idx="97">
                  <c:v>53</c:v>
                </c:pt>
                <c:pt idx="98">
                  <c:v>53</c:v>
                </c:pt>
                <c:pt idx="99">
                  <c:v>53</c:v>
                </c:pt>
                <c:pt idx="100">
                  <c:v>53</c:v>
                </c:pt>
                <c:pt idx="101">
                  <c:v>53</c:v>
                </c:pt>
              </c:numCache>
            </c:numRef>
          </c:xVal>
          <c:yVal>
            <c:numRef>
              <c:f>Feuil1!$B$2:$B$103</c:f>
              <c:numCache>
                <c:formatCode>General</c:formatCode>
                <c:ptCount val="102"/>
                <c:pt idx="0">
                  <c:v>0.83</c:v>
                </c:pt>
                <c:pt idx="1">
                  <c:v>1.18</c:v>
                </c:pt>
                <c:pt idx="2">
                  <c:v>0.9</c:v>
                </c:pt>
                <c:pt idx="3">
                  <c:v>0.76</c:v>
                </c:pt>
                <c:pt idx="4">
                  <c:v>0.81</c:v>
                </c:pt>
                <c:pt idx="5">
                  <c:v>0.94</c:v>
                </c:pt>
                <c:pt idx="6">
                  <c:v>0.86</c:v>
                </c:pt>
                <c:pt idx="7">
                  <c:v>0.96</c:v>
                </c:pt>
                <c:pt idx="8">
                  <c:v>0.91</c:v>
                </c:pt>
                <c:pt idx="9">
                  <c:v>1.25</c:v>
                </c:pt>
                <c:pt idx="10">
                  <c:v>1.44</c:v>
                </c:pt>
                <c:pt idx="11">
                  <c:v>1.28</c:v>
                </c:pt>
                <c:pt idx="12">
                  <c:v>9.91</c:v>
                </c:pt>
                <c:pt idx="13">
                  <c:v>11.65</c:v>
                </c:pt>
                <c:pt idx="14">
                  <c:v>9.6</c:v>
                </c:pt>
                <c:pt idx="15">
                  <c:v>14.24</c:v>
                </c:pt>
                <c:pt idx="16">
                  <c:v>15.22</c:v>
                </c:pt>
                <c:pt idx="17">
                  <c:v>13.27</c:v>
                </c:pt>
                <c:pt idx="18">
                  <c:v>8.91</c:v>
                </c:pt>
                <c:pt idx="19">
                  <c:v>9.6300000000000008</c:v>
                </c:pt>
                <c:pt idx="20">
                  <c:v>10.199999999999999</c:v>
                </c:pt>
                <c:pt idx="21">
                  <c:v>11.04</c:v>
                </c:pt>
                <c:pt idx="22">
                  <c:v>12.04</c:v>
                </c:pt>
                <c:pt idx="23">
                  <c:v>12.08</c:v>
                </c:pt>
                <c:pt idx="24">
                  <c:v>38.880000000000003</c:v>
                </c:pt>
                <c:pt idx="25">
                  <c:v>38.520000000000003</c:v>
                </c:pt>
                <c:pt idx="26">
                  <c:v>38.44</c:v>
                </c:pt>
                <c:pt idx="27">
                  <c:v>36.97</c:v>
                </c:pt>
                <c:pt idx="28">
                  <c:v>37.96</c:v>
                </c:pt>
                <c:pt idx="29">
                  <c:v>42.54</c:v>
                </c:pt>
                <c:pt idx="30">
                  <c:v>29.02</c:v>
                </c:pt>
                <c:pt idx="31">
                  <c:v>31.47</c:v>
                </c:pt>
                <c:pt idx="32">
                  <c:v>30.91</c:v>
                </c:pt>
                <c:pt idx="33">
                  <c:v>37.549999999999997</c:v>
                </c:pt>
                <c:pt idx="34">
                  <c:v>37.92</c:v>
                </c:pt>
                <c:pt idx="35">
                  <c:v>33.79</c:v>
                </c:pt>
                <c:pt idx="36">
                  <c:v>45.62</c:v>
                </c:pt>
                <c:pt idx="37">
                  <c:v>32.57</c:v>
                </c:pt>
                <c:pt idx="38">
                  <c:v>38.03</c:v>
                </c:pt>
                <c:pt idx="39">
                  <c:v>53.76</c:v>
                </c:pt>
                <c:pt idx="40">
                  <c:v>52.5</c:v>
                </c:pt>
                <c:pt idx="41">
                  <c:v>48.27</c:v>
                </c:pt>
                <c:pt idx="42">
                  <c:v>51.07</c:v>
                </c:pt>
                <c:pt idx="43">
                  <c:v>46.45</c:v>
                </c:pt>
                <c:pt idx="44">
                  <c:v>52.1</c:v>
                </c:pt>
                <c:pt idx="45">
                  <c:v>56.53</c:v>
                </c:pt>
                <c:pt idx="46">
                  <c:v>54.06</c:v>
                </c:pt>
                <c:pt idx="47">
                  <c:v>53.57</c:v>
                </c:pt>
                <c:pt idx="48">
                  <c:v>73.39</c:v>
                </c:pt>
                <c:pt idx="49">
                  <c:v>73.989999999999995</c:v>
                </c:pt>
                <c:pt idx="50">
                  <c:v>77.239999999999995</c:v>
                </c:pt>
                <c:pt idx="51">
                  <c:v>55.49</c:v>
                </c:pt>
                <c:pt idx="52">
                  <c:v>56.39</c:v>
                </c:pt>
                <c:pt idx="53">
                  <c:v>68.430000000000007</c:v>
                </c:pt>
                <c:pt idx="54">
                  <c:v>69.5</c:v>
                </c:pt>
                <c:pt idx="55">
                  <c:v>73.099999999999994</c:v>
                </c:pt>
                <c:pt idx="56">
                  <c:v>62.6</c:v>
                </c:pt>
                <c:pt idx="57">
                  <c:v>73.09</c:v>
                </c:pt>
                <c:pt idx="58">
                  <c:v>73.22</c:v>
                </c:pt>
                <c:pt idx="59">
                  <c:v>59.18</c:v>
                </c:pt>
                <c:pt idx="60">
                  <c:v>68.540000000000006</c:v>
                </c:pt>
                <c:pt idx="61">
                  <c:v>66.930000000000007</c:v>
                </c:pt>
                <c:pt idx="62">
                  <c:v>69.400000000000006</c:v>
                </c:pt>
                <c:pt idx="63">
                  <c:v>82.78</c:v>
                </c:pt>
                <c:pt idx="64">
                  <c:v>70.900000000000006</c:v>
                </c:pt>
                <c:pt idx="65">
                  <c:v>78.38</c:v>
                </c:pt>
                <c:pt idx="66">
                  <c:v>80.56</c:v>
                </c:pt>
                <c:pt idx="67">
                  <c:v>72.03</c:v>
                </c:pt>
                <c:pt idx="68">
                  <c:v>75.209999999999994</c:v>
                </c:pt>
                <c:pt idx="69">
                  <c:v>87.47</c:v>
                </c:pt>
                <c:pt idx="70">
                  <c:v>67.849999999999994</c:v>
                </c:pt>
                <c:pt idx="71">
                  <c:v>81.36</c:v>
                </c:pt>
                <c:pt idx="72">
                  <c:v>68.94</c:v>
                </c:pt>
                <c:pt idx="73">
                  <c:v>87.12</c:v>
                </c:pt>
                <c:pt idx="74">
                  <c:v>83.83</c:v>
                </c:pt>
                <c:pt idx="75">
                  <c:v>104.35</c:v>
                </c:pt>
                <c:pt idx="76">
                  <c:v>92.7</c:v>
                </c:pt>
                <c:pt idx="77">
                  <c:v>106.87</c:v>
                </c:pt>
                <c:pt idx="78">
                  <c:v>87.56</c:v>
                </c:pt>
                <c:pt idx="79">
                  <c:v>78.790000000000006</c:v>
                </c:pt>
                <c:pt idx="80">
                  <c:v>89.32</c:v>
                </c:pt>
                <c:pt idx="81">
                  <c:v>103.99</c:v>
                </c:pt>
                <c:pt idx="82">
                  <c:v>107.87</c:v>
                </c:pt>
                <c:pt idx="83">
                  <c:v>90.79</c:v>
                </c:pt>
                <c:pt idx="84">
                  <c:v>104.62</c:v>
                </c:pt>
                <c:pt idx="85">
                  <c:v>119.45</c:v>
                </c:pt>
                <c:pt idx="86">
                  <c:v>106.17</c:v>
                </c:pt>
                <c:pt idx="87">
                  <c:v>83.1</c:v>
                </c:pt>
                <c:pt idx="88">
                  <c:v>88.26</c:v>
                </c:pt>
                <c:pt idx="89">
                  <c:v>75.2</c:v>
                </c:pt>
                <c:pt idx="90">
                  <c:v>99.8</c:v>
                </c:pt>
                <c:pt idx="91">
                  <c:v>86.19</c:v>
                </c:pt>
                <c:pt idx="92">
                  <c:v>87.64</c:v>
                </c:pt>
                <c:pt idx="93">
                  <c:v>92.02</c:v>
                </c:pt>
                <c:pt idx="94">
                  <c:v>89.02</c:v>
                </c:pt>
                <c:pt idx="95">
                  <c:v>108.65</c:v>
                </c:pt>
                <c:pt idx="96">
                  <c:v>101.51</c:v>
                </c:pt>
                <c:pt idx="97">
                  <c:v>86.88</c:v>
                </c:pt>
                <c:pt idx="98">
                  <c:v>104.67</c:v>
                </c:pt>
                <c:pt idx="99">
                  <c:v>110.73</c:v>
                </c:pt>
                <c:pt idx="100">
                  <c:v>103.97</c:v>
                </c:pt>
                <c:pt idx="101">
                  <c:v>98.82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79584"/>
        <c:axId val="65180160"/>
      </c:scatterChart>
      <c:scatterChart>
        <c:scatterStyle val="smoothMarker"/>
        <c:varyColors val="0"/>
        <c:ser>
          <c:idx val="1"/>
          <c:order val="1"/>
          <c:tx>
            <c:v>th</c:v>
          </c:tx>
          <c:marker>
            <c:symbol val="none"/>
          </c:marker>
          <c:xVal>
            <c:numRef>
              <c:f>Feuil1!$A$2:$A$103</c:f>
              <c:numCache>
                <c:formatCode>General</c:formatCode>
                <c:ptCount val="10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34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34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42</c:v>
                </c:pt>
                <c:pt idx="61">
                  <c:v>42</c:v>
                </c:pt>
                <c:pt idx="62">
                  <c:v>42</c:v>
                </c:pt>
                <c:pt idx="63">
                  <c:v>42</c:v>
                </c:pt>
                <c:pt idx="64">
                  <c:v>42</c:v>
                </c:pt>
                <c:pt idx="65">
                  <c:v>42</c:v>
                </c:pt>
                <c:pt idx="66">
                  <c:v>41.3</c:v>
                </c:pt>
                <c:pt idx="67">
                  <c:v>41.3</c:v>
                </c:pt>
                <c:pt idx="68">
                  <c:v>41.3</c:v>
                </c:pt>
                <c:pt idx="69">
                  <c:v>44</c:v>
                </c:pt>
                <c:pt idx="70">
                  <c:v>44</c:v>
                </c:pt>
                <c:pt idx="71">
                  <c:v>44</c:v>
                </c:pt>
                <c:pt idx="72">
                  <c:v>48.5</c:v>
                </c:pt>
                <c:pt idx="73">
                  <c:v>48.5</c:v>
                </c:pt>
                <c:pt idx="74">
                  <c:v>48.5</c:v>
                </c:pt>
                <c:pt idx="75">
                  <c:v>48.5</c:v>
                </c:pt>
                <c:pt idx="76">
                  <c:v>48.5</c:v>
                </c:pt>
                <c:pt idx="77">
                  <c:v>48.5</c:v>
                </c:pt>
                <c:pt idx="78">
                  <c:v>48.5</c:v>
                </c:pt>
                <c:pt idx="79">
                  <c:v>48.5</c:v>
                </c:pt>
                <c:pt idx="80">
                  <c:v>48.5</c:v>
                </c:pt>
                <c:pt idx="81">
                  <c:v>50.3</c:v>
                </c:pt>
                <c:pt idx="82">
                  <c:v>50.3</c:v>
                </c:pt>
                <c:pt idx="83">
                  <c:v>50.3</c:v>
                </c:pt>
                <c:pt idx="84">
                  <c:v>50.3</c:v>
                </c:pt>
                <c:pt idx="85">
                  <c:v>50.3</c:v>
                </c:pt>
                <c:pt idx="86">
                  <c:v>50.3</c:v>
                </c:pt>
                <c:pt idx="87">
                  <c:v>50.3</c:v>
                </c:pt>
                <c:pt idx="88">
                  <c:v>50.3</c:v>
                </c:pt>
                <c:pt idx="89">
                  <c:v>50.3</c:v>
                </c:pt>
                <c:pt idx="90">
                  <c:v>50.3</c:v>
                </c:pt>
                <c:pt idx="91">
                  <c:v>50.3</c:v>
                </c:pt>
                <c:pt idx="92">
                  <c:v>50.3</c:v>
                </c:pt>
                <c:pt idx="93">
                  <c:v>53</c:v>
                </c:pt>
                <c:pt idx="94">
                  <c:v>53</c:v>
                </c:pt>
                <c:pt idx="95">
                  <c:v>53</c:v>
                </c:pt>
                <c:pt idx="96">
                  <c:v>53</c:v>
                </c:pt>
                <c:pt idx="97">
                  <c:v>53</c:v>
                </c:pt>
                <c:pt idx="98">
                  <c:v>53</c:v>
                </c:pt>
                <c:pt idx="99">
                  <c:v>53</c:v>
                </c:pt>
                <c:pt idx="100">
                  <c:v>53</c:v>
                </c:pt>
                <c:pt idx="101">
                  <c:v>53</c:v>
                </c:pt>
              </c:numCache>
            </c:numRef>
          </c:xVal>
          <c:yVal>
            <c:numRef>
              <c:f>Feuil1!$E$2:$E$103</c:f>
              <c:numCache>
                <c:formatCode>General</c:formatCode>
                <c:ptCount val="10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1.8100359297170805</c:v>
                </c:pt>
                <c:pt idx="4">
                  <c:v>1.8100359297170805</c:v>
                </c:pt>
                <c:pt idx="5">
                  <c:v>1.8100359297170805</c:v>
                </c:pt>
                <c:pt idx="6">
                  <c:v>1.8100359297170805</c:v>
                </c:pt>
                <c:pt idx="7">
                  <c:v>1.8100359297170805</c:v>
                </c:pt>
                <c:pt idx="8">
                  <c:v>1.8100359297170805</c:v>
                </c:pt>
                <c:pt idx="9">
                  <c:v>1.8100359297170805</c:v>
                </c:pt>
                <c:pt idx="10">
                  <c:v>1.8100359297170805</c:v>
                </c:pt>
                <c:pt idx="11">
                  <c:v>1.8100359297170805</c:v>
                </c:pt>
                <c:pt idx="12">
                  <c:v>14.574202821399815</c:v>
                </c:pt>
                <c:pt idx="13">
                  <c:v>14.574202821399815</c:v>
                </c:pt>
                <c:pt idx="14">
                  <c:v>14.574202821399815</c:v>
                </c:pt>
                <c:pt idx="15">
                  <c:v>14.574202821399815</c:v>
                </c:pt>
                <c:pt idx="16">
                  <c:v>14.574202821399815</c:v>
                </c:pt>
                <c:pt idx="17">
                  <c:v>14.574202821399815</c:v>
                </c:pt>
                <c:pt idx="18">
                  <c:v>14.574202821399815</c:v>
                </c:pt>
                <c:pt idx="19">
                  <c:v>14.574202821399815</c:v>
                </c:pt>
                <c:pt idx="20">
                  <c:v>14.574202821399815</c:v>
                </c:pt>
                <c:pt idx="21">
                  <c:v>14.574202821399815</c:v>
                </c:pt>
                <c:pt idx="22">
                  <c:v>14.574202821399815</c:v>
                </c:pt>
                <c:pt idx="23">
                  <c:v>14.574202821399815</c:v>
                </c:pt>
                <c:pt idx="24">
                  <c:v>30.388982626315347</c:v>
                </c:pt>
                <c:pt idx="25">
                  <c:v>30.388982626315347</c:v>
                </c:pt>
                <c:pt idx="26">
                  <c:v>30.388982626315347</c:v>
                </c:pt>
                <c:pt idx="27">
                  <c:v>30.388982626315347</c:v>
                </c:pt>
                <c:pt idx="28">
                  <c:v>30.388982626315347</c:v>
                </c:pt>
                <c:pt idx="29">
                  <c:v>30.388982626315347</c:v>
                </c:pt>
                <c:pt idx="30">
                  <c:v>33.095337444716179</c:v>
                </c:pt>
                <c:pt idx="31">
                  <c:v>33.095337444716179</c:v>
                </c:pt>
                <c:pt idx="32">
                  <c:v>33.095337444716179</c:v>
                </c:pt>
                <c:pt idx="33">
                  <c:v>33.095337444716179</c:v>
                </c:pt>
                <c:pt idx="34">
                  <c:v>33.095337444716179</c:v>
                </c:pt>
                <c:pt idx="35">
                  <c:v>33.095337444716179</c:v>
                </c:pt>
                <c:pt idx="36">
                  <c:v>46.28321881795376</c:v>
                </c:pt>
                <c:pt idx="37">
                  <c:v>46.28321881795376</c:v>
                </c:pt>
                <c:pt idx="38">
                  <c:v>46.28321881795376</c:v>
                </c:pt>
                <c:pt idx="39">
                  <c:v>48.813784214699588</c:v>
                </c:pt>
                <c:pt idx="40">
                  <c:v>48.813784214699588</c:v>
                </c:pt>
                <c:pt idx="41">
                  <c:v>48.813784214699588</c:v>
                </c:pt>
                <c:pt idx="42">
                  <c:v>51.300758214510537</c:v>
                </c:pt>
                <c:pt idx="43">
                  <c:v>51.300758214510537</c:v>
                </c:pt>
                <c:pt idx="44">
                  <c:v>51.300758214510537</c:v>
                </c:pt>
                <c:pt idx="45">
                  <c:v>53.742261334861958</c:v>
                </c:pt>
                <c:pt idx="46">
                  <c:v>53.742261334861958</c:v>
                </c:pt>
                <c:pt idx="47">
                  <c:v>53.742261334861958</c:v>
                </c:pt>
                <c:pt idx="48">
                  <c:v>63.033232468831748</c:v>
                </c:pt>
                <c:pt idx="49">
                  <c:v>63.033232468831748</c:v>
                </c:pt>
                <c:pt idx="50">
                  <c:v>63.033232468831748</c:v>
                </c:pt>
                <c:pt idx="51">
                  <c:v>63.033232468831748</c:v>
                </c:pt>
                <c:pt idx="52">
                  <c:v>63.033232468831748</c:v>
                </c:pt>
                <c:pt idx="53">
                  <c:v>63.033232468831748</c:v>
                </c:pt>
                <c:pt idx="54">
                  <c:v>65.235364307008567</c:v>
                </c:pt>
                <c:pt idx="55">
                  <c:v>65.235364307008567</c:v>
                </c:pt>
                <c:pt idx="56">
                  <c:v>65.235364307008567</c:v>
                </c:pt>
                <c:pt idx="57">
                  <c:v>75.536565030169243</c:v>
                </c:pt>
                <c:pt idx="58">
                  <c:v>75.536565030169243</c:v>
                </c:pt>
                <c:pt idx="59">
                  <c:v>75.536565030169243</c:v>
                </c:pt>
                <c:pt idx="60">
                  <c:v>79.339144444621382</c:v>
                </c:pt>
                <c:pt idx="61">
                  <c:v>79.339144444621382</c:v>
                </c:pt>
                <c:pt idx="62">
                  <c:v>79.339144444621382</c:v>
                </c:pt>
                <c:pt idx="63">
                  <c:v>79.339144444621382</c:v>
                </c:pt>
                <c:pt idx="64">
                  <c:v>79.339144444621382</c:v>
                </c:pt>
                <c:pt idx="65">
                  <c:v>79.339144444621382</c:v>
                </c:pt>
                <c:pt idx="66">
                  <c:v>78.028088607524325</c:v>
                </c:pt>
                <c:pt idx="67">
                  <c:v>78.028088607524325</c:v>
                </c:pt>
                <c:pt idx="68">
                  <c:v>78.028088607524325</c:v>
                </c:pt>
                <c:pt idx="69">
                  <c:v>82.970701485369815</c:v>
                </c:pt>
                <c:pt idx="70">
                  <c:v>82.970701485369815</c:v>
                </c:pt>
                <c:pt idx="71">
                  <c:v>82.970701485369815</c:v>
                </c:pt>
                <c:pt idx="72">
                  <c:v>90.557409443951656</c:v>
                </c:pt>
                <c:pt idx="73">
                  <c:v>90.557409443951656</c:v>
                </c:pt>
                <c:pt idx="74">
                  <c:v>90.557409443951656</c:v>
                </c:pt>
                <c:pt idx="75">
                  <c:v>90.557409443951656</c:v>
                </c:pt>
                <c:pt idx="76">
                  <c:v>90.557409443951656</c:v>
                </c:pt>
                <c:pt idx="77">
                  <c:v>90.557409443951656</c:v>
                </c:pt>
                <c:pt idx="78">
                  <c:v>90.557409443951656</c:v>
                </c:pt>
                <c:pt idx="79">
                  <c:v>90.557409443951656</c:v>
                </c:pt>
                <c:pt idx="80">
                  <c:v>90.557409443951656</c:v>
                </c:pt>
                <c:pt idx="81">
                  <c:v>93.381240270122163</c:v>
                </c:pt>
                <c:pt idx="82">
                  <c:v>93.381240270122163</c:v>
                </c:pt>
                <c:pt idx="83">
                  <c:v>93.381240270122163</c:v>
                </c:pt>
                <c:pt idx="84">
                  <c:v>93.381240270122163</c:v>
                </c:pt>
                <c:pt idx="85">
                  <c:v>93.381240270122163</c:v>
                </c:pt>
                <c:pt idx="86">
                  <c:v>93.381240270122163</c:v>
                </c:pt>
                <c:pt idx="87">
                  <c:v>93.381240270122163</c:v>
                </c:pt>
                <c:pt idx="88">
                  <c:v>93.381240270122163</c:v>
                </c:pt>
                <c:pt idx="89">
                  <c:v>93.381240270122163</c:v>
                </c:pt>
                <c:pt idx="90">
                  <c:v>93.381240270122163</c:v>
                </c:pt>
                <c:pt idx="91">
                  <c:v>93.381240270122163</c:v>
                </c:pt>
                <c:pt idx="92">
                  <c:v>93.381240270122163</c:v>
                </c:pt>
                <c:pt idx="93">
                  <c:v>97.408834379335161</c:v>
                </c:pt>
                <c:pt idx="94">
                  <c:v>97.408834379335161</c:v>
                </c:pt>
                <c:pt idx="95">
                  <c:v>97.408834379335161</c:v>
                </c:pt>
                <c:pt idx="96">
                  <c:v>97.408834379335161</c:v>
                </c:pt>
                <c:pt idx="97">
                  <c:v>97.408834379335161</c:v>
                </c:pt>
                <c:pt idx="98">
                  <c:v>97.408834379335161</c:v>
                </c:pt>
                <c:pt idx="99">
                  <c:v>97.408834379335161</c:v>
                </c:pt>
                <c:pt idx="100">
                  <c:v>97.408834379335161</c:v>
                </c:pt>
                <c:pt idx="101">
                  <c:v>97.408834379335161</c:v>
                </c:pt>
              </c:numCache>
            </c:numRef>
          </c:yVal>
          <c:smooth val="1"/>
        </c:ser>
        <c:ser>
          <c:idx val="2"/>
          <c:order val="2"/>
          <c:tx>
            <c:v>logistic</c:v>
          </c:tx>
          <c:marker>
            <c:symbol val="none"/>
          </c:marker>
          <c:xVal>
            <c:numRef>
              <c:f>Feuil1!$A$2:$A$103</c:f>
              <c:numCache>
                <c:formatCode>General</c:formatCode>
                <c:ptCount val="10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34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34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42</c:v>
                </c:pt>
                <c:pt idx="61">
                  <c:v>42</c:v>
                </c:pt>
                <c:pt idx="62">
                  <c:v>42</c:v>
                </c:pt>
                <c:pt idx="63">
                  <c:v>42</c:v>
                </c:pt>
                <c:pt idx="64">
                  <c:v>42</c:v>
                </c:pt>
                <c:pt idx="65">
                  <c:v>42</c:v>
                </c:pt>
                <c:pt idx="66">
                  <c:v>41.3</c:v>
                </c:pt>
                <c:pt idx="67">
                  <c:v>41.3</c:v>
                </c:pt>
                <c:pt idx="68">
                  <c:v>41.3</c:v>
                </c:pt>
                <c:pt idx="69">
                  <c:v>44</c:v>
                </c:pt>
                <c:pt idx="70">
                  <c:v>44</c:v>
                </c:pt>
                <c:pt idx="71">
                  <c:v>44</c:v>
                </c:pt>
                <c:pt idx="72">
                  <c:v>48.5</c:v>
                </c:pt>
                <c:pt idx="73">
                  <c:v>48.5</c:v>
                </c:pt>
                <c:pt idx="74">
                  <c:v>48.5</c:v>
                </c:pt>
                <c:pt idx="75">
                  <c:v>48.5</c:v>
                </c:pt>
                <c:pt idx="76">
                  <c:v>48.5</c:v>
                </c:pt>
                <c:pt idx="77">
                  <c:v>48.5</c:v>
                </c:pt>
                <c:pt idx="78">
                  <c:v>48.5</c:v>
                </c:pt>
                <c:pt idx="79">
                  <c:v>48.5</c:v>
                </c:pt>
                <c:pt idx="80">
                  <c:v>48.5</c:v>
                </c:pt>
                <c:pt idx="81">
                  <c:v>50.3</c:v>
                </c:pt>
                <c:pt idx="82">
                  <c:v>50.3</c:v>
                </c:pt>
                <c:pt idx="83">
                  <c:v>50.3</c:v>
                </c:pt>
                <c:pt idx="84">
                  <c:v>50.3</c:v>
                </c:pt>
                <c:pt idx="85">
                  <c:v>50.3</c:v>
                </c:pt>
                <c:pt idx="86">
                  <c:v>50.3</c:v>
                </c:pt>
                <c:pt idx="87">
                  <c:v>50.3</c:v>
                </c:pt>
                <c:pt idx="88">
                  <c:v>50.3</c:v>
                </c:pt>
                <c:pt idx="89">
                  <c:v>50.3</c:v>
                </c:pt>
                <c:pt idx="90">
                  <c:v>50.3</c:v>
                </c:pt>
                <c:pt idx="91">
                  <c:v>50.3</c:v>
                </c:pt>
                <c:pt idx="92">
                  <c:v>50.3</c:v>
                </c:pt>
                <c:pt idx="93">
                  <c:v>53</c:v>
                </c:pt>
                <c:pt idx="94">
                  <c:v>53</c:v>
                </c:pt>
                <c:pt idx="95">
                  <c:v>53</c:v>
                </c:pt>
                <c:pt idx="96">
                  <c:v>53</c:v>
                </c:pt>
                <c:pt idx="97">
                  <c:v>53</c:v>
                </c:pt>
                <c:pt idx="98">
                  <c:v>53</c:v>
                </c:pt>
                <c:pt idx="99">
                  <c:v>53</c:v>
                </c:pt>
                <c:pt idx="100">
                  <c:v>53</c:v>
                </c:pt>
                <c:pt idx="101">
                  <c:v>53</c:v>
                </c:pt>
              </c:numCache>
            </c:numRef>
          </c:xVal>
          <c:yVal>
            <c:numRef>
              <c:f>Feuil1!$F$2:$F$103</c:f>
              <c:numCache>
                <c:formatCode>General</c:formatCode>
                <c:ptCount val="102"/>
                <c:pt idx="0">
                  <c:v>0.82839439283897731</c:v>
                </c:pt>
                <c:pt idx="1">
                  <c:v>0.82839439283897731</c:v>
                </c:pt>
                <c:pt idx="2">
                  <c:v>0.82839439283897731</c:v>
                </c:pt>
                <c:pt idx="3">
                  <c:v>0.88356003963520768</c:v>
                </c:pt>
                <c:pt idx="4">
                  <c:v>0.88356003963520768</c:v>
                </c:pt>
                <c:pt idx="5">
                  <c:v>0.88356003963520768</c:v>
                </c:pt>
                <c:pt idx="6">
                  <c:v>0.88356003963520768</c:v>
                </c:pt>
                <c:pt idx="7">
                  <c:v>0.88356003963520768</c:v>
                </c:pt>
                <c:pt idx="8">
                  <c:v>0.88356003963520768</c:v>
                </c:pt>
                <c:pt idx="9">
                  <c:v>0.88356003963520768</c:v>
                </c:pt>
                <c:pt idx="10">
                  <c:v>0.88356003963520768</c:v>
                </c:pt>
                <c:pt idx="11">
                  <c:v>0.88356003963520768</c:v>
                </c:pt>
                <c:pt idx="12">
                  <c:v>1.3860495541821511</c:v>
                </c:pt>
                <c:pt idx="13">
                  <c:v>1.3860495541821511</c:v>
                </c:pt>
                <c:pt idx="14">
                  <c:v>1.3860495541821511</c:v>
                </c:pt>
                <c:pt idx="15">
                  <c:v>1.3860495541821511</c:v>
                </c:pt>
                <c:pt idx="16">
                  <c:v>1.3860495541821511</c:v>
                </c:pt>
                <c:pt idx="17">
                  <c:v>1.3860495541821511</c:v>
                </c:pt>
                <c:pt idx="18">
                  <c:v>1.3860495541821511</c:v>
                </c:pt>
                <c:pt idx="19">
                  <c:v>1.3860495541821511</c:v>
                </c:pt>
                <c:pt idx="20">
                  <c:v>1.3860495541821511</c:v>
                </c:pt>
                <c:pt idx="21">
                  <c:v>1.3860495541821511</c:v>
                </c:pt>
                <c:pt idx="22">
                  <c:v>1.3860495541821511</c:v>
                </c:pt>
                <c:pt idx="23">
                  <c:v>1.3860495541821511</c:v>
                </c:pt>
                <c:pt idx="24">
                  <c:v>2.0348746734325989</c:v>
                </c:pt>
                <c:pt idx="25">
                  <c:v>2.0348746734325989</c:v>
                </c:pt>
                <c:pt idx="26">
                  <c:v>2.0348746734325989</c:v>
                </c:pt>
                <c:pt idx="27">
                  <c:v>2.0348746734325989</c:v>
                </c:pt>
                <c:pt idx="28">
                  <c:v>2.0348746734325989</c:v>
                </c:pt>
                <c:pt idx="29">
                  <c:v>2.0348746734325989</c:v>
                </c:pt>
                <c:pt idx="30">
                  <c:v>2.1688496039794427</c:v>
                </c:pt>
                <c:pt idx="31">
                  <c:v>2.1688496039794427</c:v>
                </c:pt>
                <c:pt idx="32">
                  <c:v>2.1688496039794427</c:v>
                </c:pt>
                <c:pt idx="33">
                  <c:v>2.1688496039794427</c:v>
                </c:pt>
                <c:pt idx="34">
                  <c:v>2.1688496039794427</c:v>
                </c:pt>
                <c:pt idx="35">
                  <c:v>2.1688496039794427</c:v>
                </c:pt>
                <c:pt idx="36">
                  <c:v>2.9794143484199394</c:v>
                </c:pt>
                <c:pt idx="37">
                  <c:v>2.9794143484199394</c:v>
                </c:pt>
                <c:pt idx="38">
                  <c:v>2.9794143484199394</c:v>
                </c:pt>
                <c:pt idx="39">
                  <c:v>3.1738205484863271</c:v>
                </c:pt>
                <c:pt idx="40">
                  <c:v>3.1738205484863271</c:v>
                </c:pt>
                <c:pt idx="41">
                  <c:v>3.1738205484863271</c:v>
                </c:pt>
                <c:pt idx="42">
                  <c:v>3.380526823048871</c:v>
                </c:pt>
                <c:pt idx="43">
                  <c:v>3.380526823048871</c:v>
                </c:pt>
                <c:pt idx="44">
                  <c:v>3.380526823048871</c:v>
                </c:pt>
                <c:pt idx="45">
                  <c:v>3.6002597789361119</c:v>
                </c:pt>
                <c:pt idx="46">
                  <c:v>3.6002597789361119</c:v>
                </c:pt>
                <c:pt idx="47">
                  <c:v>3.6002597789361119</c:v>
                </c:pt>
                <c:pt idx="48">
                  <c:v>4.6252682695355078</c:v>
                </c:pt>
                <c:pt idx="49">
                  <c:v>4.6252682695355078</c:v>
                </c:pt>
                <c:pt idx="50">
                  <c:v>4.6252682695355078</c:v>
                </c:pt>
                <c:pt idx="51">
                  <c:v>4.6252682695355078</c:v>
                </c:pt>
                <c:pt idx="52">
                  <c:v>4.6252682695355078</c:v>
                </c:pt>
                <c:pt idx="53">
                  <c:v>4.6252682695355078</c:v>
                </c:pt>
                <c:pt idx="54">
                  <c:v>4.9223214504919328</c:v>
                </c:pt>
                <c:pt idx="55">
                  <c:v>4.9223214504919328</c:v>
                </c:pt>
                <c:pt idx="56">
                  <c:v>4.9223214504919328</c:v>
                </c:pt>
                <c:pt idx="57">
                  <c:v>6.7005003107189269</c:v>
                </c:pt>
                <c:pt idx="58">
                  <c:v>6.7005003107189269</c:v>
                </c:pt>
                <c:pt idx="59">
                  <c:v>6.7005003107189269</c:v>
                </c:pt>
                <c:pt idx="60">
                  <c:v>7.5685434061440429</c:v>
                </c:pt>
                <c:pt idx="61">
                  <c:v>7.5685434061440429</c:v>
                </c:pt>
                <c:pt idx="62">
                  <c:v>7.5685434061440429</c:v>
                </c:pt>
                <c:pt idx="63">
                  <c:v>7.5685434061440429</c:v>
                </c:pt>
                <c:pt idx="64">
                  <c:v>7.5685434061440429</c:v>
                </c:pt>
                <c:pt idx="65">
                  <c:v>7.5685434061440429</c:v>
                </c:pt>
                <c:pt idx="66">
                  <c:v>7.2534479111746064</c:v>
                </c:pt>
                <c:pt idx="67">
                  <c:v>7.2534479111746064</c:v>
                </c:pt>
                <c:pt idx="68">
                  <c:v>7.2534479111746064</c:v>
                </c:pt>
                <c:pt idx="69">
                  <c:v>8.5401228243199458</c:v>
                </c:pt>
                <c:pt idx="70">
                  <c:v>8.5401228243199458</c:v>
                </c:pt>
                <c:pt idx="71">
                  <c:v>8.5401228243199458</c:v>
                </c:pt>
                <c:pt idx="72">
                  <c:v>11.156763537780552</c:v>
                </c:pt>
                <c:pt idx="73">
                  <c:v>11.156763537780552</c:v>
                </c:pt>
                <c:pt idx="74">
                  <c:v>11.156763537780552</c:v>
                </c:pt>
                <c:pt idx="75">
                  <c:v>11.156763537780552</c:v>
                </c:pt>
                <c:pt idx="76">
                  <c:v>11.156763537780552</c:v>
                </c:pt>
                <c:pt idx="77">
                  <c:v>11.156763537780552</c:v>
                </c:pt>
                <c:pt idx="78">
                  <c:v>11.156763537780552</c:v>
                </c:pt>
                <c:pt idx="79">
                  <c:v>11.156763537780552</c:v>
                </c:pt>
                <c:pt idx="80">
                  <c:v>11.156763537780552</c:v>
                </c:pt>
                <c:pt idx="81">
                  <c:v>12.390649777964772</c:v>
                </c:pt>
                <c:pt idx="82">
                  <c:v>12.390649777964772</c:v>
                </c:pt>
                <c:pt idx="83">
                  <c:v>12.390649777964772</c:v>
                </c:pt>
                <c:pt idx="84">
                  <c:v>12.390649777964772</c:v>
                </c:pt>
                <c:pt idx="85">
                  <c:v>12.390649777964772</c:v>
                </c:pt>
                <c:pt idx="86">
                  <c:v>12.390649777964772</c:v>
                </c:pt>
                <c:pt idx="87">
                  <c:v>12.390649777964772</c:v>
                </c:pt>
                <c:pt idx="88">
                  <c:v>12.390649777964772</c:v>
                </c:pt>
                <c:pt idx="89">
                  <c:v>12.390649777964772</c:v>
                </c:pt>
                <c:pt idx="90">
                  <c:v>12.390649777964772</c:v>
                </c:pt>
                <c:pt idx="91">
                  <c:v>12.390649777964772</c:v>
                </c:pt>
                <c:pt idx="92">
                  <c:v>12.390649777964772</c:v>
                </c:pt>
                <c:pt idx="93">
                  <c:v>14.465564719146744</c:v>
                </c:pt>
                <c:pt idx="94">
                  <c:v>14.465564719146744</c:v>
                </c:pt>
                <c:pt idx="95">
                  <c:v>14.465564719146744</c:v>
                </c:pt>
                <c:pt idx="96">
                  <c:v>14.465564719146744</c:v>
                </c:pt>
                <c:pt idx="97">
                  <c:v>14.465564719146744</c:v>
                </c:pt>
                <c:pt idx="98">
                  <c:v>14.465564719146744</c:v>
                </c:pt>
                <c:pt idx="99">
                  <c:v>14.465564719146744</c:v>
                </c:pt>
                <c:pt idx="100">
                  <c:v>14.465564719146744</c:v>
                </c:pt>
                <c:pt idx="101">
                  <c:v>14.465564719146744</c:v>
                </c:pt>
              </c:numCache>
            </c:numRef>
          </c:yVal>
          <c:smooth val="1"/>
        </c:ser>
        <c:ser>
          <c:idx val="3"/>
          <c:order val="3"/>
          <c:tx>
            <c:v>gompertz</c:v>
          </c:tx>
          <c:marker>
            <c:symbol val="none"/>
          </c:marker>
          <c:xVal>
            <c:numRef>
              <c:f>Feuil1!$A$2:$A$103</c:f>
              <c:numCache>
                <c:formatCode>General</c:formatCode>
                <c:ptCount val="10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34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34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42</c:v>
                </c:pt>
                <c:pt idx="61">
                  <c:v>42</c:v>
                </c:pt>
                <c:pt idx="62">
                  <c:v>42</c:v>
                </c:pt>
                <c:pt idx="63">
                  <c:v>42</c:v>
                </c:pt>
                <c:pt idx="64">
                  <c:v>42</c:v>
                </c:pt>
                <c:pt idx="65">
                  <c:v>42</c:v>
                </c:pt>
                <c:pt idx="66">
                  <c:v>41.3</c:v>
                </c:pt>
                <c:pt idx="67">
                  <c:v>41.3</c:v>
                </c:pt>
                <c:pt idx="68">
                  <c:v>41.3</c:v>
                </c:pt>
                <c:pt idx="69">
                  <c:v>44</c:v>
                </c:pt>
                <c:pt idx="70">
                  <c:v>44</c:v>
                </c:pt>
                <c:pt idx="71">
                  <c:v>44</c:v>
                </c:pt>
                <c:pt idx="72">
                  <c:v>48.5</c:v>
                </c:pt>
                <c:pt idx="73">
                  <c:v>48.5</c:v>
                </c:pt>
                <c:pt idx="74">
                  <c:v>48.5</c:v>
                </c:pt>
                <c:pt idx="75">
                  <c:v>48.5</c:v>
                </c:pt>
                <c:pt idx="76">
                  <c:v>48.5</c:v>
                </c:pt>
                <c:pt idx="77">
                  <c:v>48.5</c:v>
                </c:pt>
                <c:pt idx="78">
                  <c:v>48.5</c:v>
                </c:pt>
                <c:pt idx="79">
                  <c:v>48.5</c:v>
                </c:pt>
                <c:pt idx="80">
                  <c:v>48.5</c:v>
                </c:pt>
                <c:pt idx="81">
                  <c:v>50.3</c:v>
                </c:pt>
                <c:pt idx="82">
                  <c:v>50.3</c:v>
                </c:pt>
                <c:pt idx="83">
                  <c:v>50.3</c:v>
                </c:pt>
                <c:pt idx="84">
                  <c:v>50.3</c:v>
                </c:pt>
                <c:pt idx="85">
                  <c:v>50.3</c:v>
                </c:pt>
                <c:pt idx="86">
                  <c:v>50.3</c:v>
                </c:pt>
                <c:pt idx="87">
                  <c:v>50.3</c:v>
                </c:pt>
                <c:pt idx="88">
                  <c:v>50.3</c:v>
                </c:pt>
                <c:pt idx="89">
                  <c:v>50.3</c:v>
                </c:pt>
                <c:pt idx="90">
                  <c:v>50.3</c:v>
                </c:pt>
                <c:pt idx="91">
                  <c:v>50.3</c:v>
                </c:pt>
                <c:pt idx="92">
                  <c:v>50.3</c:v>
                </c:pt>
                <c:pt idx="93">
                  <c:v>53</c:v>
                </c:pt>
                <c:pt idx="94">
                  <c:v>53</c:v>
                </c:pt>
                <c:pt idx="95">
                  <c:v>53</c:v>
                </c:pt>
                <c:pt idx="96">
                  <c:v>53</c:v>
                </c:pt>
                <c:pt idx="97">
                  <c:v>53</c:v>
                </c:pt>
                <c:pt idx="98">
                  <c:v>53</c:v>
                </c:pt>
                <c:pt idx="99">
                  <c:v>53</c:v>
                </c:pt>
                <c:pt idx="100">
                  <c:v>53</c:v>
                </c:pt>
                <c:pt idx="101">
                  <c:v>53</c:v>
                </c:pt>
              </c:numCache>
            </c:numRef>
          </c:xVal>
          <c:yVal>
            <c:numRef>
              <c:f>Feuil1!$H$2:$H$103</c:f>
              <c:numCache>
                <c:formatCode>General</c:formatCode>
                <c:ptCount val="102"/>
                <c:pt idx="0">
                  <c:v>3.7632540647527306</c:v>
                </c:pt>
                <c:pt idx="1">
                  <c:v>3.7632540647527306</c:v>
                </c:pt>
                <c:pt idx="2">
                  <c:v>3.7632540647527306</c:v>
                </c:pt>
                <c:pt idx="3">
                  <c:v>4.6646655985607204</c:v>
                </c:pt>
                <c:pt idx="4">
                  <c:v>4.6646655985607204</c:v>
                </c:pt>
                <c:pt idx="5">
                  <c:v>4.6646655985607204</c:v>
                </c:pt>
                <c:pt idx="6">
                  <c:v>4.6646655985607204</c:v>
                </c:pt>
                <c:pt idx="7">
                  <c:v>4.6646655985607204</c:v>
                </c:pt>
                <c:pt idx="8">
                  <c:v>4.6646655985607204</c:v>
                </c:pt>
                <c:pt idx="9">
                  <c:v>4.6646655985607204</c:v>
                </c:pt>
                <c:pt idx="10">
                  <c:v>4.6646655985607204</c:v>
                </c:pt>
                <c:pt idx="11">
                  <c:v>4.6646655985607204</c:v>
                </c:pt>
                <c:pt idx="12">
                  <c:v>15.014463426095082</c:v>
                </c:pt>
                <c:pt idx="13">
                  <c:v>15.014463426095082</c:v>
                </c:pt>
                <c:pt idx="14">
                  <c:v>15.014463426095082</c:v>
                </c:pt>
                <c:pt idx="15">
                  <c:v>15.014463426095082</c:v>
                </c:pt>
                <c:pt idx="16">
                  <c:v>15.014463426095082</c:v>
                </c:pt>
                <c:pt idx="17">
                  <c:v>15.014463426095082</c:v>
                </c:pt>
                <c:pt idx="18">
                  <c:v>15.014463426095082</c:v>
                </c:pt>
                <c:pt idx="19">
                  <c:v>15.014463426095082</c:v>
                </c:pt>
                <c:pt idx="20">
                  <c:v>15.014463426095082</c:v>
                </c:pt>
                <c:pt idx="21">
                  <c:v>15.014463426095082</c:v>
                </c:pt>
                <c:pt idx="22">
                  <c:v>15.014463426095082</c:v>
                </c:pt>
                <c:pt idx="23">
                  <c:v>15.014463426095082</c:v>
                </c:pt>
                <c:pt idx="24">
                  <c:v>28.916821751324189</c:v>
                </c:pt>
                <c:pt idx="25">
                  <c:v>28.916821751324189</c:v>
                </c:pt>
                <c:pt idx="26">
                  <c:v>28.916821751324189</c:v>
                </c:pt>
                <c:pt idx="27">
                  <c:v>28.916821751324189</c:v>
                </c:pt>
                <c:pt idx="28">
                  <c:v>28.916821751324189</c:v>
                </c:pt>
                <c:pt idx="29">
                  <c:v>28.916821751324189</c:v>
                </c:pt>
                <c:pt idx="30">
                  <c:v>31.529130992561726</c:v>
                </c:pt>
                <c:pt idx="31">
                  <c:v>31.529130992561726</c:v>
                </c:pt>
                <c:pt idx="32">
                  <c:v>31.529130992561726</c:v>
                </c:pt>
                <c:pt idx="33">
                  <c:v>31.529130992561726</c:v>
                </c:pt>
                <c:pt idx="34">
                  <c:v>31.529130992561726</c:v>
                </c:pt>
                <c:pt idx="35">
                  <c:v>31.529130992561726</c:v>
                </c:pt>
                <c:pt idx="36">
                  <c:v>45.073333428514566</c:v>
                </c:pt>
                <c:pt idx="37">
                  <c:v>45.073333428514566</c:v>
                </c:pt>
                <c:pt idx="38">
                  <c:v>45.073333428514566</c:v>
                </c:pt>
                <c:pt idx="39">
                  <c:v>47.792270202140742</c:v>
                </c:pt>
                <c:pt idx="40">
                  <c:v>47.792270202140742</c:v>
                </c:pt>
                <c:pt idx="41">
                  <c:v>47.792270202140742</c:v>
                </c:pt>
                <c:pt idx="42">
                  <c:v>50.488889786670782</c:v>
                </c:pt>
                <c:pt idx="43">
                  <c:v>50.488889786670782</c:v>
                </c:pt>
                <c:pt idx="44">
                  <c:v>50.488889786670782</c:v>
                </c:pt>
                <c:pt idx="45">
                  <c:v>53.153855747213129</c:v>
                </c:pt>
                <c:pt idx="46">
                  <c:v>53.153855747213129</c:v>
                </c:pt>
                <c:pt idx="47">
                  <c:v>53.153855747213129</c:v>
                </c:pt>
                <c:pt idx="48">
                  <c:v>63.342836593121127</c:v>
                </c:pt>
                <c:pt idx="49">
                  <c:v>63.342836593121127</c:v>
                </c:pt>
                <c:pt idx="50">
                  <c:v>63.342836593121127</c:v>
                </c:pt>
                <c:pt idx="51">
                  <c:v>63.342836593121127</c:v>
                </c:pt>
                <c:pt idx="52">
                  <c:v>63.342836593121127</c:v>
                </c:pt>
                <c:pt idx="53">
                  <c:v>63.342836593121127</c:v>
                </c:pt>
                <c:pt idx="54">
                  <c:v>65.741798642970181</c:v>
                </c:pt>
                <c:pt idx="55">
                  <c:v>65.741798642970181</c:v>
                </c:pt>
                <c:pt idx="56">
                  <c:v>65.741798642970181</c:v>
                </c:pt>
                <c:pt idx="57">
                  <c:v>76.656771875618858</c:v>
                </c:pt>
                <c:pt idx="58">
                  <c:v>76.656771875618858</c:v>
                </c:pt>
                <c:pt idx="59">
                  <c:v>76.656771875618858</c:v>
                </c:pt>
                <c:pt idx="60">
                  <c:v>80.487720972143947</c:v>
                </c:pt>
                <c:pt idx="61">
                  <c:v>80.487720972143947</c:v>
                </c:pt>
                <c:pt idx="62">
                  <c:v>80.487720972143947</c:v>
                </c:pt>
                <c:pt idx="63">
                  <c:v>80.487720972143947</c:v>
                </c:pt>
                <c:pt idx="64">
                  <c:v>80.487720972143947</c:v>
                </c:pt>
                <c:pt idx="65">
                  <c:v>80.487720972143947</c:v>
                </c:pt>
                <c:pt idx="66">
                  <c:v>79.182240266580266</c:v>
                </c:pt>
                <c:pt idx="67">
                  <c:v>79.182240266580266</c:v>
                </c:pt>
                <c:pt idx="68">
                  <c:v>79.182240266580266</c:v>
                </c:pt>
                <c:pt idx="69">
                  <c:v>84.009529012458614</c:v>
                </c:pt>
                <c:pt idx="70">
                  <c:v>84.009529012458614</c:v>
                </c:pt>
                <c:pt idx="71">
                  <c:v>84.009529012458614</c:v>
                </c:pt>
                <c:pt idx="72">
                  <c:v>90.846642003332519</c:v>
                </c:pt>
                <c:pt idx="73">
                  <c:v>90.846642003332519</c:v>
                </c:pt>
                <c:pt idx="74">
                  <c:v>90.846642003332519</c:v>
                </c:pt>
                <c:pt idx="75">
                  <c:v>90.846642003332519</c:v>
                </c:pt>
                <c:pt idx="76">
                  <c:v>90.846642003332519</c:v>
                </c:pt>
                <c:pt idx="77">
                  <c:v>90.846642003332519</c:v>
                </c:pt>
                <c:pt idx="78">
                  <c:v>90.846642003332519</c:v>
                </c:pt>
                <c:pt idx="79">
                  <c:v>90.846642003332519</c:v>
                </c:pt>
                <c:pt idx="80">
                  <c:v>90.846642003332519</c:v>
                </c:pt>
                <c:pt idx="81">
                  <c:v>93.186486199792483</c:v>
                </c:pt>
                <c:pt idx="82">
                  <c:v>93.186486199792483</c:v>
                </c:pt>
                <c:pt idx="83">
                  <c:v>93.186486199792483</c:v>
                </c:pt>
                <c:pt idx="84">
                  <c:v>93.186486199792483</c:v>
                </c:pt>
                <c:pt idx="85">
                  <c:v>93.186486199792483</c:v>
                </c:pt>
                <c:pt idx="86">
                  <c:v>93.186486199792483</c:v>
                </c:pt>
                <c:pt idx="87">
                  <c:v>93.186486199792483</c:v>
                </c:pt>
                <c:pt idx="88">
                  <c:v>93.186486199792483</c:v>
                </c:pt>
                <c:pt idx="89">
                  <c:v>93.186486199792483</c:v>
                </c:pt>
                <c:pt idx="90">
                  <c:v>93.186486199792483</c:v>
                </c:pt>
                <c:pt idx="91">
                  <c:v>93.186486199792483</c:v>
                </c:pt>
                <c:pt idx="92">
                  <c:v>93.186486199792483</c:v>
                </c:pt>
                <c:pt idx="93">
                  <c:v>96.311175475683399</c:v>
                </c:pt>
                <c:pt idx="94">
                  <c:v>96.311175475683399</c:v>
                </c:pt>
                <c:pt idx="95">
                  <c:v>96.311175475683399</c:v>
                </c:pt>
                <c:pt idx="96">
                  <c:v>96.311175475683399</c:v>
                </c:pt>
                <c:pt idx="97">
                  <c:v>96.311175475683399</c:v>
                </c:pt>
                <c:pt idx="98">
                  <c:v>96.311175475683399</c:v>
                </c:pt>
                <c:pt idx="99">
                  <c:v>96.311175475683399</c:v>
                </c:pt>
                <c:pt idx="100">
                  <c:v>96.311175475683399</c:v>
                </c:pt>
                <c:pt idx="101">
                  <c:v>96.311175475683399</c:v>
                </c:pt>
              </c:numCache>
            </c:numRef>
          </c:yVal>
          <c:smooth val="1"/>
        </c:ser>
        <c:ser>
          <c:idx val="4"/>
          <c:order val="4"/>
          <c:tx>
            <c:v>logistic gene</c:v>
          </c:tx>
          <c:marker>
            <c:symbol val="none"/>
          </c:marker>
          <c:xVal>
            <c:numRef>
              <c:f>Feuil1!$A$2:$A$103</c:f>
              <c:numCache>
                <c:formatCode>General</c:formatCode>
                <c:ptCount val="10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34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34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42</c:v>
                </c:pt>
                <c:pt idx="61">
                  <c:v>42</c:v>
                </c:pt>
                <c:pt idx="62">
                  <c:v>42</c:v>
                </c:pt>
                <c:pt idx="63">
                  <c:v>42</c:v>
                </c:pt>
                <c:pt idx="64">
                  <c:v>42</c:v>
                </c:pt>
                <c:pt idx="65">
                  <c:v>42</c:v>
                </c:pt>
                <c:pt idx="66">
                  <c:v>41.3</c:v>
                </c:pt>
                <c:pt idx="67">
                  <c:v>41.3</c:v>
                </c:pt>
                <c:pt idx="68">
                  <c:v>41.3</c:v>
                </c:pt>
                <c:pt idx="69">
                  <c:v>44</c:v>
                </c:pt>
                <c:pt idx="70">
                  <c:v>44</c:v>
                </c:pt>
                <c:pt idx="71">
                  <c:v>44</c:v>
                </c:pt>
                <c:pt idx="72">
                  <c:v>48.5</c:v>
                </c:pt>
                <c:pt idx="73">
                  <c:v>48.5</c:v>
                </c:pt>
                <c:pt idx="74">
                  <c:v>48.5</c:v>
                </c:pt>
                <c:pt idx="75">
                  <c:v>48.5</c:v>
                </c:pt>
                <c:pt idx="76">
                  <c:v>48.5</c:v>
                </c:pt>
                <c:pt idx="77">
                  <c:v>48.5</c:v>
                </c:pt>
                <c:pt idx="78">
                  <c:v>48.5</c:v>
                </c:pt>
                <c:pt idx="79">
                  <c:v>48.5</c:v>
                </c:pt>
                <c:pt idx="80">
                  <c:v>48.5</c:v>
                </c:pt>
                <c:pt idx="81">
                  <c:v>50.3</c:v>
                </c:pt>
                <c:pt idx="82">
                  <c:v>50.3</c:v>
                </c:pt>
                <c:pt idx="83">
                  <c:v>50.3</c:v>
                </c:pt>
                <c:pt idx="84">
                  <c:v>50.3</c:v>
                </c:pt>
                <c:pt idx="85">
                  <c:v>50.3</c:v>
                </c:pt>
                <c:pt idx="86">
                  <c:v>50.3</c:v>
                </c:pt>
                <c:pt idx="87">
                  <c:v>50.3</c:v>
                </c:pt>
                <c:pt idx="88">
                  <c:v>50.3</c:v>
                </c:pt>
                <c:pt idx="89">
                  <c:v>50.3</c:v>
                </c:pt>
                <c:pt idx="90">
                  <c:v>50.3</c:v>
                </c:pt>
                <c:pt idx="91">
                  <c:v>50.3</c:v>
                </c:pt>
                <c:pt idx="92">
                  <c:v>50.3</c:v>
                </c:pt>
                <c:pt idx="93">
                  <c:v>53</c:v>
                </c:pt>
                <c:pt idx="94">
                  <c:v>53</c:v>
                </c:pt>
                <c:pt idx="95">
                  <c:v>53</c:v>
                </c:pt>
                <c:pt idx="96">
                  <c:v>53</c:v>
                </c:pt>
                <c:pt idx="97">
                  <c:v>53</c:v>
                </c:pt>
                <c:pt idx="98">
                  <c:v>53</c:v>
                </c:pt>
                <c:pt idx="99">
                  <c:v>53</c:v>
                </c:pt>
                <c:pt idx="100">
                  <c:v>53</c:v>
                </c:pt>
                <c:pt idx="101">
                  <c:v>53</c:v>
                </c:pt>
              </c:numCache>
            </c:numRef>
          </c:xVal>
          <c:yVal>
            <c:numRef>
              <c:f>Feuil1!$I$2:$I$103</c:f>
              <c:numCache>
                <c:formatCode>General</c:formatCode>
                <c:ptCount val="102"/>
                <c:pt idx="0">
                  <c:v>4.2777554221170213</c:v>
                </c:pt>
                <c:pt idx="1">
                  <c:v>4.2777554221170213</c:v>
                </c:pt>
                <c:pt idx="2">
                  <c:v>4.2777554221170213</c:v>
                </c:pt>
                <c:pt idx="3">
                  <c:v>5.1474822668360902</c:v>
                </c:pt>
                <c:pt idx="4">
                  <c:v>5.1474822668360902</c:v>
                </c:pt>
                <c:pt idx="5">
                  <c:v>5.1474822668360902</c:v>
                </c:pt>
                <c:pt idx="6">
                  <c:v>5.1474822668360902</c:v>
                </c:pt>
                <c:pt idx="7">
                  <c:v>5.1474822668360902</c:v>
                </c:pt>
                <c:pt idx="8">
                  <c:v>5.1474822668360902</c:v>
                </c:pt>
                <c:pt idx="9">
                  <c:v>5.1474822668360902</c:v>
                </c:pt>
                <c:pt idx="10">
                  <c:v>5.1474822668360902</c:v>
                </c:pt>
                <c:pt idx="11">
                  <c:v>5.1474822668360902</c:v>
                </c:pt>
                <c:pt idx="12">
                  <c:v>15.004400989808792</c:v>
                </c:pt>
                <c:pt idx="13">
                  <c:v>15.004400989808792</c:v>
                </c:pt>
                <c:pt idx="14">
                  <c:v>15.004400989808792</c:v>
                </c:pt>
                <c:pt idx="15">
                  <c:v>15.004400989808792</c:v>
                </c:pt>
                <c:pt idx="16">
                  <c:v>15.004400989808792</c:v>
                </c:pt>
                <c:pt idx="17">
                  <c:v>15.004400989808792</c:v>
                </c:pt>
                <c:pt idx="18">
                  <c:v>15.004400989808792</c:v>
                </c:pt>
                <c:pt idx="19">
                  <c:v>15.004400989808792</c:v>
                </c:pt>
                <c:pt idx="20">
                  <c:v>15.004400989808792</c:v>
                </c:pt>
                <c:pt idx="21">
                  <c:v>15.004400989808792</c:v>
                </c:pt>
                <c:pt idx="22">
                  <c:v>15.004400989808792</c:v>
                </c:pt>
                <c:pt idx="23">
                  <c:v>15.004400989808792</c:v>
                </c:pt>
                <c:pt idx="24">
                  <c:v>28.587240147379838</c:v>
                </c:pt>
                <c:pt idx="25">
                  <c:v>28.587240147379838</c:v>
                </c:pt>
                <c:pt idx="26">
                  <c:v>28.587240147379838</c:v>
                </c:pt>
                <c:pt idx="27">
                  <c:v>28.587240147379838</c:v>
                </c:pt>
                <c:pt idx="28">
                  <c:v>28.587240147379838</c:v>
                </c:pt>
                <c:pt idx="29">
                  <c:v>28.587240147379838</c:v>
                </c:pt>
                <c:pt idx="30">
                  <c:v>31.18896663554764</c:v>
                </c:pt>
                <c:pt idx="31">
                  <c:v>31.18896663554764</c:v>
                </c:pt>
                <c:pt idx="32">
                  <c:v>31.18896663554764</c:v>
                </c:pt>
                <c:pt idx="33">
                  <c:v>31.18896663554764</c:v>
                </c:pt>
                <c:pt idx="34">
                  <c:v>31.18896663554764</c:v>
                </c:pt>
                <c:pt idx="35">
                  <c:v>31.18896663554764</c:v>
                </c:pt>
                <c:pt idx="36">
                  <c:v>44.856125176806053</c:v>
                </c:pt>
                <c:pt idx="37">
                  <c:v>44.856125176806053</c:v>
                </c:pt>
                <c:pt idx="38">
                  <c:v>44.856125176806053</c:v>
                </c:pt>
                <c:pt idx="39">
                  <c:v>47.624996993403144</c:v>
                </c:pt>
                <c:pt idx="40">
                  <c:v>47.624996993403144</c:v>
                </c:pt>
                <c:pt idx="41">
                  <c:v>47.624996993403144</c:v>
                </c:pt>
                <c:pt idx="42">
                  <c:v>50.375819222359667</c:v>
                </c:pt>
                <c:pt idx="43">
                  <c:v>50.375819222359667</c:v>
                </c:pt>
                <c:pt idx="44">
                  <c:v>50.375819222359667</c:v>
                </c:pt>
                <c:pt idx="45">
                  <c:v>53.097351161112655</c:v>
                </c:pt>
                <c:pt idx="46">
                  <c:v>53.097351161112655</c:v>
                </c:pt>
                <c:pt idx="47">
                  <c:v>53.097351161112655</c:v>
                </c:pt>
                <c:pt idx="48">
                  <c:v>63.501212196529167</c:v>
                </c:pt>
                <c:pt idx="49">
                  <c:v>63.501212196529167</c:v>
                </c:pt>
                <c:pt idx="50">
                  <c:v>63.501212196529167</c:v>
                </c:pt>
                <c:pt idx="51">
                  <c:v>63.501212196529167</c:v>
                </c:pt>
                <c:pt idx="52">
                  <c:v>63.501212196529167</c:v>
                </c:pt>
                <c:pt idx="53">
                  <c:v>63.501212196529167</c:v>
                </c:pt>
                <c:pt idx="54">
                  <c:v>65.943595783320774</c:v>
                </c:pt>
                <c:pt idx="55">
                  <c:v>65.943595783320774</c:v>
                </c:pt>
                <c:pt idx="56">
                  <c:v>65.943595783320774</c:v>
                </c:pt>
                <c:pt idx="57">
                  <c:v>76.965564819095874</c:v>
                </c:pt>
                <c:pt idx="58">
                  <c:v>76.965564819095874</c:v>
                </c:pt>
                <c:pt idx="59">
                  <c:v>76.965564819095874</c:v>
                </c:pt>
                <c:pt idx="60">
                  <c:v>80.780579181214932</c:v>
                </c:pt>
                <c:pt idx="61">
                  <c:v>80.780579181214932</c:v>
                </c:pt>
                <c:pt idx="62">
                  <c:v>80.780579181214932</c:v>
                </c:pt>
                <c:pt idx="63">
                  <c:v>80.780579181214932</c:v>
                </c:pt>
                <c:pt idx="64">
                  <c:v>80.780579181214932</c:v>
                </c:pt>
                <c:pt idx="65">
                  <c:v>80.780579181214932</c:v>
                </c:pt>
                <c:pt idx="66">
                  <c:v>79.484577471673532</c:v>
                </c:pt>
                <c:pt idx="67">
                  <c:v>79.484577471673532</c:v>
                </c:pt>
                <c:pt idx="68">
                  <c:v>79.484577471673532</c:v>
                </c:pt>
                <c:pt idx="69">
                  <c:v>84.25291727420317</c:v>
                </c:pt>
                <c:pt idx="70">
                  <c:v>84.25291727420317</c:v>
                </c:pt>
                <c:pt idx="71">
                  <c:v>84.25291727420317</c:v>
                </c:pt>
                <c:pt idx="72">
                  <c:v>90.871296132233411</c:v>
                </c:pt>
                <c:pt idx="73">
                  <c:v>90.871296132233411</c:v>
                </c:pt>
                <c:pt idx="74">
                  <c:v>90.871296132233411</c:v>
                </c:pt>
                <c:pt idx="75">
                  <c:v>90.871296132233411</c:v>
                </c:pt>
                <c:pt idx="76">
                  <c:v>90.871296132233411</c:v>
                </c:pt>
                <c:pt idx="77">
                  <c:v>90.871296132233411</c:v>
                </c:pt>
                <c:pt idx="78">
                  <c:v>90.871296132233411</c:v>
                </c:pt>
                <c:pt idx="79">
                  <c:v>90.871296132233411</c:v>
                </c:pt>
                <c:pt idx="80">
                  <c:v>90.871296132233411</c:v>
                </c:pt>
                <c:pt idx="81">
                  <c:v>93.090018976534409</c:v>
                </c:pt>
                <c:pt idx="82">
                  <c:v>93.090018976534409</c:v>
                </c:pt>
                <c:pt idx="83">
                  <c:v>93.090018976534409</c:v>
                </c:pt>
                <c:pt idx="84">
                  <c:v>93.090018976534409</c:v>
                </c:pt>
                <c:pt idx="85">
                  <c:v>93.090018976534409</c:v>
                </c:pt>
                <c:pt idx="86">
                  <c:v>93.090018976534409</c:v>
                </c:pt>
                <c:pt idx="87">
                  <c:v>93.090018976534409</c:v>
                </c:pt>
                <c:pt idx="88">
                  <c:v>93.090018976534409</c:v>
                </c:pt>
                <c:pt idx="89">
                  <c:v>93.090018976534409</c:v>
                </c:pt>
                <c:pt idx="90">
                  <c:v>93.090018976534409</c:v>
                </c:pt>
                <c:pt idx="91">
                  <c:v>93.090018976534409</c:v>
                </c:pt>
                <c:pt idx="92">
                  <c:v>93.090018976534409</c:v>
                </c:pt>
                <c:pt idx="93">
                  <c:v>96.007377680014571</c:v>
                </c:pt>
                <c:pt idx="94">
                  <c:v>96.007377680014571</c:v>
                </c:pt>
                <c:pt idx="95">
                  <c:v>96.007377680014571</c:v>
                </c:pt>
                <c:pt idx="96">
                  <c:v>96.007377680014571</c:v>
                </c:pt>
                <c:pt idx="97">
                  <c:v>96.007377680014571</c:v>
                </c:pt>
                <c:pt idx="98">
                  <c:v>96.007377680014571</c:v>
                </c:pt>
                <c:pt idx="99">
                  <c:v>96.007377680014571</c:v>
                </c:pt>
                <c:pt idx="100">
                  <c:v>96.007377680014571</c:v>
                </c:pt>
                <c:pt idx="101">
                  <c:v>96.007377680014571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79584"/>
        <c:axId val="65180160"/>
      </c:scatterChart>
      <c:valAx>
        <c:axId val="65179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180160"/>
        <c:crosses val="autoZero"/>
        <c:crossBetween val="midCat"/>
      </c:valAx>
      <c:valAx>
        <c:axId val="65180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179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5013873265841768E-2"/>
          <c:y val="6.0659813356663747E-2"/>
          <c:w val="0.75864041994750653"/>
          <c:h val="0.8971988918051909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Feuil1!$A$2:$A$103</c:f>
              <c:numCache>
                <c:formatCode>General</c:formatCode>
                <c:ptCount val="10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34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34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42</c:v>
                </c:pt>
                <c:pt idx="61">
                  <c:v>42</c:v>
                </c:pt>
                <c:pt idx="62">
                  <c:v>42</c:v>
                </c:pt>
                <c:pt idx="63">
                  <c:v>42</c:v>
                </c:pt>
                <c:pt idx="64">
                  <c:v>42</c:v>
                </c:pt>
                <c:pt idx="65">
                  <c:v>42</c:v>
                </c:pt>
                <c:pt idx="66">
                  <c:v>41.3</c:v>
                </c:pt>
                <c:pt idx="67">
                  <c:v>41.3</c:v>
                </c:pt>
                <c:pt idx="68">
                  <c:v>41.3</c:v>
                </c:pt>
                <c:pt idx="69">
                  <c:v>44</c:v>
                </c:pt>
                <c:pt idx="70">
                  <c:v>44</c:v>
                </c:pt>
                <c:pt idx="71">
                  <c:v>44</c:v>
                </c:pt>
                <c:pt idx="72">
                  <c:v>48.5</c:v>
                </c:pt>
                <c:pt idx="73">
                  <c:v>48.5</c:v>
                </c:pt>
                <c:pt idx="74">
                  <c:v>48.5</c:v>
                </c:pt>
                <c:pt idx="75">
                  <c:v>48.5</c:v>
                </c:pt>
                <c:pt idx="76">
                  <c:v>48.5</c:v>
                </c:pt>
                <c:pt idx="77">
                  <c:v>48.5</c:v>
                </c:pt>
                <c:pt idx="78">
                  <c:v>48.5</c:v>
                </c:pt>
                <c:pt idx="79">
                  <c:v>48.5</c:v>
                </c:pt>
                <c:pt idx="80">
                  <c:v>48.5</c:v>
                </c:pt>
                <c:pt idx="81">
                  <c:v>50.3</c:v>
                </c:pt>
                <c:pt idx="82">
                  <c:v>50.3</c:v>
                </c:pt>
                <c:pt idx="83">
                  <c:v>50.3</c:v>
                </c:pt>
                <c:pt idx="84">
                  <c:v>50.3</c:v>
                </c:pt>
                <c:pt idx="85">
                  <c:v>50.3</c:v>
                </c:pt>
                <c:pt idx="86">
                  <c:v>50.3</c:v>
                </c:pt>
                <c:pt idx="87">
                  <c:v>50.3</c:v>
                </c:pt>
                <c:pt idx="88">
                  <c:v>50.3</c:v>
                </c:pt>
                <c:pt idx="89">
                  <c:v>50.3</c:v>
                </c:pt>
                <c:pt idx="90">
                  <c:v>50.3</c:v>
                </c:pt>
                <c:pt idx="91">
                  <c:v>50.3</c:v>
                </c:pt>
                <c:pt idx="92">
                  <c:v>50.3</c:v>
                </c:pt>
                <c:pt idx="93">
                  <c:v>53</c:v>
                </c:pt>
                <c:pt idx="94">
                  <c:v>53</c:v>
                </c:pt>
                <c:pt idx="95">
                  <c:v>53</c:v>
                </c:pt>
                <c:pt idx="96">
                  <c:v>53</c:v>
                </c:pt>
                <c:pt idx="97">
                  <c:v>53</c:v>
                </c:pt>
                <c:pt idx="98">
                  <c:v>53</c:v>
                </c:pt>
                <c:pt idx="99">
                  <c:v>53</c:v>
                </c:pt>
                <c:pt idx="100">
                  <c:v>53</c:v>
                </c:pt>
                <c:pt idx="101">
                  <c:v>53</c:v>
                </c:pt>
              </c:numCache>
            </c:numRef>
          </c:xVal>
          <c:yVal>
            <c:numRef>
              <c:f>Feuil1!$C$2:$C$103</c:f>
              <c:numCache>
                <c:formatCode>General</c:formatCode>
                <c:ptCount val="102"/>
                <c:pt idx="0">
                  <c:v>-0.18629999999999999</c:v>
                </c:pt>
                <c:pt idx="1">
                  <c:v>0.16550000000000001</c:v>
                </c:pt>
                <c:pt idx="2">
                  <c:v>-0.10539999999999999</c:v>
                </c:pt>
                <c:pt idx="3">
                  <c:v>-0.27439999999999998</c:v>
                </c:pt>
                <c:pt idx="4">
                  <c:v>-0.2107</c:v>
                </c:pt>
                <c:pt idx="5">
                  <c:v>-6.1899999999999997E-2</c:v>
                </c:pt>
                <c:pt idx="6">
                  <c:v>-0.15079999999999999</c:v>
                </c:pt>
                <c:pt idx="7">
                  <c:v>-4.0800000000000003E-2</c:v>
                </c:pt>
                <c:pt idx="8">
                  <c:v>-9.4299999999999995E-2</c:v>
                </c:pt>
                <c:pt idx="9">
                  <c:v>0.22309999999999999</c:v>
                </c:pt>
                <c:pt idx="10">
                  <c:v>0.36459999999999998</c:v>
                </c:pt>
                <c:pt idx="11">
                  <c:v>0.24690000000000001</c:v>
                </c:pt>
                <c:pt idx="12">
                  <c:v>2.2934999999999999</c:v>
                </c:pt>
                <c:pt idx="13">
                  <c:v>2.4552999999999998</c:v>
                </c:pt>
                <c:pt idx="14">
                  <c:v>2.2618</c:v>
                </c:pt>
                <c:pt idx="15">
                  <c:v>2.6560999999999999</c:v>
                </c:pt>
                <c:pt idx="16">
                  <c:v>2.7225999999999999</c:v>
                </c:pt>
                <c:pt idx="17">
                  <c:v>2.5855000000000001</c:v>
                </c:pt>
                <c:pt idx="18">
                  <c:v>2.1871999999999998</c:v>
                </c:pt>
                <c:pt idx="19">
                  <c:v>2.2648999999999999</c:v>
                </c:pt>
                <c:pt idx="20">
                  <c:v>2.3224</c:v>
                </c:pt>
                <c:pt idx="21">
                  <c:v>2.4015</c:v>
                </c:pt>
                <c:pt idx="22">
                  <c:v>2.4882</c:v>
                </c:pt>
                <c:pt idx="23">
                  <c:v>2.4916</c:v>
                </c:pt>
                <c:pt idx="24">
                  <c:v>3.6604999999999999</c:v>
                </c:pt>
                <c:pt idx="25">
                  <c:v>3.6511999999999998</c:v>
                </c:pt>
                <c:pt idx="26">
                  <c:v>3.6490999999999998</c:v>
                </c:pt>
                <c:pt idx="27">
                  <c:v>3.6101000000000001</c:v>
                </c:pt>
                <c:pt idx="28">
                  <c:v>3.6364999999999998</c:v>
                </c:pt>
                <c:pt idx="29">
                  <c:v>3.7504</c:v>
                </c:pt>
                <c:pt idx="30">
                  <c:v>3.3679999999999999</c:v>
                </c:pt>
                <c:pt idx="31">
                  <c:v>3.4489999999999998</c:v>
                </c:pt>
                <c:pt idx="32">
                  <c:v>3.4310999999999998</c:v>
                </c:pt>
                <c:pt idx="33">
                  <c:v>3.6257000000000001</c:v>
                </c:pt>
                <c:pt idx="34">
                  <c:v>3.6355</c:v>
                </c:pt>
                <c:pt idx="35">
                  <c:v>3.5202</c:v>
                </c:pt>
                <c:pt idx="36">
                  <c:v>3.8203</c:v>
                </c:pt>
                <c:pt idx="37">
                  <c:v>3.4834000000000001</c:v>
                </c:pt>
                <c:pt idx="38">
                  <c:v>3.6383999999999999</c:v>
                </c:pt>
                <c:pt idx="39">
                  <c:v>3.9845000000000002</c:v>
                </c:pt>
                <c:pt idx="40">
                  <c:v>3.9607999999999999</c:v>
                </c:pt>
                <c:pt idx="41">
                  <c:v>3.8767999999999998</c:v>
                </c:pt>
                <c:pt idx="42">
                  <c:v>3.9331999999999998</c:v>
                </c:pt>
                <c:pt idx="43">
                  <c:v>3.8384</c:v>
                </c:pt>
                <c:pt idx="44">
                  <c:v>3.9531999999999998</c:v>
                </c:pt>
                <c:pt idx="45">
                  <c:v>4.0347999999999997</c:v>
                </c:pt>
                <c:pt idx="46">
                  <c:v>3.9901</c:v>
                </c:pt>
                <c:pt idx="47">
                  <c:v>3.9809999999999999</c:v>
                </c:pt>
                <c:pt idx="48">
                  <c:v>4.2957999999999998</c:v>
                </c:pt>
                <c:pt idx="49">
                  <c:v>4.3038999999999996</c:v>
                </c:pt>
                <c:pt idx="50">
                  <c:v>4.3468999999999998</c:v>
                </c:pt>
                <c:pt idx="51">
                  <c:v>4.0162000000000004</c:v>
                </c:pt>
                <c:pt idx="52">
                  <c:v>4.0323000000000002</c:v>
                </c:pt>
                <c:pt idx="53">
                  <c:v>4.2257999999999996</c:v>
                </c:pt>
                <c:pt idx="54">
                  <c:v>4.2412999999999998</c:v>
                </c:pt>
                <c:pt idx="55">
                  <c:v>4.2918000000000003</c:v>
                </c:pt>
                <c:pt idx="56">
                  <c:v>4.1368</c:v>
                </c:pt>
                <c:pt idx="57">
                  <c:v>4.2916999999999996</c:v>
                </c:pt>
                <c:pt idx="58">
                  <c:v>4.2934999999999999</c:v>
                </c:pt>
                <c:pt idx="59">
                  <c:v>4.0805999999999996</c:v>
                </c:pt>
                <c:pt idx="60">
                  <c:v>4.2274000000000003</c:v>
                </c:pt>
                <c:pt idx="61">
                  <c:v>4.2035999999999998</c:v>
                </c:pt>
                <c:pt idx="62">
                  <c:v>4.2398999999999996</c:v>
                </c:pt>
                <c:pt idx="63">
                  <c:v>4.4161999999999999</c:v>
                </c:pt>
                <c:pt idx="64">
                  <c:v>4.2613000000000003</c:v>
                </c:pt>
                <c:pt idx="65">
                  <c:v>4.3616000000000001</c:v>
                </c:pt>
                <c:pt idx="66">
                  <c:v>4.3890000000000002</c:v>
                </c:pt>
                <c:pt idx="67">
                  <c:v>4.2770999999999999</c:v>
                </c:pt>
                <c:pt idx="68">
                  <c:v>4.3202999999999996</c:v>
                </c:pt>
                <c:pt idx="69">
                  <c:v>4.4713000000000003</c:v>
                </c:pt>
                <c:pt idx="70">
                  <c:v>4.2172999999999998</c:v>
                </c:pt>
                <c:pt idx="71">
                  <c:v>4.3989000000000003</c:v>
                </c:pt>
                <c:pt idx="72">
                  <c:v>4.2332000000000001</c:v>
                </c:pt>
                <c:pt idx="73">
                  <c:v>4.4672999999999998</c:v>
                </c:pt>
                <c:pt idx="74">
                  <c:v>4.4287999999999998</c:v>
                </c:pt>
                <c:pt idx="75">
                  <c:v>4.6478000000000002</c:v>
                </c:pt>
                <c:pt idx="76">
                  <c:v>4.5293999999999999</c:v>
                </c:pt>
                <c:pt idx="77">
                  <c:v>4.6715999999999998</c:v>
                </c:pt>
                <c:pt idx="78">
                  <c:v>4.4722999999999997</c:v>
                </c:pt>
                <c:pt idx="79">
                  <c:v>4.3667999999999996</c:v>
                </c:pt>
                <c:pt idx="80">
                  <c:v>4.4922000000000004</c:v>
                </c:pt>
                <c:pt idx="81">
                  <c:v>4.6443000000000003</c:v>
                </c:pt>
                <c:pt idx="82">
                  <c:v>4.6809000000000003</c:v>
                </c:pt>
                <c:pt idx="83">
                  <c:v>4.5084999999999997</c:v>
                </c:pt>
                <c:pt idx="84">
                  <c:v>4.6502999999999997</c:v>
                </c:pt>
                <c:pt idx="85">
                  <c:v>4.7828999999999997</c:v>
                </c:pt>
                <c:pt idx="86">
                  <c:v>4.665</c:v>
                </c:pt>
                <c:pt idx="87">
                  <c:v>4.42</c:v>
                </c:pt>
                <c:pt idx="88">
                  <c:v>4.4802999999999997</c:v>
                </c:pt>
                <c:pt idx="89">
                  <c:v>4.3201999999999998</c:v>
                </c:pt>
                <c:pt idx="90">
                  <c:v>4.6032000000000002</c:v>
                </c:pt>
                <c:pt idx="91">
                  <c:v>4.4565999999999999</c:v>
                </c:pt>
                <c:pt idx="92">
                  <c:v>4.4732000000000003</c:v>
                </c:pt>
                <c:pt idx="93">
                  <c:v>4.5220000000000002</c:v>
                </c:pt>
                <c:pt idx="94">
                  <c:v>4.4889000000000001</c:v>
                </c:pt>
                <c:pt idx="95">
                  <c:v>4.6881000000000004</c:v>
                </c:pt>
                <c:pt idx="96">
                  <c:v>4.6201999999999996</c:v>
                </c:pt>
                <c:pt idx="97">
                  <c:v>4.4645000000000001</c:v>
                </c:pt>
                <c:pt idx="98">
                  <c:v>4.6508000000000003</c:v>
                </c:pt>
                <c:pt idx="99">
                  <c:v>4.7070999999999996</c:v>
                </c:pt>
                <c:pt idx="100">
                  <c:v>4.6440999999999999</c:v>
                </c:pt>
                <c:pt idx="101">
                  <c:v>4.5933000000000002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82464"/>
        <c:axId val="65183040"/>
      </c:scatterChart>
      <c:scatterChart>
        <c:scatterStyle val="smoothMarker"/>
        <c:varyColors val="0"/>
        <c:ser>
          <c:idx val="1"/>
          <c:order val="1"/>
          <c:tx>
            <c:v>th</c:v>
          </c:tx>
          <c:marker>
            <c:symbol val="none"/>
          </c:marker>
          <c:xVal>
            <c:numRef>
              <c:f>Feuil1!$A$2:$A$103</c:f>
              <c:numCache>
                <c:formatCode>General</c:formatCode>
                <c:ptCount val="10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34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34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42</c:v>
                </c:pt>
                <c:pt idx="61">
                  <c:v>42</c:v>
                </c:pt>
                <c:pt idx="62">
                  <c:v>42</c:v>
                </c:pt>
                <c:pt idx="63">
                  <c:v>42</c:v>
                </c:pt>
                <c:pt idx="64">
                  <c:v>42</c:v>
                </c:pt>
                <c:pt idx="65">
                  <c:v>42</c:v>
                </c:pt>
                <c:pt idx="66">
                  <c:v>41.3</c:v>
                </c:pt>
                <c:pt idx="67">
                  <c:v>41.3</c:v>
                </c:pt>
                <c:pt idx="68">
                  <c:v>41.3</c:v>
                </c:pt>
                <c:pt idx="69">
                  <c:v>44</c:v>
                </c:pt>
                <c:pt idx="70">
                  <c:v>44</c:v>
                </c:pt>
                <c:pt idx="71">
                  <c:v>44</c:v>
                </c:pt>
                <c:pt idx="72">
                  <c:v>48.5</c:v>
                </c:pt>
                <c:pt idx="73">
                  <c:v>48.5</c:v>
                </c:pt>
                <c:pt idx="74">
                  <c:v>48.5</c:v>
                </c:pt>
                <c:pt idx="75">
                  <c:v>48.5</c:v>
                </c:pt>
                <c:pt idx="76">
                  <c:v>48.5</c:v>
                </c:pt>
                <c:pt idx="77">
                  <c:v>48.5</c:v>
                </c:pt>
                <c:pt idx="78">
                  <c:v>48.5</c:v>
                </c:pt>
                <c:pt idx="79">
                  <c:v>48.5</c:v>
                </c:pt>
                <c:pt idx="80">
                  <c:v>48.5</c:v>
                </c:pt>
                <c:pt idx="81">
                  <c:v>50.3</c:v>
                </c:pt>
                <c:pt idx="82">
                  <c:v>50.3</c:v>
                </c:pt>
                <c:pt idx="83">
                  <c:v>50.3</c:v>
                </c:pt>
                <c:pt idx="84">
                  <c:v>50.3</c:v>
                </c:pt>
                <c:pt idx="85">
                  <c:v>50.3</c:v>
                </c:pt>
                <c:pt idx="86">
                  <c:v>50.3</c:v>
                </c:pt>
                <c:pt idx="87">
                  <c:v>50.3</c:v>
                </c:pt>
                <c:pt idx="88">
                  <c:v>50.3</c:v>
                </c:pt>
                <c:pt idx="89">
                  <c:v>50.3</c:v>
                </c:pt>
                <c:pt idx="90">
                  <c:v>50.3</c:v>
                </c:pt>
                <c:pt idx="91">
                  <c:v>50.3</c:v>
                </c:pt>
                <c:pt idx="92">
                  <c:v>50.3</c:v>
                </c:pt>
                <c:pt idx="93">
                  <c:v>53</c:v>
                </c:pt>
                <c:pt idx="94">
                  <c:v>53</c:v>
                </c:pt>
                <c:pt idx="95">
                  <c:v>53</c:v>
                </c:pt>
                <c:pt idx="96">
                  <c:v>53</c:v>
                </c:pt>
                <c:pt idx="97">
                  <c:v>53</c:v>
                </c:pt>
                <c:pt idx="98">
                  <c:v>53</c:v>
                </c:pt>
                <c:pt idx="99">
                  <c:v>53</c:v>
                </c:pt>
                <c:pt idx="100">
                  <c:v>53</c:v>
                </c:pt>
                <c:pt idx="101">
                  <c:v>53</c:v>
                </c:pt>
              </c:numCache>
            </c:numRef>
          </c:xVal>
          <c:yVal>
            <c:numRef>
              <c:f>Feuil1!$D$2:$D$103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0.59334669575313259</c:v>
                </c:pt>
                <c:pt idx="4">
                  <c:v>0.59334669575313259</c:v>
                </c:pt>
                <c:pt idx="5">
                  <c:v>0.59334669575313259</c:v>
                </c:pt>
                <c:pt idx="6">
                  <c:v>0.59334669575313259</c:v>
                </c:pt>
                <c:pt idx="7">
                  <c:v>0.59334669575313259</c:v>
                </c:pt>
                <c:pt idx="8">
                  <c:v>0.59334669575313259</c:v>
                </c:pt>
                <c:pt idx="9">
                  <c:v>0.59334669575313259</c:v>
                </c:pt>
                <c:pt idx="10">
                  <c:v>0.59334669575313259</c:v>
                </c:pt>
                <c:pt idx="11">
                  <c:v>0.59334669575313259</c:v>
                </c:pt>
                <c:pt idx="12">
                  <c:v>2.6792530358110471</c:v>
                </c:pt>
                <c:pt idx="13">
                  <c:v>2.6792530358110471</c:v>
                </c:pt>
                <c:pt idx="14">
                  <c:v>2.6792530358110471</c:v>
                </c:pt>
                <c:pt idx="15">
                  <c:v>2.6792530358110471</c:v>
                </c:pt>
                <c:pt idx="16">
                  <c:v>2.6792530358110471</c:v>
                </c:pt>
                <c:pt idx="17">
                  <c:v>2.6792530358110471</c:v>
                </c:pt>
                <c:pt idx="18">
                  <c:v>2.6792530358110471</c:v>
                </c:pt>
                <c:pt idx="19">
                  <c:v>2.6792530358110471</c:v>
                </c:pt>
                <c:pt idx="20">
                  <c:v>2.6792530358110471</c:v>
                </c:pt>
                <c:pt idx="21">
                  <c:v>2.6792530358110471</c:v>
                </c:pt>
                <c:pt idx="22">
                  <c:v>2.6792530358110471</c:v>
                </c:pt>
                <c:pt idx="23">
                  <c:v>2.6792530358110471</c:v>
                </c:pt>
                <c:pt idx="24">
                  <c:v>3.4140801291164453</c:v>
                </c:pt>
                <c:pt idx="25">
                  <c:v>3.4140801291164453</c:v>
                </c:pt>
                <c:pt idx="26">
                  <c:v>3.4140801291164453</c:v>
                </c:pt>
                <c:pt idx="27">
                  <c:v>3.4140801291164453</c:v>
                </c:pt>
                <c:pt idx="28">
                  <c:v>3.4140801291164453</c:v>
                </c:pt>
                <c:pt idx="29">
                  <c:v>3.4140801291164453</c:v>
                </c:pt>
                <c:pt idx="30">
                  <c:v>3.4993924097635394</c:v>
                </c:pt>
                <c:pt idx="31">
                  <c:v>3.4993924097635394</c:v>
                </c:pt>
                <c:pt idx="32">
                  <c:v>3.4993924097635394</c:v>
                </c:pt>
                <c:pt idx="33">
                  <c:v>3.4993924097635394</c:v>
                </c:pt>
                <c:pt idx="34">
                  <c:v>3.4993924097635394</c:v>
                </c:pt>
                <c:pt idx="35">
                  <c:v>3.4993924097635394</c:v>
                </c:pt>
                <c:pt idx="36">
                  <c:v>3.8347794508566562</c:v>
                </c:pt>
                <c:pt idx="37">
                  <c:v>3.8347794508566562</c:v>
                </c:pt>
                <c:pt idx="38">
                  <c:v>3.8347794508566562</c:v>
                </c:pt>
                <c:pt idx="39">
                  <c:v>3.8880127363897965</c:v>
                </c:pt>
                <c:pt idx="40">
                  <c:v>3.8880127363897965</c:v>
                </c:pt>
                <c:pt idx="41">
                  <c:v>3.8880127363897965</c:v>
                </c:pt>
                <c:pt idx="42">
                  <c:v>3.9377055320774526</c:v>
                </c:pt>
                <c:pt idx="43">
                  <c:v>3.9377055320774526</c:v>
                </c:pt>
                <c:pt idx="44">
                  <c:v>3.9377055320774526</c:v>
                </c:pt>
                <c:pt idx="45">
                  <c:v>3.9841996814769942</c:v>
                </c:pt>
                <c:pt idx="46">
                  <c:v>3.9841996814769942</c:v>
                </c:pt>
                <c:pt idx="47">
                  <c:v>3.9841996814769942</c:v>
                </c:pt>
                <c:pt idx="48">
                  <c:v>4.1436620868178418</c:v>
                </c:pt>
                <c:pt idx="49">
                  <c:v>4.1436620868178418</c:v>
                </c:pt>
                <c:pt idx="50">
                  <c:v>4.1436620868178418</c:v>
                </c:pt>
                <c:pt idx="51">
                  <c:v>4.1436620868178418</c:v>
                </c:pt>
                <c:pt idx="52">
                  <c:v>4.1436620868178418</c:v>
                </c:pt>
                <c:pt idx="53">
                  <c:v>4.1436620868178418</c:v>
                </c:pt>
                <c:pt idx="54">
                  <c:v>4.178001719235092</c:v>
                </c:pt>
                <c:pt idx="55">
                  <c:v>4.178001719235092</c:v>
                </c:pt>
                <c:pt idx="56">
                  <c:v>4.178001719235092</c:v>
                </c:pt>
                <c:pt idx="57">
                  <c:v>4.3246168440525006</c:v>
                </c:pt>
                <c:pt idx="58">
                  <c:v>4.3246168440525006</c:v>
                </c:pt>
                <c:pt idx="59">
                  <c:v>4.3246168440525006</c:v>
                </c:pt>
                <c:pt idx="60">
                  <c:v>4.3737316316227162</c:v>
                </c:pt>
                <c:pt idx="61">
                  <c:v>4.3737316316227162</c:v>
                </c:pt>
                <c:pt idx="62">
                  <c:v>4.3737316316227162</c:v>
                </c:pt>
                <c:pt idx="63">
                  <c:v>4.3737316316227162</c:v>
                </c:pt>
                <c:pt idx="64">
                  <c:v>4.3737316316227162</c:v>
                </c:pt>
                <c:pt idx="65">
                  <c:v>4.3737316316227162</c:v>
                </c:pt>
                <c:pt idx="66">
                  <c:v>4.3570688722182966</c:v>
                </c:pt>
                <c:pt idx="67">
                  <c:v>4.3570688722182966</c:v>
                </c:pt>
                <c:pt idx="68">
                  <c:v>4.3570688722182966</c:v>
                </c:pt>
                <c:pt idx="69">
                  <c:v>4.4184875513273258</c:v>
                </c:pt>
                <c:pt idx="70">
                  <c:v>4.4184875513273258</c:v>
                </c:pt>
                <c:pt idx="71">
                  <c:v>4.4184875513273258</c:v>
                </c:pt>
                <c:pt idx="72">
                  <c:v>4.5059840080822831</c:v>
                </c:pt>
                <c:pt idx="73">
                  <c:v>4.5059840080822831</c:v>
                </c:pt>
                <c:pt idx="74">
                  <c:v>4.5059840080822831</c:v>
                </c:pt>
                <c:pt idx="75">
                  <c:v>4.5059840080822831</c:v>
                </c:pt>
                <c:pt idx="76">
                  <c:v>4.5059840080822831</c:v>
                </c:pt>
                <c:pt idx="77">
                  <c:v>4.5059840080822831</c:v>
                </c:pt>
                <c:pt idx="78">
                  <c:v>4.5059840080822831</c:v>
                </c:pt>
                <c:pt idx="79">
                  <c:v>4.5059840080822831</c:v>
                </c:pt>
                <c:pt idx="80">
                  <c:v>4.5059840080822831</c:v>
                </c:pt>
                <c:pt idx="81">
                  <c:v>4.5366904714220544</c:v>
                </c:pt>
                <c:pt idx="82">
                  <c:v>4.5366904714220544</c:v>
                </c:pt>
                <c:pt idx="83">
                  <c:v>4.5366904714220544</c:v>
                </c:pt>
                <c:pt idx="84">
                  <c:v>4.5366904714220544</c:v>
                </c:pt>
                <c:pt idx="85">
                  <c:v>4.5366904714220544</c:v>
                </c:pt>
                <c:pt idx="86">
                  <c:v>4.5366904714220544</c:v>
                </c:pt>
                <c:pt idx="87">
                  <c:v>4.5366904714220544</c:v>
                </c:pt>
                <c:pt idx="88">
                  <c:v>4.5366904714220544</c:v>
                </c:pt>
                <c:pt idx="89">
                  <c:v>4.5366904714220544</c:v>
                </c:pt>
                <c:pt idx="90">
                  <c:v>4.5366904714220544</c:v>
                </c:pt>
                <c:pt idx="91">
                  <c:v>4.5366904714220544</c:v>
                </c:pt>
                <c:pt idx="92">
                  <c:v>4.5366904714220544</c:v>
                </c:pt>
                <c:pt idx="93">
                  <c:v>4.5789169085818697</c:v>
                </c:pt>
                <c:pt idx="94">
                  <c:v>4.5789169085818697</c:v>
                </c:pt>
                <c:pt idx="95">
                  <c:v>4.5789169085818697</c:v>
                </c:pt>
                <c:pt idx="96">
                  <c:v>4.5789169085818697</c:v>
                </c:pt>
                <c:pt idx="97">
                  <c:v>4.5789169085818697</c:v>
                </c:pt>
                <c:pt idx="98">
                  <c:v>4.5789169085818697</c:v>
                </c:pt>
                <c:pt idx="99">
                  <c:v>4.5789169085818697</c:v>
                </c:pt>
                <c:pt idx="100">
                  <c:v>4.5789169085818697</c:v>
                </c:pt>
                <c:pt idx="101">
                  <c:v>4.5789169085818697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82464"/>
        <c:axId val="65183040"/>
      </c:scatterChart>
      <c:valAx>
        <c:axId val="65182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183040"/>
        <c:crosses val="autoZero"/>
        <c:crossBetween val="midCat"/>
      </c:valAx>
      <c:valAx>
        <c:axId val="65183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182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og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Feuil1!$A$2:$A$103</c:f>
              <c:numCache>
                <c:formatCode>General</c:formatCode>
                <c:ptCount val="102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15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28</c:v>
                </c:pt>
                <c:pt idx="40">
                  <c:v>28</c:v>
                </c:pt>
                <c:pt idx="41">
                  <c:v>28</c:v>
                </c:pt>
                <c:pt idx="42">
                  <c:v>29</c:v>
                </c:pt>
                <c:pt idx="43">
                  <c:v>29</c:v>
                </c:pt>
                <c:pt idx="44">
                  <c:v>29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34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34</c:v>
                </c:pt>
                <c:pt idx="54">
                  <c:v>35</c:v>
                </c:pt>
                <c:pt idx="55">
                  <c:v>35</c:v>
                </c:pt>
                <c:pt idx="56">
                  <c:v>35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42</c:v>
                </c:pt>
                <c:pt idx="61">
                  <c:v>42</c:v>
                </c:pt>
                <c:pt idx="62">
                  <c:v>42</c:v>
                </c:pt>
                <c:pt idx="63">
                  <c:v>42</c:v>
                </c:pt>
                <c:pt idx="64">
                  <c:v>42</c:v>
                </c:pt>
                <c:pt idx="65">
                  <c:v>42</c:v>
                </c:pt>
                <c:pt idx="66">
                  <c:v>41.3</c:v>
                </c:pt>
                <c:pt idx="67">
                  <c:v>41.3</c:v>
                </c:pt>
                <c:pt idx="68">
                  <c:v>41.3</c:v>
                </c:pt>
                <c:pt idx="69">
                  <c:v>44</c:v>
                </c:pt>
                <c:pt idx="70">
                  <c:v>44</c:v>
                </c:pt>
                <c:pt idx="71">
                  <c:v>44</c:v>
                </c:pt>
                <c:pt idx="72">
                  <c:v>48.5</c:v>
                </c:pt>
                <c:pt idx="73">
                  <c:v>48.5</c:v>
                </c:pt>
                <c:pt idx="74">
                  <c:v>48.5</c:v>
                </c:pt>
                <c:pt idx="75">
                  <c:v>48.5</c:v>
                </c:pt>
                <c:pt idx="76">
                  <c:v>48.5</c:v>
                </c:pt>
                <c:pt idx="77">
                  <c:v>48.5</c:v>
                </c:pt>
                <c:pt idx="78">
                  <c:v>48.5</c:v>
                </c:pt>
                <c:pt idx="79">
                  <c:v>48.5</c:v>
                </c:pt>
                <c:pt idx="80">
                  <c:v>48.5</c:v>
                </c:pt>
                <c:pt idx="81">
                  <c:v>50.3</c:v>
                </c:pt>
                <c:pt idx="82">
                  <c:v>50.3</c:v>
                </c:pt>
                <c:pt idx="83">
                  <c:v>50.3</c:v>
                </c:pt>
                <c:pt idx="84">
                  <c:v>50.3</c:v>
                </c:pt>
                <c:pt idx="85">
                  <c:v>50.3</c:v>
                </c:pt>
                <c:pt idx="86">
                  <c:v>50.3</c:v>
                </c:pt>
                <c:pt idx="87">
                  <c:v>50.3</c:v>
                </c:pt>
                <c:pt idx="88">
                  <c:v>50.3</c:v>
                </c:pt>
                <c:pt idx="89">
                  <c:v>50.3</c:v>
                </c:pt>
                <c:pt idx="90">
                  <c:v>50.3</c:v>
                </c:pt>
                <c:pt idx="91">
                  <c:v>50.3</c:v>
                </c:pt>
                <c:pt idx="92">
                  <c:v>50.3</c:v>
                </c:pt>
                <c:pt idx="93">
                  <c:v>53</c:v>
                </c:pt>
                <c:pt idx="94">
                  <c:v>53</c:v>
                </c:pt>
                <c:pt idx="95">
                  <c:v>53</c:v>
                </c:pt>
                <c:pt idx="96">
                  <c:v>53</c:v>
                </c:pt>
                <c:pt idx="97">
                  <c:v>53</c:v>
                </c:pt>
                <c:pt idx="98">
                  <c:v>53</c:v>
                </c:pt>
                <c:pt idx="99">
                  <c:v>53</c:v>
                </c:pt>
                <c:pt idx="100">
                  <c:v>53</c:v>
                </c:pt>
                <c:pt idx="101">
                  <c:v>53</c:v>
                </c:pt>
              </c:numCache>
            </c:numRef>
          </c:xVal>
          <c:yVal>
            <c:numRef>
              <c:f>Feuil1!$G$2:$G$103</c:f>
              <c:numCache>
                <c:formatCode>General</c:formatCode>
                <c:ptCount val="102"/>
                <c:pt idx="0">
                  <c:v>4.9186802833467436</c:v>
                </c:pt>
                <c:pt idx="1">
                  <c:v>4.5637494960576053</c:v>
                </c:pt>
                <c:pt idx="2">
                  <c:v>4.8370946284707363</c:v>
                </c:pt>
                <c:pt idx="3">
                  <c:v>5.0074037632474981</c:v>
                </c:pt>
                <c:pt idx="4">
                  <c:v>4.9432478359040148</c:v>
                </c:pt>
                <c:pt idx="5">
                  <c:v>4.7932570072786396</c:v>
                </c:pt>
                <c:pt idx="6">
                  <c:v>4.8829093875808658</c:v>
                </c:pt>
                <c:pt idx="7">
                  <c:v>4.7720272968451347</c:v>
                </c:pt>
                <c:pt idx="8">
                  <c:v>4.8259566766200122</c:v>
                </c:pt>
                <c:pt idx="9">
                  <c:v>4.5055018840693641</c:v>
                </c:pt>
                <c:pt idx="10">
                  <c:v>4.3623216075047431</c:v>
                </c:pt>
                <c:pt idx="11">
                  <c:v>4.4815201692377711</c:v>
                </c:pt>
                <c:pt idx="12">
                  <c:v>2.3554723744080888</c:v>
                </c:pt>
                <c:pt idx="13">
                  <c:v>2.1769167588696168</c:v>
                </c:pt>
                <c:pt idx="14">
                  <c:v>2.3902162439420507</c:v>
                </c:pt>
                <c:pt idx="15">
                  <c:v>1.9506361237519512</c:v>
                </c:pt>
                <c:pt idx="16">
                  <c:v>1.8742473814705556</c:v>
                </c:pt>
                <c:pt idx="17">
                  <c:v>2.0308238389548539</c:v>
                </c:pt>
                <c:pt idx="18">
                  <c:v>2.4713679775939497</c:v>
                </c:pt>
                <c:pt idx="19">
                  <c:v>2.3868097947706981</c:v>
                </c:pt>
                <c:pt idx="20">
                  <c:v>2.3238495509652899</c:v>
                </c:pt>
                <c:pt idx="21">
                  <c:v>2.2366175327320175</c:v>
                </c:pt>
                <c:pt idx="22">
                  <c:v>2.1401853676644191</c:v>
                </c:pt>
                <c:pt idx="23">
                  <c:v>2.1364777312259267</c:v>
                </c:pt>
                <c:pt idx="24">
                  <c:v>0.66381425409455164</c:v>
                </c:pt>
                <c:pt idx="25">
                  <c:v>0.67787276004501862</c:v>
                </c:pt>
                <c:pt idx="26">
                  <c:v>0.68100561202118215</c:v>
                </c:pt>
                <c:pt idx="27">
                  <c:v>0.73916678928239188</c:v>
                </c:pt>
                <c:pt idx="28">
                  <c:v>0.69987110067647562</c:v>
                </c:pt>
                <c:pt idx="29">
                  <c:v>0.52416642276715331</c:v>
                </c:pt>
                <c:pt idx="30">
                  <c:v>1.0790352743680396</c:v>
                </c:pt>
                <c:pt idx="31">
                  <c:v>0.96886810872133722</c:v>
                </c:pt>
                <c:pt idx="32">
                  <c:v>0.99355368031405888</c:v>
                </c:pt>
                <c:pt idx="33">
                  <c:v>0.7160805912650221</c:v>
                </c:pt>
                <c:pt idx="34">
                  <c:v>0.70144859977596863</c:v>
                </c:pt>
                <c:pt idx="35">
                  <c:v>0.86936104471290543</c:v>
                </c:pt>
                <c:pt idx="36">
                  <c:v>0.41045337784546815</c:v>
                </c:pt>
                <c:pt idx="37">
                  <c:v>0.92115698214155506</c:v>
                </c:pt>
                <c:pt idx="38">
                  <c:v>0.69711248846806484</c:v>
                </c:pt>
                <c:pt idx="39">
                  <c:v>0.12029641022513479</c:v>
                </c:pt>
                <c:pt idx="40">
                  <c:v>0.16458099378013455</c:v>
                </c:pt>
                <c:pt idx="41">
                  <c:v>0.31469429679981248</c:v>
                </c:pt>
                <c:pt idx="42">
                  <c:v>0.2150387391966512</c:v>
                </c:pt>
                <c:pt idx="43">
                  <c:v>0.38028087966397361</c:v>
                </c:pt>
                <c:pt idx="44">
                  <c:v>0.17867126986540394</c:v>
                </c:pt>
                <c:pt idx="45">
                  <c:v>2.3292852363675631E-2</c:v>
                </c:pt>
                <c:pt idx="46">
                  <c:v>0.10977141839683378</c:v>
                </c:pt>
                <c:pt idx="47">
                  <c:v>0.12696564535721436</c:v>
                </c:pt>
                <c:pt idx="48">
                  <c:v>-0.58216196076296933</c:v>
                </c:pt>
                <c:pt idx="49">
                  <c:v>-0.60504570798518509</c:v>
                </c:pt>
                <c:pt idx="50">
                  <c:v>-0.73189446656988189</c:v>
                </c:pt>
                <c:pt idx="51">
                  <c:v>5.967561845242228E-2</c:v>
                </c:pt>
                <c:pt idx="52">
                  <c:v>2.8189104451086296E-2</c:v>
                </c:pt>
                <c:pt idx="53">
                  <c:v>-0.39799200364078341</c:v>
                </c:pt>
                <c:pt idx="54">
                  <c:v>-0.43706269046988105</c:v>
                </c:pt>
                <c:pt idx="55">
                  <c:v>-0.57115474463220639</c:v>
                </c:pt>
                <c:pt idx="56">
                  <c:v>-0.18952571775183577</c:v>
                </c:pt>
                <c:pt idx="57">
                  <c:v>-0.5707757892007076</c:v>
                </c:pt>
                <c:pt idx="58">
                  <c:v>-0.57570533438486526</c:v>
                </c:pt>
                <c:pt idx="59">
                  <c:v>-6.9399702136545061E-2</c:v>
                </c:pt>
                <c:pt idx="60">
                  <c:v>-0.40199433456141359</c:v>
                </c:pt>
                <c:pt idx="61">
                  <c:v>-0.34371369063271257</c:v>
                </c:pt>
                <c:pt idx="62">
                  <c:v>-0.43339772428376883</c:v>
                </c:pt>
                <c:pt idx="63">
                  <c:v>-0.96264336170191978</c:v>
                </c:pt>
                <c:pt idx="64">
                  <c:v>-0.48868881998770025</c:v>
                </c:pt>
                <c:pt idx="65">
                  <c:v>-0.77771102056756547</c:v>
                </c:pt>
                <c:pt idx="66">
                  <c:v>-0.86758923427959411</c:v>
                </c:pt>
                <c:pt idx="67">
                  <c:v>-0.53082624179949889</c:v>
                </c:pt>
                <c:pt idx="68">
                  <c:v>-0.65206163671559603</c:v>
                </c:pt>
                <c:pt idx="69">
                  <c:v>-1.178344649334049</c:v>
                </c:pt>
                <c:pt idx="70">
                  <c:v>-0.37693995660390406</c:v>
                </c:pt>
                <c:pt idx="71">
                  <c:v>-0.9014009059665733</c:v>
                </c:pt>
                <c:pt idx="72">
                  <c:v>-0.41657533499864025</c:v>
                </c:pt>
                <c:pt idx="73">
                  <c:v>-1.1614186072912234</c:v>
                </c:pt>
                <c:pt idx="74">
                  <c:v>-1.0090269847404001</c:v>
                </c:pt>
                <c:pt idx="75">
                  <c:v>-2.3409544116216199</c:v>
                </c:pt>
                <c:pt idx="76">
                  <c:v>-1.452415719880042</c:v>
                </c:pt>
                <c:pt idx="77">
                  <c:v>-2.6537544833071753</c:v>
                </c:pt>
                <c:pt idx="78">
                  <c:v>-1.182721610770062</c:v>
                </c:pt>
                <c:pt idx="79">
                  <c:v>-0.79437864926128765</c:v>
                </c:pt>
                <c:pt idx="80">
                  <c:v>-1.2704657611051893</c:v>
                </c:pt>
                <c:pt idx="81">
                  <c:v>-2.302277410579876</c:v>
                </c:pt>
                <c:pt idx="82">
                  <c:v>-2.8057150435232554</c:v>
                </c:pt>
                <c:pt idx="83">
                  <c:v>-1.3472092158961477</c:v>
                </c:pt>
                <c:pt idx="84">
                  <c:v>-2.3707931097561588</c:v>
                </c:pt>
                <c:pt idx="85">
                  <c:v>0</c:v>
                </c:pt>
                <c:pt idx="86">
                  <c:v>-2.558203759926871</c:v>
                </c:pt>
                <c:pt idx="87">
                  <c:v>-0.9766758340380417</c:v>
                </c:pt>
                <c:pt idx="88">
                  <c:v>-1.217118730313909</c:v>
                </c:pt>
                <c:pt idx="89">
                  <c:v>-0.65167348146557558</c:v>
                </c:pt>
                <c:pt idx="90">
                  <c:v>-1.9226810383398552</c:v>
                </c:pt>
                <c:pt idx="91">
                  <c:v>-1.1171541696767073</c:v>
                </c:pt>
                <c:pt idx="92">
                  <c:v>-1.1866207987222566</c:v>
                </c:pt>
                <c:pt idx="93">
                  <c:v>-1.4141868244097906</c:v>
                </c:pt>
                <c:pt idx="94">
                  <c:v>-1.2552069739215586</c:v>
                </c:pt>
                <c:pt idx="95">
                  <c:v>-2.9402892803121254</c:v>
                </c:pt>
                <c:pt idx="96">
                  <c:v>-2.0643107959102434</c:v>
                </c:pt>
                <c:pt idx="97">
                  <c:v>-1.149898310557238</c:v>
                </c:pt>
                <c:pt idx="98">
                  <c:v>-2.3764006051524684</c:v>
                </c:pt>
                <c:pt idx="99">
                  <c:v>-3.4090307236744191</c:v>
                </c:pt>
                <c:pt idx="100">
                  <c:v>-2.3001642416729218</c:v>
                </c:pt>
                <c:pt idx="101">
                  <c:v>-1.8478127349397038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69408"/>
        <c:axId val="188769984"/>
      </c:scatterChart>
      <c:valAx>
        <c:axId val="188769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769984"/>
        <c:crosses val="autoZero"/>
        <c:crossBetween val="midCat"/>
      </c:valAx>
      <c:valAx>
        <c:axId val="188769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769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123825</xdr:colOff>
      <xdr:row>1</xdr:row>
      <xdr:rowOff>19049</xdr:rowOff>
    </xdr:from>
    <xdr:to>
      <xdr:col>21</xdr:col>
      <xdr:colOff>509587</xdr:colOff>
      <xdr:row>21</xdr:row>
      <xdr:rowOff>161924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557212</xdr:colOff>
      <xdr:row>16</xdr:row>
      <xdr:rowOff>66675</xdr:rowOff>
    </xdr:from>
    <xdr:to>
      <xdr:col>11</xdr:col>
      <xdr:colOff>557212</xdr:colOff>
      <xdr:row>30</xdr:row>
      <xdr:rowOff>142875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414337</xdr:colOff>
      <xdr:row>87</xdr:row>
      <xdr:rowOff>19050</xdr:rowOff>
    </xdr:from>
    <xdr:to>
      <xdr:col>16</xdr:col>
      <xdr:colOff>414337</xdr:colOff>
      <xdr:row>101</xdr:row>
      <xdr:rowOff>95250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topLeftCell="B12" workbookViewId="0">
      <selection activeCell="G13" sqref="G13"/>
    </sheetView>
  </sheetViews>
  <sheetFormatPr baseColWidth="10" defaultRowHeight="15" x14ac:dyDescent="0.25"/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12</v>
      </c>
      <c r="I1" t="s">
        <v>14</v>
      </c>
    </row>
    <row r="2" spans="1:12" x14ac:dyDescent="0.25">
      <c r="A2">
        <v>7</v>
      </c>
      <c r="B2">
        <v>0.83</v>
      </c>
      <c r="C2">
        <v>-0.18629999999999999</v>
      </c>
      <c r="D2">
        <f>$L$2*(A2-7)/($L$3+A2-7)</f>
        <v>0</v>
      </c>
      <c r="E2">
        <f>EXP(D2)</f>
        <v>1</v>
      </c>
      <c r="F2">
        <f>$L$8*$L$6/($L$8+($L$6-$L$8)*EXP(-$L$7*A2))</f>
        <v>0.82839439283897731</v>
      </c>
      <c r="G2">
        <f>LN(($L$6-B2)/B2)</f>
        <v>4.9186802833467436</v>
      </c>
      <c r="H2">
        <f>$L$6*EXP($L$9*EXP(-$L$7*A2))</f>
        <v>3.7632540647527306</v>
      </c>
      <c r="I2">
        <f>$L$11*(1+EXP(($L$12-A2)/$L$13))^(-1/$L$14)</f>
        <v>4.2777554221170213</v>
      </c>
      <c r="K2" t="s">
        <v>0</v>
      </c>
      <c r="L2">
        <v>5.3823318262495548</v>
      </c>
    </row>
    <row r="3" spans="1:12" x14ac:dyDescent="0.25">
      <c r="A3">
        <v>7</v>
      </c>
      <c r="B3">
        <v>1.18</v>
      </c>
      <c r="C3">
        <v>0.16550000000000001</v>
      </c>
      <c r="D3">
        <f t="shared" ref="D3:D66" si="0">$L$2*(A3-7)/($L$3+A3-7)</f>
        <v>0</v>
      </c>
      <c r="E3">
        <f t="shared" ref="E3:E66" si="1">EXP(D3)</f>
        <v>1</v>
      </c>
      <c r="F3">
        <f t="shared" ref="F3:F66" si="2">$L$8*$L$6/($L$8+($L$6-$L$8)*EXP(-$L$7*A3))</f>
        <v>0.82839439283897731</v>
      </c>
      <c r="G3">
        <f t="shared" ref="G3:G66" si="3">LN(($L$6-B3)/B3)</f>
        <v>4.5637494960576053</v>
      </c>
      <c r="H3">
        <f t="shared" ref="H3:H66" si="4">$L$6*EXP($L$9*EXP(-$L$7*A3))</f>
        <v>3.7632540647527306</v>
      </c>
      <c r="I3">
        <f t="shared" ref="I3:I66" si="5">$L$11*(1+EXP(($L$12-A3)/$L$13))^(-1/$L$14)</f>
        <v>4.2777554221170213</v>
      </c>
      <c r="K3" t="s">
        <v>1</v>
      </c>
      <c r="L3">
        <v>8.071141484015147</v>
      </c>
    </row>
    <row r="4" spans="1:12" x14ac:dyDescent="0.25">
      <c r="A4">
        <v>7</v>
      </c>
      <c r="B4">
        <v>0.9</v>
      </c>
      <c r="C4">
        <v>-0.10539999999999999</v>
      </c>
      <c r="D4">
        <f t="shared" si="0"/>
        <v>0</v>
      </c>
      <c r="E4">
        <f t="shared" si="1"/>
        <v>1</v>
      </c>
      <c r="F4">
        <f t="shared" si="2"/>
        <v>0.82839439283897731</v>
      </c>
      <c r="G4">
        <f t="shared" si="3"/>
        <v>4.8370946284707363</v>
      </c>
      <c r="H4">
        <f t="shared" si="4"/>
        <v>3.7632540647527306</v>
      </c>
      <c r="I4">
        <f t="shared" si="5"/>
        <v>4.2777554221170213</v>
      </c>
    </row>
    <row r="5" spans="1:12" x14ac:dyDescent="0.25">
      <c r="A5">
        <v>8</v>
      </c>
      <c r="B5">
        <v>0.76</v>
      </c>
      <c r="C5">
        <v>-0.27439999999999998</v>
      </c>
      <c r="D5">
        <f t="shared" si="0"/>
        <v>0.59334669575313259</v>
      </c>
      <c r="E5">
        <f t="shared" si="1"/>
        <v>1.8100359297170805</v>
      </c>
      <c r="F5">
        <f t="shared" si="2"/>
        <v>0.88356003963520768</v>
      </c>
      <c r="G5">
        <f t="shared" si="3"/>
        <v>5.0074037632474981</v>
      </c>
      <c r="H5">
        <f t="shared" si="4"/>
        <v>4.6646655985607204</v>
      </c>
      <c r="I5">
        <f t="shared" si="5"/>
        <v>5.1474822668360902</v>
      </c>
    </row>
    <row r="6" spans="1:12" x14ac:dyDescent="0.25">
      <c r="A6">
        <v>8</v>
      </c>
      <c r="B6">
        <v>0.81</v>
      </c>
      <c r="C6">
        <v>-0.2107</v>
      </c>
      <c r="D6">
        <f t="shared" si="0"/>
        <v>0.59334669575313259</v>
      </c>
      <c r="E6">
        <f t="shared" si="1"/>
        <v>1.8100359297170805</v>
      </c>
      <c r="F6">
        <f t="shared" si="2"/>
        <v>0.88356003963520768</v>
      </c>
      <c r="G6">
        <f t="shared" si="3"/>
        <v>4.9432478359040148</v>
      </c>
      <c r="H6">
        <f t="shared" si="4"/>
        <v>4.6646655985607204</v>
      </c>
      <c r="I6">
        <f t="shared" si="5"/>
        <v>5.1474822668360902</v>
      </c>
      <c r="K6" t="s">
        <v>2</v>
      </c>
      <c r="L6">
        <v>114.39220008170413</v>
      </c>
    </row>
    <row r="7" spans="1:12" x14ac:dyDescent="0.25">
      <c r="A7">
        <v>8</v>
      </c>
      <c r="B7">
        <v>0.94</v>
      </c>
      <c r="C7">
        <v>-6.1899999999999997E-2</v>
      </c>
      <c r="D7">
        <f t="shared" si="0"/>
        <v>0.59334669575313259</v>
      </c>
      <c r="E7">
        <f t="shared" si="1"/>
        <v>1.8100359297170805</v>
      </c>
      <c r="F7">
        <f t="shared" si="2"/>
        <v>0.88356003963520768</v>
      </c>
      <c r="G7">
        <f t="shared" si="3"/>
        <v>4.7932570072786396</v>
      </c>
      <c r="H7">
        <f t="shared" si="4"/>
        <v>4.6646655985607204</v>
      </c>
      <c r="I7">
        <f t="shared" si="5"/>
        <v>5.1474822668360902</v>
      </c>
      <c r="K7" t="s">
        <v>3</v>
      </c>
      <c r="L7">
        <v>6.4955771075197247E-2</v>
      </c>
    </row>
    <row r="8" spans="1:12" x14ac:dyDescent="0.25">
      <c r="A8">
        <v>8</v>
      </c>
      <c r="B8">
        <v>0.86</v>
      </c>
      <c r="C8">
        <v>-0.15079999999999999</v>
      </c>
      <c r="D8">
        <f t="shared" si="0"/>
        <v>0.59334669575313259</v>
      </c>
      <c r="E8">
        <f t="shared" si="1"/>
        <v>1.8100359297170805</v>
      </c>
      <c r="F8">
        <f t="shared" si="2"/>
        <v>0.88356003963520768</v>
      </c>
      <c r="G8">
        <f t="shared" si="3"/>
        <v>4.8829093875808658</v>
      </c>
      <c r="H8">
        <f t="shared" si="4"/>
        <v>4.6646655985607204</v>
      </c>
      <c r="I8">
        <f t="shared" si="5"/>
        <v>5.1474822668360902</v>
      </c>
      <c r="K8" t="s">
        <v>10</v>
      </c>
      <c r="L8">
        <v>0.52713056345675346</v>
      </c>
    </row>
    <row r="9" spans="1:12" x14ac:dyDescent="0.25">
      <c r="A9">
        <v>8</v>
      </c>
      <c r="B9">
        <v>0.96</v>
      </c>
      <c r="C9">
        <v>-4.0800000000000003E-2</v>
      </c>
      <c r="D9">
        <f t="shared" si="0"/>
        <v>0.59334669575313259</v>
      </c>
      <c r="E9">
        <f t="shared" si="1"/>
        <v>1.8100359297170805</v>
      </c>
      <c r="F9">
        <f t="shared" si="2"/>
        <v>0.88356003963520768</v>
      </c>
      <c r="G9">
        <f t="shared" si="3"/>
        <v>4.7720272968451347</v>
      </c>
      <c r="H9">
        <f t="shared" si="4"/>
        <v>4.6646655985607204</v>
      </c>
      <c r="I9">
        <f t="shared" si="5"/>
        <v>5.1474822668360902</v>
      </c>
      <c r="K9" t="s">
        <v>13</v>
      </c>
      <c r="L9">
        <f>LN(L8/L6)</f>
        <v>-5.3799399081478523</v>
      </c>
    </row>
    <row r="10" spans="1:12" x14ac:dyDescent="0.25">
      <c r="A10">
        <v>8</v>
      </c>
      <c r="B10">
        <v>0.91</v>
      </c>
      <c r="C10">
        <v>-9.4299999999999995E-2</v>
      </c>
      <c r="D10">
        <f t="shared" si="0"/>
        <v>0.59334669575313259</v>
      </c>
      <c r="E10">
        <f t="shared" si="1"/>
        <v>1.8100359297170805</v>
      </c>
      <c r="F10">
        <f t="shared" si="2"/>
        <v>0.88356003963520768</v>
      </c>
      <c r="G10">
        <f t="shared" si="3"/>
        <v>4.8259566766200122</v>
      </c>
      <c r="H10">
        <f t="shared" si="4"/>
        <v>4.6646655985607204</v>
      </c>
      <c r="I10">
        <f t="shared" si="5"/>
        <v>5.1474822668360902</v>
      </c>
    </row>
    <row r="11" spans="1:12" x14ac:dyDescent="0.25">
      <c r="A11">
        <v>8</v>
      </c>
      <c r="B11">
        <v>1.25</v>
      </c>
      <c r="C11">
        <v>0.22309999999999999</v>
      </c>
      <c r="D11">
        <f t="shared" si="0"/>
        <v>0.59334669575313259</v>
      </c>
      <c r="E11">
        <f t="shared" si="1"/>
        <v>1.8100359297170805</v>
      </c>
      <c r="F11">
        <f t="shared" si="2"/>
        <v>0.88356003963520768</v>
      </c>
      <c r="G11">
        <f t="shared" si="3"/>
        <v>4.5055018840693641</v>
      </c>
      <c r="H11">
        <f t="shared" si="4"/>
        <v>4.6646655985607204</v>
      </c>
      <c r="I11">
        <f t="shared" si="5"/>
        <v>5.1474822668360902</v>
      </c>
      <c r="K11" t="s">
        <v>15</v>
      </c>
      <c r="L11">
        <v>110.83123667464487</v>
      </c>
    </row>
    <row r="12" spans="1:12" x14ac:dyDescent="0.25">
      <c r="A12">
        <v>8</v>
      </c>
      <c r="B12">
        <v>1.44</v>
      </c>
      <c r="C12">
        <v>0.36459999999999998</v>
      </c>
      <c r="D12">
        <f t="shared" si="0"/>
        <v>0.59334669575313259</v>
      </c>
      <c r="E12">
        <f t="shared" si="1"/>
        <v>1.8100359297170805</v>
      </c>
      <c r="F12">
        <f t="shared" si="2"/>
        <v>0.88356003963520768</v>
      </c>
      <c r="G12">
        <f t="shared" si="3"/>
        <v>4.3623216075047431</v>
      </c>
      <c r="H12">
        <f t="shared" si="4"/>
        <v>4.6646655985607204</v>
      </c>
      <c r="I12">
        <f t="shared" si="5"/>
        <v>5.1474822668360902</v>
      </c>
      <c r="K12" t="s">
        <v>16</v>
      </c>
      <c r="L12">
        <v>0</v>
      </c>
    </row>
    <row r="13" spans="1:12" x14ac:dyDescent="0.25">
      <c r="A13">
        <v>8</v>
      </c>
      <c r="B13">
        <v>1.28</v>
      </c>
      <c r="C13">
        <v>0.24690000000000001</v>
      </c>
      <c r="D13">
        <f t="shared" si="0"/>
        <v>0.59334669575313259</v>
      </c>
      <c r="E13">
        <f t="shared" si="1"/>
        <v>1.8100359297170805</v>
      </c>
      <c r="F13">
        <f t="shared" si="2"/>
        <v>0.88356003963520768</v>
      </c>
      <c r="G13">
        <f t="shared" si="3"/>
        <v>4.4815201692377711</v>
      </c>
      <c r="H13">
        <f t="shared" si="4"/>
        <v>4.6646655985607204</v>
      </c>
      <c r="I13">
        <f t="shared" si="5"/>
        <v>5.1474822668360902</v>
      </c>
      <c r="K13" t="s">
        <v>17</v>
      </c>
      <c r="L13">
        <v>13.711834497993992</v>
      </c>
    </row>
    <row r="14" spans="1:12" x14ac:dyDescent="0.25">
      <c r="A14">
        <v>15</v>
      </c>
      <c r="B14">
        <v>9.91</v>
      </c>
      <c r="C14">
        <v>2.2934999999999999</v>
      </c>
      <c r="D14">
        <f t="shared" si="0"/>
        <v>2.6792530358110471</v>
      </c>
      <c r="E14">
        <f t="shared" si="1"/>
        <v>14.574202821399815</v>
      </c>
      <c r="F14">
        <f t="shared" si="2"/>
        <v>1.3860495541821511</v>
      </c>
      <c r="G14">
        <f t="shared" si="3"/>
        <v>2.3554723744080888</v>
      </c>
      <c r="H14">
        <f t="shared" si="4"/>
        <v>15.014463426095082</v>
      </c>
      <c r="I14">
        <f t="shared" si="5"/>
        <v>15.004400989808792</v>
      </c>
      <c r="K14" t="s">
        <v>18</v>
      </c>
      <c r="L14">
        <v>0.14444959157680934</v>
      </c>
    </row>
    <row r="15" spans="1:12" x14ac:dyDescent="0.25">
      <c r="A15">
        <v>15</v>
      </c>
      <c r="B15">
        <v>11.65</v>
      </c>
      <c r="C15">
        <v>2.4552999999999998</v>
      </c>
      <c r="D15">
        <f t="shared" si="0"/>
        <v>2.6792530358110471</v>
      </c>
      <c r="E15">
        <f t="shared" si="1"/>
        <v>14.574202821399815</v>
      </c>
      <c r="F15">
        <f t="shared" si="2"/>
        <v>1.3860495541821511</v>
      </c>
      <c r="G15">
        <f t="shared" si="3"/>
        <v>2.1769167588696168</v>
      </c>
      <c r="H15">
        <f t="shared" si="4"/>
        <v>15.014463426095082</v>
      </c>
      <c r="I15">
        <f t="shared" si="5"/>
        <v>15.004400989808792</v>
      </c>
    </row>
    <row r="16" spans="1:12" x14ac:dyDescent="0.25">
      <c r="A16">
        <v>15</v>
      </c>
      <c r="B16">
        <v>9.6</v>
      </c>
      <c r="C16">
        <v>2.2618</v>
      </c>
      <c r="D16">
        <f t="shared" si="0"/>
        <v>2.6792530358110471</v>
      </c>
      <c r="E16">
        <f t="shared" si="1"/>
        <v>14.574202821399815</v>
      </c>
      <c r="F16">
        <f t="shared" si="2"/>
        <v>1.3860495541821511</v>
      </c>
      <c r="G16">
        <f t="shared" si="3"/>
        <v>2.3902162439420507</v>
      </c>
      <c r="H16">
        <f t="shared" si="4"/>
        <v>15.014463426095082</v>
      </c>
      <c r="I16">
        <f t="shared" si="5"/>
        <v>15.004400989808792</v>
      </c>
    </row>
    <row r="17" spans="1:9" x14ac:dyDescent="0.25">
      <c r="A17">
        <v>15</v>
      </c>
      <c r="B17">
        <v>14.24</v>
      </c>
      <c r="C17">
        <v>2.6560999999999999</v>
      </c>
      <c r="D17">
        <f t="shared" si="0"/>
        <v>2.6792530358110471</v>
      </c>
      <c r="E17">
        <f t="shared" si="1"/>
        <v>14.574202821399815</v>
      </c>
      <c r="F17">
        <f t="shared" si="2"/>
        <v>1.3860495541821511</v>
      </c>
      <c r="G17">
        <f t="shared" si="3"/>
        <v>1.9506361237519512</v>
      </c>
      <c r="H17">
        <f t="shared" si="4"/>
        <v>15.014463426095082</v>
      </c>
      <c r="I17">
        <f t="shared" si="5"/>
        <v>15.004400989808792</v>
      </c>
    </row>
    <row r="18" spans="1:9" x14ac:dyDescent="0.25">
      <c r="A18">
        <v>15</v>
      </c>
      <c r="B18">
        <v>15.22</v>
      </c>
      <c r="C18">
        <v>2.7225999999999999</v>
      </c>
      <c r="D18">
        <f t="shared" si="0"/>
        <v>2.6792530358110471</v>
      </c>
      <c r="E18">
        <f t="shared" si="1"/>
        <v>14.574202821399815</v>
      </c>
      <c r="F18">
        <f t="shared" si="2"/>
        <v>1.3860495541821511</v>
      </c>
      <c r="G18">
        <f t="shared" si="3"/>
        <v>1.8742473814705556</v>
      </c>
      <c r="H18">
        <f t="shared" si="4"/>
        <v>15.014463426095082</v>
      </c>
      <c r="I18">
        <f t="shared" si="5"/>
        <v>15.004400989808792</v>
      </c>
    </row>
    <row r="19" spans="1:9" x14ac:dyDescent="0.25">
      <c r="A19">
        <v>15</v>
      </c>
      <c r="B19">
        <v>13.27</v>
      </c>
      <c r="C19">
        <v>2.5855000000000001</v>
      </c>
      <c r="D19">
        <f t="shared" si="0"/>
        <v>2.6792530358110471</v>
      </c>
      <c r="E19">
        <f t="shared" si="1"/>
        <v>14.574202821399815</v>
      </c>
      <c r="F19">
        <f t="shared" si="2"/>
        <v>1.3860495541821511</v>
      </c>
      <c r="G19">
        <f t="shared" si="3"/>
        <v>2.0308238389548539</v>
      </c>
      <c r="H19">
        <f t="shared" si="4"/>
        <v>15.014463426095082</v>
      </c>
      <c r="I19">
        <f t="shared" si="5"/>
        <v>15.004400989808792</v>
      </c>
    </row>
    <row r="20" spans="1:9" x14ac:dyDescent="0.25">
      <c r="A20">
        <v>15</v>
      </c>
      <c r="B20">
        <v>8.91</v>
      </c>
      <c r="C20">
        <v>2.1871999999999998</v>
      </c>
      <c r="D20">
        <f t="shared" si="0"/>
        <v>2.6792530358110471</v>
      </c>
      <c r="E20">
        <f t="shared" si="1"/>
        <v>14.574202821399815</v>
      </c>
      <c r="F20">
        <f t="shared" si="2"/>
        <v>1.3860495541821511</v>
      </c>
      <c r="G20">
        <f t="shared" si="3"/>
        <v>2.4713679775939497</v>
      </c>
      <c r="H20">
        <f t="shared" si="4"/>
        <v>15.014463426095082</v>
      </c>
      <c r="I20">
        <f t="shared" si="5"/>
        <v>15.004400989808792</v>
      </c>
    </row>
    <row r="21" spans="1:9" x14ac:dyDescent="0.25">
      <c r="A21">
        <v>15</v>
      </c>
      <c r="B21">
        <v>9.6300000000000008</v>
      </c>
      <c r="C21">
        <v>2.2648999999999999</v>
      </c>
      <c r="D21">
        <f t="shared" si="0"/>
        <v>2.6792530358110471</v>
      </c>
      <c r="E21">
        <f t="shared" si="1"/>
        <v>14.574202821399815</v>
      </c>
      <c r="F21">
        <f t="shared" si="2"/>
        <v>1.3860495541821511</v>
      </c>
      <c r="G21">
        <f t="shared" si="3"/>
        <v>2.3868097947706981</v>
      </c>
      <c r="H21">
        <f t="shared" si="4"/>
        <v>15.014463426095082</v>
      </c>
      <c r="I21">
        <f t="shared" si="5"/>
        <v>15.004400989808792</v>
      </c>
    </row>
    <row r="22" spans="1:9" x14ac:dyDescent="0.25">
      <c r="A22">
        <v>15</v>
      </c>
      <c r="B22">
        <v>10.199999999999999</v>
      </c>
      <c r="C22">
        <v>2.3224</v>
      </c>
      <c r="D22">
        <f t="shared" si="0"/>
        <v>2.6792530358110471</v>
      </c>
      <c r="E22">
        <f t="shared" si="1"/>
        <v>14.574202821399815</v>
      </c>
      <c r="F22">
        <f t="shared" si="2"/>
        <v>1.3860495541821511</v>
      </c>
      <c r="G22">
        <f t="shared" si="3"/>
        <v>2.3238495509652899</v>
      </c>
      <c r="H22">
        <f t="shared" si="4"/>
        <v>15.014463426095082</v>
      </c>
      <c r="I22">
        <f t="shared" si="5"/>
        <v>15.004400989808792</v>
      </c>
    </row>
    <row r="23" spans="1:9" x14ac:dyDescent="0.25">
      <c r="A23">
        <v>15</v>
      </c>
      <c r="B23">
        <v>11.04</v>
      </c>
      <c r="C23">
        <v>2.4015</v>
      </c>
      <c r="D23">
        <f t="shared" si="0"/>
        <v>2.6792530358110471</v>
      </c>
      <c r="E23">
        <f t="shared" si="1"/>
        <v>14.574202821399815</v>
      </c>
      <c r="F23">
        <f t="shared" si="2"/>
        <v>1.3860495541821511</v>
      </c>
      <c r="G23">
        <f t="shared" si="3"/>
        <v>2.2366175327320175</v>
      </c>
      <c r="H23">
        <f t="shared" si="4"/>
        <v>15.014463426095082</v>
      </c>
      <c r="I23">
        <f t="shared" si="5"/>
        <v>15.004400989808792</v>
      </c>
    </row>
    <row r="24" spans="1:9" x14ac:dyDescent="0.25">
      <c r="A24">
        <v>15</v>
      </c>
      <c r="B24">
        <v>12.04</v>
      </c>
      <c r="C24">
        <v>2.4882</v>
      </c>
      <c r="D24">
        <f t="shared" si="0"/>
        <v>2.6792530358110471</v>
      </c>
      <c r="E24">
        <f t="shared" si="1"/>
        <v>14.574202821399815</v>
      </c>
      <c r="F24">
        <f t="shared" si="2"/>
        <v>1.3860495541821511</v>
      </c>
      <c r="G24">
        <f t="shared" si="3"/>
        <v>2.1401853676644191</v>
      </c>
      <c r="H24">
        <f t="shared" si="4"/>
        <v>15.014463426095082</v>
      </c>
      <c r="I24">
        <f t="shared" si="5"/>
        <v>15.004400989808792</v>
      </c>
    </row>
    <row r="25" spans="1:9" x14ac:dyDescent="0.25">
      <c r="A25">
        <v>15</v>
      </c>
      <c r="B25">
        <v>12.08</v>
      </c>
      <c r="C25">
        <v>2.4916</v>
      </c>
      <c r="D25">
        <f t="shared" si="0"/>
        <v>2.6792530358110471</v>
      </c>
      <c r="E25">
        <f t="shared" si="1"/>
        <v>14.574202821399815</v>
      </c>
      <c r="F25">
        <f t="shared" si="2"/>
        <v>1.3860495541821511</v>
      </c>
      <c r="G25">
        <f t="shared" si="3"/>
        <v>2.1364777312259267</v>
      </c>
      <c r="H25">
        <f t="shared" si="4"/>
        <v>15.014463426095082</v>
      </c>
      <c r="I25">
        <f t="shared" si="5"/>
        <v>15.004400989808792</v>
      </c>
    </row>
    <row r="26" spans="1:9" x14ac:dyDescent="0.25">
      <c r="A26">
        <v>21</v>
      </c>
      <c r="B26">
        <v>38.880000000000003</v>
      </c>
      <c r="C26">
        <v>3.6604999999999999</v>
      </c>
      <c r="D26">
        <f t="shared" si="0"/>
        <v>3.4140801291164453</v>
      </c>
      <c r="E26">
        <f t="shared" si="1"/>
        <v>30.388982626315347</v>
      </c>
      <c r="F26">
        <f t="shared" si="2"/>
        <v>2.0348746734325989</v>
      </c>
      <c r="G26">
        <f t="shared" si="3"/>
        <v>0.66381425409455164</v>
      </c>
      <c r="H26">
        <f t="shared" si="4"/>
        <v>28.916821751324189</v>
      </c>
      <c r="I26">
        <f t="shared" si="5"/>
        <v>28.587240147379838</v>
      </c>
    </row>
    <row r="27" spans="1:9" x14ac:dyDescent="0.25">
      <c r="A27">
        <v>21</v>
      </c>
      <c r="B27">
        <v>38.520000000000003</v>
      </c>
      <c r="C27">
        <v>3.6511999999999998</v>
      </c>
      <c r="D27">
        <f t="shared" si="0"/>
        <v>3.4140801291164453</v>
      </c>
      <c r="E27">
        <f t="shared" si="1"/>
        <v>30.388982626315347</v>
      </c>
      <c r="F27">
        <f t="shared" si="2"/>
        <v>2.0348746734325989</v>
      </c>
      <c r="G27">
        <f t="shared" si="3"/>
        <v>0.67787276004501862</v>
      </c>
      <c r="H27">
        <f t="shared" si="4"/>
        <v>28.916821751324189</v>
      </c>
      <c r="I27">
        <f t="shared" si="5"/>
        <v>28.587240147379838</v>
      </c>
    </row>
    <row r="28" spans="1:9" x14ac:dyDescent="0.25">
      <c r="A28">
        <v>21</v>
      </c>
      <c r="B28">
        <v>38.44</v>
      </c>
      <c r="C28">
        <v>3.6490999999999998</v>
      </c>
      <c r="D28">
        <f t="shared" si="0"/>
        <v>3.4140801291164453</v>
      </c>
      <c r="E28">
        <f t="shared" si="1"/>
        <v>30.388982626315347</v>
      </c>
      <c r="F28">
        <f t="shared" si="2"/>
        <v>2.0348746734325989</v>
      </c>
      <c r="G28">
        <f t="shared" si="3"/>
        <v>0.68100561202118215</v>
      </c>
      <c r="H28">
        <f t="shared" si="4"/>
        <v>28.916821751324189</v>
      </c>
      <c r="I28">
        <f t="shared" si="5"/>
        <v>28.587240147379838</v>
      </c>
    </row>
    <row r="29" spans="1:9" x14ac:dyDescent="0.25">
      <c r="A29">
        <v>21</v>
      </c>
      <c r="B29">
        <v>36.97</v>
      </c>
      <c r="C29">
        <v>3.6101000000000001</v>
      </c>
      <c r="D29">
        <f t="shared" si="0"/>
        <v>3.4140801291164453</v>
      </c>
      <c r="E29">
        <f t="shared" si="1"/>
        <v>30.388982626315347</v>
      </c>
      <c r="F29">
        <f t="shared" si="2"/>
        <v>2.0348746734325989</v>
      </c>
      <c r="G29">
        <f t="shared" si="3"/>
        <v>0.73916678928239188</v>
      </c>
      <c r="H29">
        <f t="shared" si="4"/>
        <v>28.916821751324189</v>
      </c>
      <c r="I29">
        <f t="shared" si="5"/>
        <v>28.587240147379838</v>
      </c>
    </row>
    <row r="30" spans="1:9" x14ac:dyDescent="0.25">
      <c r="A30">
        <v>21</v>
      </c>
      <c r="B30">
        <v>37.96</v>
      </c>
      <c r="C30">
        <v>3.6364999999999998</v>
      </c>
      <c r="D30">
        <f t="shared" si="0"/>
        <v>3.4140801291164453</v>
      </c>
      <c r="E30">
        <f t="shared" si="1"/>
        <v>30.388982626315347</v>
      </c>
      <c r="F30">
        <f t="shared" si="2"/>
        <v>2.0348746734325989</v>
      </c>
      <c r="G30">
        <f t="shared" si="3"/>
        <v>0.69987110067647562</v>
      </c>
      <c r="H30">
        <f t="shared" si="4"/>
        <v>28.916821751324189</v>
      </c>
      <c r="I30">
        <f t="shared" si="5"/>
        <v>28.587240147379838</v>
      </c>
    </row>
    <row r="31" spans="1:9" x14ac:dyDescent="0.25">
      <c r="A31">
        <v>21</v>
      </c>
      <c r="B31">
        <v>42.54</v>
      </c>
      <c r="C31">
        <v>3.7504</v>
      </c>
      <c r="D31">
        <f t="shared" si="0"/>
        <v>3.4140801291164453</v>
      </c>
      <c r="E31">
        <f t="shared" si="1"/>
        <v>30.388982626315347</v>
      </c>
      <c r="F31">
        <f t="shared" si="2"/>
        <v>2.0348746734325989</v>
      </c>
      <c r="G31">
        <f t="shared" si="3"/>
        <v>0.52416642276715331</v>
      </c>
      <c r="H31">
        <f t="shared" si="4"/>
        <v>28.916821751324189</v>
      </c>
      <c r="I31">
        <f t="shared" si="5"/>
        <v>28.587240147379838</v>
      </c>
    </row>
    <row r="32" spans="1:9" x14ac:dyDescent="0.25">
      <c r="A32">
        <v>22</v>
      </c>
      <c r="B32">
        <v>29.02</v>
      </c>
      <c r="C32">
        <v>3.3679999999999999</v>
      </c>
      <c r="D32">
        <f t="shared" si="0"/>
        <v>3.4993924097635394</v>
      </c>
      <c r="E32">
        <f t="shared" si="1"/>
        <v>33.095337444716179</v>
      </c>
      <c r="F32">
        <f t="shared" si="2"/>
        <v>2.1688496039794427</v>
      </c>
      <c r="G32">
        <f t="shared" si="3"/>
        <v>1.0790352743680396</v>
      </c>
      <c r="H32">
        <f t="shared" si="4"/>
        <v>31.529130992561726</v>
      </c>
      <c r="I32">
        <f t="shared" si="5"/>
        <v>31.18896663554764</v>
      </c>
    </row>
    <row r="33" spans="1:9" x14ac:dyDescent="0.25">
      <c r="A33">
        <v>22</v>
      </c>
      <c r="B33">
        <v>31.47</v>
      </c>
      <c r="C33">
        <v>3.4489999999999998</v>
      </c>
      <c r="D33">
        <f t="shared" si="0"/>
        <v>3.4993924097635394</v>
      </c>
      <c r="E33">
        <f t="shared" si="1"/>
        <v>33.095337444716179</v>
      </c>
      <c r="F33">
        <f t="shared" si="2"/>
        <v>2.1688496039794427</v>
      </c>
      <c r="G33">
        <f t="shared" si="3"/>
        <v>0.96886810872133722</v>
      </c>
      <c r="H33">
        <f t="shared" si="4"/>
        <v>31.529130992561726</v>
      </c>
      <c r="I33">
        <f t="shared" si="5"/>
        <v>31.18896663554764</v>
      </c>
    </row>
    <row r="34" spans="1:9" x14ac:dyDescent="0.25">
      <c r="A34">
        <v>22</v>
      </c>
      <c r="B34">
        <v>30.91</v>
      </c>
      <c r="C34">
        <v>3.4310999999999998</v>
      </c>
      <c r="D34">
        <f t="shared" si="0"/>
        <v>3.4993924097635394</v>
      </c>
      <c r="E34">
        <f t="shared" si="1"/>
        <v>33.095337444716179</v>
      </c>
      <c r="F34">
        <f t="shared" si="2"/>
        <v>2.1688496039794427</v>
      </c>
      <c r="G34">
        <f t="shared" si="3"/>
        <v>0.99355368031405888</v>
      </c>
      <c r="H34">
        <f t="shared" si="4"/>
        <v>31.529130992561726</v>
      </c>
      <c r="I34">
        <f t="shared" si="5"/>
        <v>31.18896663554764</v>
      </c>
    </row>
    <row r="35" spans="1:9" x14ac:dyDescent="0.25">
      <c r="A35">
        <v>22</v>
      </c>
      <c r="B35">
        <v>37.549999999999997</v>
      </c>
      <c r="C35">
        <v>3.6257000000000001</v>
      </c>
      <c r="D35">
        <f t="shared" si="0"/>
        <v>3.4993924097635394</v>
      </c>
      <c r="E35">
        <f t="shared" si="1"/>
        <v>33.095337444716179</v>
      </c>
      <c r="F35">
        <f t="shared" si="2"/>
        <v>2.1688496039794427</v>
      </c>
      <c r="G35">
        <f t="shared" si="3"/>
        <v>0.7160805912650221</v>
      </c>
      <c r="H35">
        <f t="shared" si="4"/>
        <v>31.529130992561726</v>
      </c>
      <c r="I35">
        <f t="shared" si="5"/>
        <v>31.18896663554764</v>
      </c>
    </row>
    <row r="36" spans="1:9" x14ac:dyDescent="0.25">
      <c r="A36">
        <v>22</v>
      </c>
      <c r="B36">
        <v>37.92</v>
      </c>
      <c r="C36">
        <v>3.6355</v>
      </c>
      <c r="D36">
        <f t="shared" si="0"/>
        <v>3.4993924097635394</v>
      </c>
      <c r="E36">
        <f t="shared" si="1"/>
        <v>33.095337444716179</v>
      </c>
      <c r="F36">
        <f t="shared" si="2"/>
        <v>2.1688496039794427</v>
      </c>
      <c r="G36">
        <f t="shared" si="3"/>
        <v>0.70144859977596863</v>
      </c>
      <c r="H36">
        <f t="shared" si="4"/>
        <v>31.529130992561726</v>
      </c>
      <c r="I36">
        <f t="shared" si="5"/>
        <v>31.18896663554764</v>
      </c>
    </row>
    <row r="37" spans="1:9" x14ac:dyDescent="0.25">
      <c r="A37">
        <v>22</v>
      </c>
      <c r="B37">
        <v>33.79</v>
      </c>
      <c r="C37">
        <v>3.5202</v>
      </c>
      <c r="D37">
        <f t="shared" si="0"/>
        <v>3.4993924097635394</v>
      </c>
      <c r="E37">
        <f t="shared" si="1"/>
        <v>33.095337444716179</v>
      </c>
      <c r="F37">
        <f t="shared" si="2"/>
        <v>2.1688496039794427</v>
      </c>
      <c r="G37">
        <f t="shared" si="3"/>
        <v>0.86936104471290543</v>
      </c>
      <c r="H37">
        <f t="shared" si="4"/>
        <v>31.529130992561726</v>
      </c>
      <c r="I37">
        <f t="shared" si="5"/>
        <v>31.18896663554764</v>
      </c>
    </row>
    <row r="38" spans="1:9" x14ac:dyDescent="0.25">
      <c r="A38">
        <v>27</v>
      </c>
      <c r="B38">
        <v>45.62</v>
      </c>
      <c r="C38">
        <v>3.8203</v>
      </c>
      <c r="D38">
        <f t="shared" si="0"/>
        <v>3.8347794508566562</v>
      </c>
      <c r="E38">
        <f t="shared" si="1"/>
        <v>46.28321881795376</v>
      </c>
      <c r="F38">
        <f t="shared" si="2"/>
        <v>2.9794143484199394</v>
      </c>
      <c r="G38">
        <f t="shared" si="3"/>
        <v>0.41045337784546815</v>
      </c>
      <c r="H38">
        <f t="shared" si="4"/>
        <v>45.073333428514566</v>
      </c>
      <c r="I38">
        <f t="shared" si="5"/>
        <v>44.856125176806053</v>
      </c>
    </row>
    <row r="39" spans="1:9" x14ac:dyDescent="0.25">
      <c r="A39">
        <v>27</v>
      </c>
      <c r="B39">
        <v>32.57</v>
      </c>
      <c r="C39">
        <v>3.4834000000000001</v>
      </c>
      <c r="D39">
        <f t="shared" si="0"/>
        <v>3.8347794508566562</v>
      </c>
      <c r="E39">
        <f t="shared" si="1"/>
        <v>46.28321881795376</v>
      </c>
      <c r="F39">
        <f t="shared" si="2"/>
        <v>2.9794143484199394</v>
      </c>
      <c r="G39">
        <f t="shared" si="3"/>
        <v>0.92115698214155506</v>
      </c>
      <c r="H39">
        <f t="shared" si="4"/>
        <v>45.073333428514566</v>
      </c>
      <c r="I39">
        <f t="shared" si="5"/>
        <v>44.856125176806053</v>
      </c>
    </row>
    <row r="40" spans="1:9" x14ac:dyDescent="0.25">
      <c r="A40">
        <v>27</v>
      </c>
      <c r="B40">
        <v>38.03</v>
      </c>
      <c r="C40">
        <v>3.6383999999999999</v>
      </c>
      <c r="D40">
        <f t="shared" si="0"/>
        <v>3.8347794508566562</v>
      </c>
      <c r="E40">
        <f t="shared" si="1"/>
        <v>46.28321881795376</v>
      </c>
      <c r="F40">
        <f t="shared" si="2"/>
        <v>2.9794143484199394</v>
      </c>
      <c r="G40">
        <f t="shared" si="3"/>
        <v>0.69711248846806484</v>
      </c>
      <c r="H40">
        <f t="shared" si="4"/>
        <v>45.073333428514566</v>
      </c>
      <c r="I40">
        <f t="shared" si="5"/>
        <v>44.856125176806053</v>
      </c>
    </row>
    <row r="41" spans="1:9" x14ac:dyDescent="0.25">
      <c r="A41">
        <v>28</v>
      </c>
      <c r="B41">
        <v>53.76</v>
      </c>
      <c r="C41">
        <v>3.9845000000000002</v>
      </c>
      <c r="D41">
        <f t="shared" si="0"/>
        <v>3.8880127363897965</v>
      </c>
      <c r="E41">
        <f t="shared" si="1"/>
        <v>48.813784214699588</v>
      </c>
      <c r="F41">
        <f t="shared" si="2"/>
        <v>3.1738205484863271</v>
      </c>
      <c r="G41">
        <f t="shared" si="3"/>
        <v>0.12029641022513479</v>
      </c>
      <c r="H41">
        <f t="shared" si="4"/>
        <v>47.792270202140742</v>
      </c>
      <c r="I41">
        <f t="shared" si="5"/>
        <v>47.624996993403144</v>
      </c>
    </row>
    <row r="42" spans="1:9" x14ac:dyDescent="0.25">
      <c r="A42">
        <v>28</v>
      </c>
      <c r="B42">
        <v>52.5</v>
      </c>
      <c r="C42">
        <v>3.9607999999999999</v>
      </c>
      <c r="D42">
        <f t="shared" si="0"/>
        <v>3.8880127363897965</v>
      </c>
      <c r="E42">
        <f t="shared" si="1"/>
        <v>48.813784214699588</v>
      </c>
      <c r="F42">
        <f t="shared" si="2"/>
        <v>3.1738205484863271</v>
      </c>
      <c r="G42">
        <f t="shared" si="3"/>
        <v>0.16458099378013455</v>
      </c>
      <c r="H42">
        <f t="shared" si="4"/>
        <v>47.792270202140742</v>
      </c>
      <c r="I42">
        <f t="shared" si="5"/>
        <v>47.624996993403144</v>
      </c>
    </row>
    <row r="43" spans="1:9" x14ac:dyDescent="0.25">
      <c r="A43">
        <v>28</v>
      </c>
      <c r="B43">
        <v>48.27</v>
      </c>
      <c r="C43">
        <v>3.8767999999999998</v>
      </c>
      <c r="D43">
        <f t="shared" si="0"/>
        <v>3.8880127363897965</v>
      </c>
      <c r="E43">
        <f t="shared" si="1"/>
        <v>48.813784214699588</v>
      </c>
      <c r="F43">
        <f t="shared" si="2"/>
        <v>3.1738205484863271</v>
      </c>
      <c r="G43">
        <f t="shared" si="3"/>
        <v>0.31469429679981248</v>
      </c>
      <c r="H43">
        <f t="shared" si="4"/>
        <v>47.792270202140742</v>
      </c>
      <c r="I43">
        <f t="shared" si="5"/>
        <v>47.624996993403144</v>
      </c>
    </row>
    <row r="44" spans="1:9" x14ac:dyDescent="0.25">
      <c r="A44">
        <v>29</v>
      </c>
      <c r="B44">
        <v>51.07</v>
      </c>
      <c r="C44">
        <v>3.9331999999999998</v>
      </c>
      <c r="D44">
        <f t="shared" si="0"/>
        <v>3.9377055320774526</v>
      </c>
      <c r="E44">
        <f t="shared" si="1"/>
        <v>51.300758214510537</v>
      </c>
      <c r="F44">
        <f t="shared" si="2"/>
        <v>3.380526823048871</v>
      </c>
      <c r="G44">
        <f t="shared" si="3"/>
        <v>0.2150387391966512</v>
      </c>
      <c r="H44">
        <f t="shared" si="4"/>
        <v>50.488889786670782</v>
      </c>
      <c r="I44">
        <f t="shared" si="5"/>
        <v>50.375819222359667</v>
      </c>
    </row>
    <row r="45" spans="1:9" x14ac:dyDescent="0.25">
      <c r="A45">
        <v>29</v>
      </c>
      <c r="B45">
        <v>46.45</v>
      </c>
      <c r="C45">
        <v>3.8384</v>
      </c>
      <c r="D45">
        <f t="shared" si="0"/>
        <v>3.9377055320774526</v>
      </c>
      <c r="E45">
        <f t="shared" si="1"/>
        <v>51.300758214510537</v>
      </c>
      <c r="F45">
        <f t="shared" si="2"/>
        <v>3.380526823048871</v>
      </c>
      <c r="G45">
        <f t="shared" si="3"/>
        <v>0.38028087966397361</v>
      </c>
      <c r="H45">
        <f t="shared" si="4"/>
        <v>50.488889786670782</v>
      </c>
      <c r="I45">
        <f t="shared" si="5"/>
        <v>50.375819222359667</v>
      </c>
    </row>
    <row r="46" spans="1:9" x14ac:dyDescent="0.25">
      <c r="A46">
        <v>29</v>
      </c>
      <c r="B46">
        <v>52.1</v>
      </c>
      <c r="C46">
        <v>3.9531999999999998</v>
      </c>
      <c r="D46">
        <f t="shared" si="0"/>
        <v>3.9377055320774526</v>
      </c>
      <c r="E46">
        <f t="shared" si="1"/>
        <v>51.300758214510537</v>
      </c>
      <c r="F46">
        <f t="shared" si="2"/>
        <v>3.380526823048871</v>
      </c>
      <c r="G46">
        <f t="shared" si="3"/>
        <v>0.17867126986540394</v>
      </c>
      <c r="H46">
        <f t="shared" si="4"/>
        <v>50.488889786670782</v>
      </c>
      <c r="I46">
        <f t="shared" si="5"/>
        <v>50.375819222359667</v>
      </c>
    </row>
    <row r="47" spans="1:9" x14ac:dyDescent="0.25">
      <c r="A47">
        <v>30</v>
      </c>
      <c r="B47">
        <v>56.53</v>
      </c>
      <c r="C47">
        <v>4.0347999999999997</v>
      </c>
      <c r="D47">
        <f t="shared" si="0"/>
        <v>3.9841996814769942</v>
      </c>
      <c r="E47">
        <f t="shared" si="1"/>
        <v>53.742261334861958</v>
      </c>
      <c r="F47">
        <f t="shared" si="2"/>
        <v>3.6002597789361119</v>
      </c>
      <c r="G47">
        <f t="shared" si="3"/>
        <v>2.3292852363675631E-2</v>
      </c>
      <c r="H47">
        <f t="shared" si="4"/>
        <v>53.153855747213129</v>
      </c>
      <c r="I47">
        <f t="shared" si="5"/>
        <v>53.097351161112655</v>
      </c>
    </row>
    <row r="48" spans="1:9" x14ac:dyDescent="0.25">
      <c r="A48">
        <v>30</v>
      </c>
      <c r="B48">
        <v>54.06</v>
      </c>
      <c r="C48">
        <v>3.9901</v>
      </c>
      <c r="D48">
        <f t="shared" si="0"/>
        <v>3.9841996814769942</v>
      </c>
      <c r="E48">
        <f t="shared" si="1"/>
        <v>53.742261334861958</v>
      </c>
      <c r="F48">
        <f t="shared" si="2"/>
        <v>3.6002597789361119</v>
      </c>
      <c r="G48">
        <f t="shared" si="3"/>
        <v>0.10977141839683378</v>
      </c>
      <c r="H48">
        <f t="shared" si="4"/>
        <v>53.153855747213129</v>
      </c>
      <c r="I48">
        <f t="shared" si="5"/>
        <v>53.097351161112655</v>
      </c>
    </row>
    <row r="49" spans="1:9" x14ac:dyDescent="0.25">
      <c r="A49">
        <v>30</v>
      </c>
      <c r="B49">
        <v>53.57</v>
      </c>
      <c r="C49">
        <v>3.9809999999999999</v>
      </c>
      <c r="D49">
        <f t="shared" si="0"/>
        <v>3.9841996814769942</v>
      </c>
      <c r="E49">
        <f t="shared" si="1"/>
        <v>53.742261334861958</v>
      </c>
      <c r="F49">
        <f t="shared" si="2"/>
        <v>3.6002597789361119</v>
      </c>
      <c r="G49">
        <f t="shared" si="3"/>
        <v>0.12696564535721436</v>
      </c>
      <c r="H49">
        <f t="shared" si="4"/>
        <v>53.153855747213129</v>
      </c>
      <c r="I49">
        <f t="shared" si="5"/>
        <v>53.097351161112655</v>
      </c>
    </row>
    <row r="50" spans="1:9" x14ac:dyDescent="0.25">
      <c r="A50">
        <v>34</v>
      </c>
      <c r="B50">
        <v>73.39</v>
      </c>
      <c r="C50">
        <v>4.2957999999999998</v>
      </c>
      <c r="D50">
        <f t="shared" si="0"/>
        <v>4.1436620868178418</v>
      </c>
      <c r="E50">
        <f t="shared" si="1"/>
        <v>63.033232468831748</v>
      </c>
      <c r="F50">
        <f t="shared" si="2"/>
        <v>4.6252682695355078</v>
      </c>
      <c r="G50">
        <f t="shared" si="3"/>
        <v>-0.58216196076296933</v>
      </c>
      <c r="H50">
        <f t="shared" si="4"/>
        <v>63.342836593121127</v>
      </c>
      <c r="I50">
        <f t="shared" si="5"/>
        <v>63.501212196529167</v>
      </c>
    </row>
    <row r="51" spans="1:9" x14ac:dyDescent="0.25">
      <c r="A51">
        <v>34</v>
      </c>
      <c r="B51">
        <v>73.989999999999995</v>
      </c>
      <c r="C51">
        <v>4.3038999999999996</v>
      </c>
      <c r="D51">
        <f t="shared" si="0"/>
        <v>4.1436620868178418</v>
      </c>
      <c r="E51">
        <f t="shared" si="1"/>
        <v>63.033232468831748</v>
      </c>
      <c r="F51">
        <f t="shared" si="2"/>
        <v>4.6252682695355078</v>
      </c>
      <c r="G51">
        <f t="shared" si="3"/>
        <v>-0.60504570798518509</v>
      </c>
      <c r="H51">
        <f t="shared" si="4"/>
        <v>63.342836593121127</v>
      </c>
      <c r="I51">
        <f t="shared" si="5"/>
        <v>63.501212196529167</v>
      </c>
    </row>
    <row r="52" spans="1:9" x14ac:dyDescent="0.25">
      <c r="A52">
        <v>34</v>
      </c>
      <c r="B52">
        <v>77.239999999999995</v>
      </c>
      <c r="C52">
        <v>4.3468999999999998</v>
      </c>
      <c r="D52">
        <f t="shared" si="0"/>
        <v>4.1436620868178418</v>
      </c>
      <c r="E52">
        <f t="shared" si="1"/>
        <v>63.033232468831748</v>
      </c>
      <c r="F52">
        <f t="shared" si="2"/>
        <v>4.6252682695355078</v>
      </c>
      <c r="G52">
        <f t="shared" si="3"/>
        <v>-0.73189446656988189</v>
      </c>
      <c r="H52">
        <f t="shared" si="4"/>
        <v>63.342836593121127</v>
      </c>
      <c r="I52">
        <f t="shared" si="5"/>
        <v>63.501212196529167</v>
      </c>
    </row>
    <row r="53" spans="1:9" x14ac:dyDescent="0.25">
      <c r="A53">
        <v>34</v>
      </c>
      <c r="B53">
        <v>55.49</v>
      </c>
      <c r="C53">
        <v>4.0162000000000004</v>
      </c>
      <c r="D53">
        <f t="shared" si="0"/>
        <v>4.1436620868178418</v>
      </c>
      <c r="E53">
        <f t="shared" si="1"/>
        <v>63.033232468831748</v>
      </c>
      <c r="F53">
        <f t="shared" si="2"/>
        <v>4.6252682695355078</v>
      </c>
      <c r="G53">
        <f t="shared" si="3"/>
        <v>5.967561845242228E-2</v>
      </c>
      <c r="H53">
        <f t="shared" si="4"/>
        <v>63.342836593121127</v>
      </c>
      <c r="I53">
        <f t="shared" si="5"/>
        <v>63.501212196529167</v>
      </c>
    </row>
    <row r="54" spans="1:9" x14ac:dyDescent="0.25">
      <c r="A54">
        <v>34</v>
      </c>
      <c r="B54">
        <v>56.39</v>
      </c>
      <c r="C54">
        <v>4.0323000000000002</v>
      </c>
      <c r="D54">
        <f t="shared" si="0"/>
        <v>4.1436620868178418</v>
      </c>
      <c r="E54">
        <f t="shared" si="1"/>
        <v>63.033232468831748</v>
      </c>
      <c r="F54">
        <f t="shared" si="2"/>
        <v>4.6252682695355078</v>
      </c>
      <c r="G54">
        <f t="shared" si="3"/>
        <v>2.8189104451086296E-2</v>
      </c>
      <c r="H54">
        <f t="shared" si="4"/>
        <v>63.342836593121127</v>
      </c>
      <c r="I54">
        <f t="shared" si="5"/>
        <v>63.501212196529167</v>
      </c>
    </row>
    <row r="55" spans="1:9" x14ac:dyDescent="0.25">
      <c r="A55">
        <v>34</v>
      </c>
      <c r="B55">
        <v>68.430000000000007</v>
      </c>
      <c r="C55">
        <v>4.2257999999999996</v>
      </c>
      <c r="D55">
        <f t="shared" si="0"/>
        <v>4.1436620868178418</v>
      </c>
      <c r="E55">
        <f t="shared" si="1"/>
        <v>63.033232468831748</v>
      </c>
      <c r="F55">
        <f t="shared" si="2"/>
        <v>4.6252682695355078</v>
      </c>
      <c r="G55">
        <f t="shared" si="3"/>
        <v>-0.39799200364078341</v>
      </c>
      <c r="H55">
        <f t="shared" si="4"/>
        <v>63.342836593121127</v>
      </c>
      <c r="I55">
        <f t="shared" si="5"/>
        <v>63.501212196529167</v>
      </c>
    </row>
    <row r="56" spans="1:9" x14ac:dyDescent="0.25">
      <c r="A56">
        <v>35</v>
      </c>
      <c r="B56">
        <v>69.5</v>
      </c>
      <c r="C56">
        <v>4.2412999999999998</v>
      </c>
      <c r="D56">
        <f t="shared" si="0"/>
        <v>4.178001719235092</v>
      </c>
      <c r="E56">
        <f t="shared" si="1"/>
        <v>65.235364307008567</v>
      </c>
      <c r="F56">
        <f t="shared" si="2"/>
        <v>4.9223214504919328</v>
      </c>
      <c r="G56">
        <f t="shared" si="3"/>
        <v>-0.43706269046988105</v>
      </c>
      <c r="H56">
        <f t="shared" si="4"/>
        <v>65.741798642970181</v>
      </c>
      <c r="I56">
        <f t="shared" si="5"/>
        <v>65.943595783320774</v>
      </c>
    </row>
    <row r="57" spans="1:9" x14ac:dyDescent="0.25">
      <c r="A57">
        <v>35</v>
      </c>
      <c r="B57">
        <v>73.099999999999994</v>
      </c>
      <c r="C57">
        <v>4.2918000000000003</v>
      </c>
      <c r="D57">
        <f t="shared" si="0"/>
        <v>4.178001719235092</v>
      </c>
      <c r="E57">
        <f t="shared" si="1"/>
        <v>65.235364307008567</v>
      </c>
      <c r="F57">
        <f t="shared" si="2"/>
        <v>4.9223214504919328</v>
      </c>
      <c r="G57">
        <f t="shared" si="3"/>
        <v>-0.57115474463220639</v>
      </c>
      <c r="H57">
        <f t="shared" si="4"/>
        <v>65.741798642970181</v>
      </c>
      <c r="I57">
        <f t="shared" si="5"/>
        <v>65.943595783320774</v>
      </c>
    </row>
    <row r="58" spans="1:9" x14ac:dyDescent="0.25">
      <c r="A58">
        <v>35</v>
      </c>
      <c r="B58">
        <v>62.6</v>
      </c>
      <c r="C58">
        <v>4.1368</v>
      </c>
      <c r="D58">
        <f t="shared" si="0"/>
        <v>4.178001719235092</v>
      </c>
      <c r="E58">
        <f t="shared" si="1"/>
        <v>65.235364307008567</v>
      </c>
      <c r="F58">
        <f t="shared" si="2"/>
        <v>4.9223214504919328</v>
      </c>
      <c r="G58">
        <f t="shared" si="3"/>
        <v>-0.18952571775183577</v>
      </c>
      <c r="H58">
        <f t="shared" si="4"/>
        <v>65.741798642970181</v>
      </c>
      <c r="I58">
        <f t="shared" si="5"/>
        <v>65.943595783320774</v>
      </c>
    </row>
    <row r="59" spans="1:9" x14ac:dyDescent="0.25">
      <c r="A59">
        <v>40</v>
      </c>
      <c r="B59">
        <v>73.09</v>
      </c>
      <c r="C59">
        <v>4.2916999999999996</v>
      </c>
      <c r="D59">
        <f t="shared" si="0"/>
        <v>4.3246168440525006</v>
      </c>
      <c r="E59">
        <f t="shared" si="1"/>
        <v>75.536565030169243</v>
      </c>
      <c r="F59">
        <f t="shared" si="2"/>
        <v>6.7005003107189269</v>
      </c>
      <c r="G59">
        <f t="shared" si="3"/>
        <v>-0.5707757892007076</v>
      </c>
      <c r="H59">
        <f t="shared" si="4"/>
        <v>76.656771875618858</v>
      </c>
      <c r="I59">
        <f t="shared" si="5"/>
        <v>76.965564819095874</v>
      </c>
    </row>
    <row r="60" spans="1:9" x14ac:dyDescent="0.25">
      <c r="A60">
        <v>40</v>
      </c>
      <c r="B60">
        <v>73.22</v>
      </c>
      <c r="C60">
        <v>4.2934999999999999</v>
      </c>
      <c r="D60">
        <f t="shared" si="0"/>
        <v>4.3246168440525006</v>
      </c>
      <c r="E60">
        <f t="shared" si="1"/>
        <v>75.536565030169243</v>
      </c>
      <c r="F60">
        <f t="shared" si="2"/>
        <v>6.7005003107189269</v>
      </c>
      <c r="G60">
        <f t="shared" si="3"/>
        <v>-0.57570533438486526</v>
      </c>
      <c r="H60">
        <f t="shared" si="4"/>
        <v>76.656771875618858</v>
      </c>
      <c r="I60">
        <f t="shared" si="5"/>
        <v>76.965564819095874</v>
      </c>
    </row>
    <row r="61" spans="1:9" x14ac:dyDescent="0.25">
      <c r="A61">
        <v>40</v>
      </c>
      <c r="B61">
        <v>59.18</v>
      </c>
      <c r="C61">
        <v>4.0805999999999996</v>
      </c>
      <c r="D61">
        <f t="shared" si="0"/>
        <v>4.3246168440525006</v>
      </c>
      <c r="E61">
        <f t="shared" si="1"/>
        <v>75.536565030169243</v>
      </c>
      <c r="F61">
        <f t="shared" si="2"/>
        <v>6.7005003107189269</v>
      </c>
      <c r="G61">
        <f t="shared" si="3"/>
        <v>-6.9399702136545061E-2</v>
      </c>
      <c r="H61">
        <f t="shared" si="4"/>
        <v>76.656771875618858</v>
      </c>
      <c r="I61">
        <f t="shared" si="5"/>
        <v>76.965564819095874</v>
      </c>
    </row>
    <row r="62" spans="1:9" x14ac:dyDescent="0.25">
      <c r="A62">
        <v>42</v>
      </c>
      <c r="B62">
        <v>68.540000000000006</v>
      </c>
      <c r="C62">
        <v>4.2274000000000003</v>
      </c>
      <c r="D62">
        <f t="shared" si="0"/>
        <v>4.3737316316227162</v>
      </c>
      <c r="E62">
        <f t="shared" si="1"/>
        <v>79.339144444621382</v>
      </c>
      <c r="F62">
        <f t="shared" si="2"/>
        <v>7.5685434061440429</v>
      </c>
      <c r="G62">
        <f t="shared" si="3"/>
        <v>-0.40199433456141359</v>
      </c>
      <c r="H62">
        <f t="shared" si="4"/>
        <v>80.487720972143947</v>
      </c>
      <c r="I62">
        <f t="shared" si="5"/>
        <v>80.780579181214932</v>
      </c>
    </row>
    <row r="63" spans="1:9" x14ac:dyDescent="0.25">
      <c r="A63">
        <v>42</v>
      </c>
      <c r="B63">
        <v>66.930000000000007</v>
      </c>
      <c r="C63">
        <v>4.2035999999999998</v>
      </c>
      <c r="D63">
        <f t="shared" si="0"/>
        <v>4.3737316316227162</v>
      </c>
      <c r="E63">
        <f t="shared" si="1"/>
        <v>79.339144444621382</v>
      </c>
      <c r="F63">
        <f t="shared" si="2"/>
        <v>7.5685434061440429</v>
      </c>
      <c r="G63">
        <f t="shared" si="3"/>
        <v>-0.34371369063271257</v>
      </c>
      <c r="H63">
        <f t="shared" si="4"/>
        <v>80.487720972143947</v>
      </c>
      <c r="I63">
        <f t="shared" si="5"/>
        <v>80.780579181214932</v>
      </c>
    </row>
    <row r="64" spans="1:9" x14ac:dyDescent="0.25">
      <c r="A64">
        <v>42</v>
      </c>
      <c r="B64">
        <v>69.400000000000006</v>
      </c>
      <c r="C64">
        <v>4.2398999999999996</v>
      </c>
      <c r="D64">
        <f t="shared" si="0"/>
        <v>4.3737316316227162</v>
      </c>
      <c r="E64">
        <f t="shared" si="1"/>
        <v>79.339144444621382</v>
      </c>
      <c r="F64">
        <f t="shared" si="2"/>
        <v>7.5685434061440429</v>
      </c>
      <c r="G64">
        <f t="shared" si="3"/>
        <v>-0.43339772428376883</v>
      </c>
      <c r="H64">
        <f t="shared" si="4"/>
        <v>80.487720972143947</v>
      </c>
      <c r="I64">
        <f t="shared" si="5"/>
        <v>80.780579181214932</v>
      </c>
    </row>
    <row r="65" spans="1:9" x14ac:dyDescent="0.25">
      <c r="A65">
        <v>42</v>
      </c>
      <c r="B65">
        <v>82.78</v>
      </c>
      <c r="C65">
        <v>4.4161999999999999</v>
      </c>
      <c r="D65">
        <f t="shared" si="0"/>
        <v>4.3737316316227162</v>
      </c>
      <c r="E65">
        <f t="shared" si="1"/>
        <v>79.339144444621382</v>
      </c>
      <c r="F65">
        <f t="shared" si="2"/>
        <v>7.5685434061440429</v>
      </c>
      <c r="G65">
        <f t="shared" si="3"/>
        <v>-0.96264336170191978</v>
      </c>
      <c r="H65">
        <f t="shared" si="4"/>
        <v>80.487720972143947</v>
      </c>
      <c r="I65">
        <f t="shared" si="5"/>
        <v>80.780579181214932</v>
      </c>
    </row>
    <row r="66" spans="1:9" x14ac:dyDescent="0.25">
      <c r="A66">
        <v>42</v>
      </c>
      <c r="B66">
        <v>70.900000000000006</v>
      </c>
      <c r="C66">
        <v>4.2613000000000003</v>
      </c>
      <c r="D66">
        <f t="shared" si="0"/>
        <v>4.3737316316227162</v>
      </c>
      <c r="E66">
        <f t="shared" si="1"/>
        <v>79.339144444621382</v>
      </c>
      <c r="F66">
        <f t="shared" si="2"/>
        <v>7.5685434061440429</v>
      </c>
      <c r="G66">
        <f t="shared" si="3"/>
        <v>-0.48868881998770025</v>
      </c>
      <c r="H66">
        <f t="shared" si="4"/>
        <v>80.487720972143947</v>
      </c>
      <c r="I66">
        <f t="shared" si="5"/>
        <v>80.780579181214932</v>
      </c>
    </row>
    <row r="67" spans="1:9" x14ac:dyDescent="0.25">
      <c r="A67">
        <v>42</v>
      </c>
      <c r="B67">
        <v>78.38</v>
      </c>
      <c r="C67">
        <v>4.3616000000000001</v>
      </c>
      <c r="D67">
        <f t="shared" ref="D67:D103" si="6">$L$2*(A67-7)/($L$3+A67-7)</f>
        <v>4.3737316316227162</v>
      </c>
      <c r="E67">
        <f t="shared" ref="E67:E103" si="7">EXP(D67)</f>
        <v>79.339144444621382</v>
      </c>
      <c r="F67">
        <f t="shared" ref="F67:F103" si="8">$L$8*$L$6/($L$8+($L$6-$L$8)*EXP(-$L$7*A67))</f>
        <v>7.5685434061440429</v>
      </c>
      <c r="G67">
        <f t="shared" ref="G67:G103" si="9">LN(($L$6-B67)/B67)</f>
        <v>-0.77771102056756547</v>
      </c>
      <c r="H67">
        <f t="shared" ref="H67:H103" si="10">$L$6*EXP($L$9*EXP(-$L$7*A67))</f>
        <v>80.487720972143947</v>
      </c>
      <c r="I67">
        <f t="shared" ref="I67:I103" si="11">$L$11*(1+EXP(($L$12-A67)/$L$13))^(-1/$L$14)</f>
        <v>80.780579181214932</v>
      </c>
    </row>
    <row r="68" spans="1:9" x14ac:dyDescent="0.25">
      <c r="A68">
        <v>41.3</v>
      </c>
      <c r="B68">
        <v>80.56</v>
      </c>
      <c r="C68">
        <v>4.3890000000000002</v>
      </c>
      <c r="D68">
        <f t="shared" si="6"/>
        <v>4.3570688722182966</v>
      </c>
      <c r="E68">
        <f t="shared" si="7"/>
        <v>78.028088607524325</v>
      </c>
      <c r="F68">
        <f t="shared" si="8"/>
        <v>7.2534479111746064</v>
      </c>
      <c r="G68">
        <f t="shared" si="9"/>
        <v>-0.86758923427959411</v>
      </c>
      <c r="H68">
        <f t="shared" si="10"/>
        <v>79.182240266580266</v>
      </c>
      <c r="I68">
        <f t="shared" si="11"/>
        <v>79.484577471673532</v>
      </c>
    </row>
    <row r="69" spans="1:9" x14ac:dyDescent="0.25">
      <c r="A69">
        <v>41.3</v>
      </c>
      <c r="B69">
        <v>72.03</v>
      </c>
      <c r="C69">
        <v>4.2770999999999999</v>
      </c>
      <c r="D69">
        <f t="shared" si="6"/>
        <v>4.3570688722182966</v>
      </c>
      <c r="E69">
        <f t="shared" si="7"/>
        <v>78.028088607524325</v>
      </c>
      <c r="F69">
        <f t="shared" si="8"/>
        <v>7.2534479111746064</v>
      </c>
      <c r="G69">
        <f t="shared" si="9"/>
        <v>-0.53082624179949889</v>
      </c>
      <c r="H69">
        <f t="shared" si="10"/>
        <v>79.182240266580266</v>
      </c>
      <c r="I69">
        <f t="shared" si="11"/>
        <v>79.484577471673532</v>
      </c>
    </row>
    <row r="70" spans="1:9" x14ac:dyDescent="0.25">
      <c r="A70">
        <v>41.3</v>
      </c>
      <c r="B70">
        <v>75.209999999999994</v>
      </c>
      <c r="C70">
        <v>4.3202999999999996</v>
      </c>
      <c r="D70">
        <f t="shared" si="6"/>
        <v>4.3570688722182966</v>
      </c>
      <c r="E70">
        <f t="shared" si="7"/>
        <v>78.028088607524325</v>
      </c>
      <c r="F70">
        <f t="shared" si="8"/>
        <v>7.2534479111746064</v>
      </c>
      <c r="G70">
        <f t="shared" si="9"/>
        <v>-0.65206163671559603</v>
      </c>
      <c r="H70">
        <f t="shared" si="10"/>
        <v>79.182240266580266</v>
      </c>
      <c r="I70">
        <f t="shared" si="11"/>
        <v>79.484577471673532</v>
      </c>
    </row>
    <row r="71" spans="1:9" x14ac:dyDescent="0.25">
      <c r="A71">
        <v>44</v>
      </c>
      <c r="B71">
        <v>87.47</v>
      </c>
      <c r="C71">
        <v>4.4713000000000003</v>
      </c>
      <c r="D71">
        <f t="shared" si="6"/>
        <v>4.4184875513273258</v>
      </c>
      <c r="E71">
        <f t="shared" si="7"/>
        <v>82.970701485369815</v>
      </c>
      <c r="F71">
        <f t="shared" si="8"/>
        <v>8.5401228243199458</v>
      </c>
      <c r="G71">
        <f t="shared" si="9"/>
        <v>-1.178344649334049</v>
      </c>
      <c r="H71">
        <f t="shared" si="10"/>
        <v>84.009529012458614</v>
      </c>
      <c r="I71">
        <f t="shared" si="11"/>
        <v>84.25291727420317</v>
      </c>
    </row>
    <row r="72" spans="1:9" x14ac:dyDescent="0.25">
      <c r="A72">
        <v>44</v>
      </c>
      <c r="B72">
        <v>67.849999999999994</v>
      </c>
      <c r="C72">
        <v>4.2172999999999998</v>
      </c>
      <c r="D72">
        <f t="shared" si="6"/>
        <v>4.4184875513273258</v>
      </c>
      <c r="E72">
        <f t="shared" si="7"/>
        <v>82.970701485369815</v>
      </c>
      <c r="F72">
        <f t="shared" si="8"/>
        <v>8.5401228243199458</v>
      </c>
      <c r="G72">
        <f t="shared" si="9"/>
        <v>-0.37693995660390406</v>
      </c>
      <c r="H72">
        <f t="shared" si="10"/>
        <v>84.009529012458614</v>
      </c>
      <c r="I72">
        <f t="shared" si="11"/>
        <v>84.25291727420317</v>
      </c>
    </row>
    <row r="73" spans="1:9" x14ac:dyDescent="0.25">
      <c r="A73">
        <v>44</v>
      </c>
      <c r="B73">
        <v>81.36</v>
      </c>
      <c r="C73">
        <v>4.3989000000000003</v>
      </c>
      <c r="D73">
        <f t="shared" si="6"/>
        <v>4.4184875513273258</v>
      </c>
      <c r="E73">
        <f t="shared" si="7"/>
        <v>82.970701485369815</v>
      </c>
      <c r="F73">
        <f t="shared" si="8"/>
        <v>8.5401228243199458</v>
      </c>
      <c r="G73">
        <f t="shared" si="9"/>
        <v>-0.9014009059665733</v>
      </c>
      <c r="H73">
        <f t="shared" si="10"/>
        <v>84.009529012458614</v>
      </c>
      <c r="I73">
        <f t="shared" si="11"/>
        <v>84.25291727420317</v>
      </c>
    </row>
    <row r="74" spans="1:9" x14ac:dyDescent="0.25">
      <c r="A74">
        <v>48.5</v>
      </c>
      <c r="B74">
        <v>68.94</v>
      </c>
      <c r="C74">
        <v>4.2332000000000001</v>
      </c>
      <c r="D74">
        <f t="shared" si="6"/>
        <v>4.5059840080822831</v>
      </c>
      <c r="E74">
        <f t="shared" si="7"/>
        <v>90.557409443951656</v>
      </c>
      <c r="F74">
        <f t="shared" si="8"/>
        <v>11.156763537780552</v>
      </c>
      <c r="G74">
        <f t="shared" si="9"/>
        <v>-0.41657533499864025</v>
      </c>
      <c r="H74">
        <f t="shared" si="10"/>
        <v>90.846642003332519</v>
      </c>
      <c r="I74">
        <f t="shared" si="11"/>
        <v>90.871296132233411</v>
      </c>
    </row>
    <row r="75" spans="1:9" x14ac:dyDescent="0.25">
      <c r="A75">
        <v>48.5</v>
      </c>
      <c r="B75">
        <v>87.12</v>
      </c>
      <c r="C75">
        <v>4.4672999999999998</v>
      </c>
      <c r="D75">
        <f t="shared" si="6"/>
        <v>4.5059840080822831</v>
      </c>
      <c r="E75">
        <f t="shared" si="7"/>
        <v>90.557409443951656</v>
      </c>
      <c r="F75">
        <f t="shared" si="8"/>
        <v>11.156763537780552</v>
      </c>
      <c r="G75">
        <f t="shared" si="9"/>
        <v>-1.1614186072912234</v>
      </c>
      <c r="H75">
        <f t="shared" si="10"/>
        <v>90.846642003332519</v>
      </c>
      <c r="I75">
        <f t="shared" si="11"/>
        <v>90.871296132233411</v>
      </c>
    </row>
    <row r="76" spans="1:9" x14ac:dyDescent="0.25">
      <c r="A76">
        <v>48.5</v>
      </c>
      <c r="B76">
        <v>83.83</v>
      </c>
      <c r="C76">
        <v>4.4287999999999998</v>
      </c>
      <c r="D76">
        <f t="shared" si="6"/>
        <v>4.5059840080822831</v>
      </c>
      <c r="E76">
        <f t="shared" si="7"/>
        <v>90.557409443951656</v>
      </c>
      <c r="F76">
        <f t="shared" si="8"/>
        <v>11.156763537780552</v>
      </c>
      <c r="G76">
        <f t="shared" si="9"/>
        <v>-1.0090269847404001</v>
      </c>
      <c r="H76">
        <f t="shared" si="10"/>
        <v>90.846642003332519</v>
      </c>
      <c r="I76">
        <f t="shared" si="11"/>
        <v>90.871296132233411</v>
      </c>
    </row>
    <row r="77" spans="1:9" x14ac:dyDescent="0.25">
      <c r="A77">
        <v>48.5</v>
      </c>
      <c r="B77">
        <v>104.35</v>
      </c>
      <c r="C77">
        <v>4.6478000000000002</v>
      </c>
      <c r="D77">
        <f t="shared" si="6"/>
        <v>4.5059840080822831</v>
      </c>
      <c r="E77">
        <f t="shared" si="7"/>
        <v>90.557409443951656</v>
      </c>
      <c r="F77">
        <f t="shared" si="8"/>
        <v>11.156763537780552</v>
      </c>
      <c r="G77">
        <f t="shared" si="9"/>
        <v>-2.3409544116216199</v>
      </c>
      <c r="H77">
        <f t="shared" si="10"/>
        <v>90.846642003332519</v>
      </c>
      <c r="I77">
        <f t="shared" si="11"/>
        <v>90.871296132233411</v>
      </c>
    </row>
    <row r="78" spans="1:9" x14ac:dyDescent="0.25">
      <c r="A78">
        <v>48.5</v>
      </c>
      <c r="B78">
        <v>92.7</v>
      </c>
      <c r="C78">
        <v>4.5293999999999999</v>
      </c>
      <c r="D78">
        <f t="shared" si="6"/>
        <v>4.5059840080822831</v>
      </c>
      <c r="E78">
        <f t="shared" si="7"/>
        <v>90.557409443951656</v>
      </c>
      <c r="F78">
        <f t="shared" si="8"/>
        <v>11.156763537780552</v>
      </c>
      <c r="G78">
        <f t="shared" si="9"/>
        <v>-1.452415719880042</v>
      </c>
      <c r="H78">
        <f t="shared" si="10"/>
        <v>90.846642003332519</v>
      </c>
      <c r="I78">
        <f t="shared" si="11"/>
        <v>90.871296132233411</v>
      </c>
    </row>
    <row r="79" spans="1:9" x14ac:dyDescent="0.25">
      <c r="A79">
        <v>48.5</v>
      </c>
      <c r="B79">
        <v>106.87</v>
      </c>
      <c r="C79">
        <v>4.6715999999999998</v>
      </c>
      <c r="D79">
        <f t="shared" si="6"/>
        <v>4.5059840080822831</v>
      </c>
      <c r="E79">
        <f t="shared" si="7"/>
        <v>90.557409443951656</v>
      </c>
      <c r="F79">
        <f t="shared" si="8"/>
        <v>11.156763537780552</v>
      </c>
      <c r="G79">
        <f t="shared" si="9"/>
        <v>-2.6537544833071753</v>
      </c>
      <c r="H79">
        <f t="shared" si="10"/>
        <v>90.846642003332519</v>
      </c>
      <c r="I79">
        <f t="shared" si="11"/>
        <v>90.871296132233411</v>
      </c>
    </row>
    <row r="80" spans="1:9" x14ac:dyDescent="0.25">
      <c r="A80">
        <v>48.5</v>
      </c>
      <c r="B80">
        <v>87.56</v>
      </c>
      <c r="C80">
        <v>4.4722999999999997</v>
      </c>
      <c r="D80">
        <f t="shared" si="6"/>
        <v>4.5059840080822831</v>
      </c>
      <c r="E80">
        <f t="shared" si="7"/>
        <v>90.557409443951656</v>
      </c>
      <c r="F80">
        <f t="shared" si="8"/>
        <v>11.156763537780552</v>
      </c>
      <c r="G80">
        <f t="shared" si="9"/>
        <v>-1.182721610770062</v>
      </c>
      <c r="H80">
        <f t="shared" si="10"/>
        <v>90.846642003332519</v>
      </c>
      <c r="I80">
        <f t="shared" si="11"/>
        <v>90.871296132233411</v>
      </c>
    </row>
    <row r="81" spans="1:9" x14ac:dyDescent="0.25">
      <c r="A81">
        <v>48.5</v>
      </c>
      <c r="B81">
        <v>78.790000000000006</v>
      </c>
      <c r="C81">
        <v>4.3667999999999996</v>
      </c>
      <c r="D81">
        <f t="shared" si="6"/>
        <v>4.5059840080822831</v>
      </c>
      <c r="E81">
        <f t="shared" si="7"/>
        <v>90.557409443951656</v>
      </c>
      <c r="F81">
        <f t="shared" si="8"/>
        <v>11.156763537780552</v>
      </c>
      <c r="G81">
        <f t="shared" si="9"/>
        <v>-0.79437864926128765</v>
      </c>
      <c r="H81">
        <f t="shared" si="10"/>
        <v>90.846642003332519</v>
      </c>
      <c r="I81">
        <f t="shared" si="11"/>
        <v>90.871296132233411</v>
      </c>
    </row>
    <row r="82" spans="1:9" x14ac:dyDescent="0.25">
      <c r="A82">
        <v>48.5</v>
      </c>
      <c r="B82">
        <v>89.32</v>
      </c>
      <c r="C82">
        <v>4.4922000000000004</v>
      </c>
      <c r="D82">
        <f t="shared" si="6"/>
        <v>4.5059840080822831</v>
      </c>
      <c r="E82">
        <f t="shared" si="7"/>
        <v>90.557409443951656</v>
      </c>
      <c r="F82">
        <f t="shared" si="8"/>
        <v>11.156763537780552</v>
      </c>
      <c r="G82">
        <f t="shared" si="9"/>
        <v>-1.2704657611051893</v>
      </c>
      <c r="H82">
        <f t="shared" si="10"/>
        <v>90.846642003332519</v>
      </c>
      <c r="I82">
        <f t="shared" si="11"/>
        <v>90.871296132233411</v>
      </c>
    </row>
    <row r="83" spans="1:9" x14ac:dyDescent="0.25">
      <c r="A83">
        <v>50.3</v>
      </c>
      <c r="B83">
        <v>103.99</v>
      </c>
      <c r="C83">
        <v>4.6443000000000003</v>
      </c>
      <c r="D83">
        <f t="shared" si="6"/>
        <v>4.5366904714220544</v>
      </c>
      <c r="E83">
        <f t="shared" si="7"/>
        <v>93.381240270122163</v>
      </c>
      <c r="F83">
        <f t="shared" si="8"/>
        <v>12.390649777964772</v>
      </c>
      <c r="G83">
        <f t="shared" si="9"/>
        <v>-2.302277410579876</v>
      </c>
      <c r="H83">
        <f t="shared" si="10"/>
        <v>93.186486199792483</v>
      </c>
      <c r="I83">
        <f t="shared" si="11"/>
        <v>93.090018976534409</v>
      </c>
    </row>
    <row r="84" spans="1:9" x14ac:dyDescent="0.25">
      <c r="A84">
        <v>50.3</v>
      </c>
      <c r="B84">
        <v>107.87</v>
      </c>
      <c r="C84">
        <v>4.6809000000000003</v>
      </c>
      <c r="D84">
        <f t="shared" si="6"/>
        <v>4.5366904714220544</v>
      </c>
      <c r="E84">
        <f t="shared" si="7"/>
        <v>93.381240270122163</v>
      </c>
      <c r="F84">
        <f t="shared" si="8"/>
        <v>12.390649777964772</v>
      </c>
      <c r="G84">
        <f t="shared" si="9"/>
        <v>-2.8057150435232554</v>
      </c>
      <c r="H84">
        <f t="shared" si="10"/>
        <v>93.186486199792483</v>
      </c>
      <c r="I84">
        <f t="shared" si="11"/>
        <v>93.090018976534409</v>
      </c>
    </row>
    <row r="85" spans="1:9" x14ac:dyDescent="0.25">
      <c r="A85">
        <v>50.3</v>
      </c>
      <c r="B85">
        <v>90.79</v>
      </c>
      <c r="C85">
        <v>4.5084999999999997</v>
      </c>
      <c r="D85">
        <f t="shared" si="6"/>
        <v>4.5366904714220544</v>
      </c>
      <c r="E85">
        <f t="shared" si="7"/>
        <v>93.381240270122163</v>
      </c>
      <c r="F85">
        <f t="shared" si="8"/>
        <v>12.390649777964772</v>
      </c>
      <c r="G85">
        <f t="shared" si="9"/>
        <v>-1.3472092158961477</v>
      </c>
      <c r="H85">
        <f t="shared" si="10"/>
        <v>93.186486199792483</v>
      </c>
      <c r="I85">
        <f t="shared" si="11"/>
        <v>93.090018976534409</v>
      </c>
    </row>
    <row r="86" spans="1:9" x14ac:dyDescent="0.25">
      <c r="A86">
        <v>50.3</v>
      </c>
      <c r="B86">
        <v>104.62</v>
      </c>
      <c r="C86">
        <v>4.6502999999999997</v>
      </c>
      <c r="D86">
        <f t="shared" si="6"/>
        <v>4.5366904714220544</v>
      </c>
      <c r="E86">
        <f t="shared" si="7"/>
        <v>93.381240270122163</v>
      </c>
      <c r="F86">
        <f t="shared" si="8"/>
        <v>12.390649777964772</v>
      </c>
      <c r="G86">
        <f t="shared" si="9"/>
        <v>-2.3707931097561588</v>
      </c>
      <c r="H86">
        <f t="shared" si="10"/>
        <v>93.186486199792483</v>
      </c>
      <c r="I86">
        <f t="shared" si="11"/>
        <v>93.090018976534409</v>
      </c>
    </row>
    <row r="87" spans="1:9" x14ac:dyDescent="0.25">
      <c r="A87">
        <v>50.3</v>
      </c>
      <c r="B87">
        <v>119.45</v>
      </c>
      <c r="C87">
        <v>4.7828999999999997</v>
      </c>
      <c r="D87">
        <f t="shared" si="6"/>
        <v>4.5366904714220544</v>
      </c>
      <c r="E87">
        <f t="shared" si="7"/>
        <v>93.381240270122163</v>
      </c>
      <c r="F87">
        <f t="shared" si="8"/>
        <v>12.390649777964772</v>
      </c>
      <c r="G87" t="e">
        <f t="shared" si="9"/>
        <v>#NUM!</v>
      </c>
      <c r="H87">
        <f t="shared" si="10"/>
        <v>93.186486199792483</v>
      </c>
      <c r="I87">
        <f t="shared" si="11"/>
        <v>93.090018976534409</v>
      </c>
    </row>
    <row r="88" spans="1:9" x14ac:dyDescent="0.25">
      <c r="A88">
        <v>50.3</v>
      </c>
      <c r="B88">
        <v>106.17</v>
      </c>
      <c r="C88">
        <v>4.665</v>
      </c>
      <c r="D88">
        <f t="shared" si="6"/>
        <v>4.5366904714220544</v>
      </c>
      <c r="E88">
        <f t="shared" si="7"/>
        <v>93.381240270122163</v>
      </c>
      <c r="F88">
        <f t="shared" si="8"/>
        <v>12.390649777964772</v>
      </c>
      <c r="G88">
        <f t="shared" si="9"/>
        <v>-2.558203759926871</v>
      </c>
      <c r="H88">
        <f t="shared" si="10"/>
        <v>93.186486199792483</v>
      </c>
      <c r="I88">
        <f t="shared" si="11"/>
        <v>93.090018976534409</v>
      </c>
    </row>
    <row r="89" spans="1:9" x14ac:dyDescent="0.25">
      <c r="A89">
        <v>50.3</v>
      </c>
      <c r="B89">
        <v>83.1</v>
      </c>
      <c r="C89">
        <v>4.42</v>
      </c>
      <c r="D89">
        <f t="shared" si="6"/>
        <v>4.5366904714220544</v>
      </c>
      <c r="E89">
        <f t="shared" si="7"/>
        <v>93.381240270122163</v>
      </c>
      <c r="F89">
        <f t="shared" si="8"/>
        <v>12.390649777964772</v>
      </c>
      <c r="G89">
        <f t="shared" si="9"/>
        <v>-0.9766758340380417</v>
      </c>
      <c r="H89">
        <f t="shared" si="10"/>
        <v>93.186486199792483</v>
      </c>
      <c r="I89">
        <f t="shared" si="11"/>
        <v>93.090018976534409</v>
      </c>
    </row>
    <row r="90" spans="1:9" x14ac:dyDescent="0.25">
      <c r="A90">
        <v>50.3</v>
      </c>
      <c r="B90">
        <v>88.26</v>
      </c>
      <c r="C90">
        <v>4.4802999999999997</v>
      </c>
      <c r="D90">
        <f t="shared" si="6"/>
        <v>4.5366904714220544</v>
      </c>
      <c r="E90">
        <f t="shared" si="7"/>
        <v>93.381240270122163</v>
      </c>
      <c r="F90">
        <f t="shared" si="8"/>
        <v>12.390649777964772</v>
      </c>
      <c r="G90">
        <f t="shared" si="9"/>
        <v>-1.217118730313909</v>
      </c>
      <c r="H90">
        <f t="shared" si="10"/>
        <v>93.186486199792483</v>
      </c>
      <c r="I90">
        <f t="shared" si="11"/>
        <v>93.090018976534409</v>
      </c>
    </row>
    <row r="91" spans="1:9" x14ac:dyDescent="0.25">
      <c r="A91">
        <v>50.3</v>
      </c>
      <c r="B91">
        <v>75.2</v>
      </c>
      <c r="C91">
        <v>4.3201999999999998</v>
      </c>
      <c r="D91">
        <f t="shared" si="6"/>
        <v>4.5366904714220544</v>
      </c>
      <c r="E91">
        <f t="shared" si="7"/>
        <v>93.381240270122163</v>
      </c>
      <c r="F91">
        <f t="shared" si="8"/>
        <v>12.390649777964772</v>
      </c>
      <c r="G91">
        <f t="shared" si="9"/>
        <v>-0.65167348146557558</v>
      </c>
      <c r="H91">
        <f t="shared" si="10"/>
        <v>93.186486199792483</v>
      </c>
      <c r="I91">
        <f t="shared" si="11"/>
        <v>93.090018976534409</v>
      </c>
    </row>
    <row r="92" spans="1:9" x14ac:dyDescent="0.25">
      <c r="A92">
        <v>50.3</v>
      </c>
      <c r="B92">
        <v>99.8</v>
      </c>
      <c r="C92">
        <v>4.6032000000000002</v>
      </c>
      <c r="D92">
        <f t="shared" si="6"/>
        <v>4.5366904714220544</v>
      </c>
      <c r="E92">
        <f t="shared" si="7"/>
        <v>93.381240270122163</v>
      </c>
      <c r="F92">
        <f t="shared" si="8"/>
        <v>12.390649777964772</v>
      </c>
      <c r="G92">
        <f t="shared" si="9"/>
        <v>-1.9226810383398552</v>
      </c>
      <c r="H92">
        <f t="shared" si="10"/>
        <v>93.186486199792483</v>
      </c>
      <c r="I92">
        <f t="shared" si="11"/>
        <v>93.090018976534409</v>
      </c>
    </row>
    <row r="93" spans="1:9" x14ac:dyDescent="0.25">
      <c r="A93">
        <v>50.3</v>
      </c>
      <c r="B93">
        <v>86.19</v>
      </c>
      <c r="C93">
        <v>4.4565999999999999</v>
      </c>
      <c r="D93">
        <f t="shared" si="6"/>
        <v>4.5366904714220544</v>
      </c>
      <c r="E93">
        <f t="shared" si="7"/>
        <v>93.381240270122163</v>
      </c>
      <c r="F93">
        <f t="shared" si="8"/>
        <v>12.390649777964772</v>
      </c>
      <c r="G93">
        <f t="shared" si="9"/>
        <v>-1.1171541696767073</v>
      </c>
      <c r="H93">
        <f t="shared" si="10"/>
        <v>93.186486199792483</v>
      </c>
      <c r="I93">
        <f t="shared" si="11"/>
        <v>93.090018976534409</v>
      </c>
    </row>
    <row r="94" spans="1:9" x14ac:dyDescent="0.25">
      <c r="A94">
        <v>50.3</v>
      </c>
      <c r="B94">
        <v>87.64</v>
      </c>
      <c r="C94">
        <v>4.4732000000000003</v>
      </c>
      <c r="D94">
        <f t="shared" si="6"/>
        <v>4.5366904714220544</v>
      </c>
      <c r="E94">
        <f t="shared" si="7"/>
        <v>93.381240270122163</v>
      </c>
      <c r="F94">
        <f t="shared" si="8"/>
        <v>12.390649777964772</v>
      </c>
      <c r="G94">
        <f t="shared" si="9"/>
        <v>-1.1866207987222566</v>
      </c>
      <c r="H94">
        <f t="shared" si="10"/>
        <v>93.186486199792483</v>
      </c>
      <c r="I94">
        <f t="shared" si="11"/>
        <v>93.090018976534409</v>
      </c>
    </row>
    <row r="95" spans="1:9" x14ac:dyDescent="0.25">
      <c r="A95">
        <v>53</v>
      </c>
      <c r="B95">
        <v>92.02</v>
      </c>
      <c r="C95">
        <v>4.5220000000000002</v>
      </c>
      <c r="D95">
        <f t="shared" si="6"/>
        <v>4.5789169085818697</v>
      </c>
      <c r="E95">
        <f t="shared" si="7"/>
        <v>97.408834379335161</v>
      </c>
      <c r="F95">
        <f t="shared" si="8"/>
        <v>14.465564719146744</v>
      </c>
      <c r="G95">
        <f t="shared" si="9"/>
        <v>-1.4141868244097906</v>
      </c>
      <c r="H95">
        <f t="shared" si="10"/>
        <v>96.311175475683399</v>
      </c>
      <c r="I95">
        <f t="shared" si="11"/>
        <v>96.007377680014571</v>
      </c>
    </row>
    <row r="96" spans="1:9" x14ac:dyDescent="0.25">
      <c r="A96">
        <v>53</v>
      </c>
      <c r="B96">
        <v>89.02</v>
      </c>
      <c r="C96">
        <v>4.4889000000000001</v>
      </c>
      <c r="D96">
        <f t="shared" si="6"/>
        <v>4.5789169085818697</v>
      </c>
      <c r="E96">
        <f t="shared" si="7"/>
        <v>97.408834379335161</v>
      </c>
      <c r="F96">
        <f t="shared" si="8"/>
        <v>14.465564719146744</v>
      </c>
      <c r="G96">
        <f t="shared" si="9"/>
        <v>-1.2552069739215586</v>
      </c>
      <c r="H96">
        <f t="shared" si="10"/>
        <v>96.311175475683399</v>
      </c>
      <c r="I96">
        <f t="shared" si="11"/>
        <v>96.007377680014571</v>
      </c>
    </row>
    <row r="97" spans="1:9" x14ac:dyDescent="0.25">
      <c r="A97">
        <v>53</v>
      </c>
      <c r="B97">
        <v>108.65</v>
      </c>
      <c r="C97">
        <v>4.6881000000000004</v>
      </c>
      <c r="D97">
        <f t="shared" si="6"/>
        <v>4.5789169085818697</v>
      </c>
      <c r="E97">
        <f t="shared" si="7"/>
        <v>97.408834379335161</v>
      </c>
      <c r="F97">
        <f t="shared" si="8"/>
        <v>14.465564719146744</v>
      </c>
      <c r="G97">
        <f t="shared" si="9"/>
        <v>-2.9402892803121254</v>
      </c>
      <c r="H97">
        <f t="shared" si="10"/>
        <v>96.311175475683399</v>
      </c>
      <c r="I97">
        <f t="shared" si="11"/>
        <v>96.007377680014571</v>
      </c>
    </row>
    <row r="98" spans="1:9" x14ac:dyDescent="0.25">
      <c r="A98">
        <v>53</v>
      </c>
      <c r="B98">
        <v>101.51</v>
      </c>
      <c r="C98">
        <v>4.6201999999999996</v>
      </c>
      <c r="D98">
        <f t="shared" si="6"/>
        <v>4.5789169085818697</v>
      </c>
      <c r="E98">
        <f t="shared" si="7"/>
        <v>97.408834379335161</v>
      </c>
      <c r="F98">
        <f t="shared" si="8"/>
        <v>14.465564719146744</v>
      </c>
      <c r="G98">
        <f t="shared" si="9"/>
        <v>-2.0643107959102434</v>
      </c>
      <c r="H98">
        <f t="shared" si="10"/>
        <v>96.311175475683399</v>
      </c>
      <c r="I98">
        <f t="shared" si="11"/>
        <v>96.007377680014571</v>
      </c>
    </row>
    <row r="99" spans="1:9" x14ac:dyDescent="0.25">
      <c r="A99">
        <v>53</v>
      </c>
      <c r="B99">
        <v>86.88</v>
      </c>
      <c r="C99">
        <v>4.4645000000000001</v>
      </c>
      <c r="D99">
        <f t="shared" si="6"/>
        <v>4.5789169085818697</v>
      </c>
      <c r="E99">
        <f t="shared" si="7"/>
        <v>97.408834379335161</v>
      </c>
      <c r="F99">
        <f t="shared" si="8"/>
        <v>14.465564719146744</v>
      </c>
      <c r="G99">
        <f t="shared" si="9"/>
        <v>-1.149898310557238</v>
      </c>
      <c r="H99">
        <f t="shared" si="10"/>
        <v>96.311175475683399</v>
      </c>
      <c r="I99">
        <f t="shared" si="11"/>
        <v>96.007377680014571</v>
      </c>
    </row>
    <row r="100" spans="1:9" x14ac:dyDescent="0.25">
      <c r="A100">
        <v>53</v>
      </c>
      <c r="B100">
        <v>104.67</v>
      </c>
      <c r="C100">
        <v>4.6508000000000003</v>
      </c>
      <c r="D100">
        <f t="shared" si="6"/>
        <v>4.5789169085818697</v>
      </c>
      <c r="E100">
        <f t="shared" si="7"/>
        <v>97.408834379335161</v>
      </c>
      <c r="F100">
        <f t="shared" si="8"/>
        <v>14.465564719146744</v>
      </c>
      <c r="G100">
        <f t="shared" si="9"/>
        <v>-2.3764006051524684</v>
      </c>
      <c r="H100">
        <f t="shared" si="10"/>
        <v>96.311175475683399</v>
      </c>
      <c r="I100">
        <f t="shared" si="11"/>
        <v>96.007377680014571</v>
      </c>
    </row>
    <row r="101" spans="1:9" x14ac:dyDescent="0.25">
      <c r="A101">
        <v>53</v>
      </c>
      <c r="B101">
        <v>110.73</v>
      </c>
      <c r="C101">
        <v>4.7070999999999996</v>
      </c>
      <c r="D101">
        <f t="shared" si="6"/>
        <v>4.5789169085818697</v>
      </c>
      <c r="E101">
        <f t="shared" si="7"/>
        <v>97.408834379335161</v>
      </c>
      <c r="F101">
        <f t="shared" si="8"/>
        <v>14.465564719146744</v>
      </c>
      <c r="G101">
        <f t="shared" si="9"/>
        <v>-3.4090307236744191</v>
      </c>
      <c r="H101">
        <f t="shared" si="10"/>
        <v>96.311175475683399</v>
      </c>
      <c r="I101">
        <f t="shared" si="11"/>
        <v>96.007377680014571</v>
      </c>
    </row>
    <row r="102" spans="1:9" x14ac:dyDescent="0.25">
      <c r="A102">
        <v>53</v>
      </c>
      <c r="B102">
        <v>103.97</v>
      </c>
      <c r="C102">
        <v>4.6440999999999999</v>
      </c>
      <c r="D102">
        <f t="shared" si="6"/>
        <v>4.5789169085818697</v>
      </c>
      <c r="E102">
        <f t="shared" si="7"/>
        <v>97.408834379335161</v>
      </c>
      <c r="F102">
        <f t="shared" si="8"/>
        <v>14.465564719146744</v>
      </c>
      <c r="G102">
        <f t="shared" si="9"/>
        <v>-2.3001642416729218</v>
      </c>
      <c r="H102">
        <f t="shared" si="10"/>
        <v>96.311175475683399</v>
      </c>
      <c r="I102">
        <f t="shared" si="11"/>
        <v>96.007377680014571</v>
      </c>
    </row>
    <row r="103" spans="1:9" x14ac:dyDescent="0.25">
      <c r="A103">
        <v>53</v>
      </c>
      <c r="B103">
        <v>98.82</v>
      </c>
      <c r="C103">
        <v>4.5933000000000002</v>
      </c>
      <c r="D103">
        <f t="shared" si="6"/>
        <v>4.5789169085818697</v>
      </c>
      <c r="E103">
        <f t="shared" si="7"/>
        <v>97.408834379335161</v>
      </c>
      <c r="F103">
        <f t="shared" si="8"/>
        <v>14.465564719146744</v>
      </c>
      <c r="G103">
        <f t="shared" si="9"/>
        <v>-1.8478127349397038</v>
      </c>
      <c r="H103">
        <f t="shared" si="10"/>
        <v>96.311175475683399</v>
      </c>
      <c r="I103">
        <f t="shared" si="11"/>
        <v>96.007377680014571</v>
      </c>
    </row>
    <row r="104" spans="1:9" x14ac:dyDescent="0.25">
      <c r="D104">
        <f>SUMXMY2(D2:D103,C2:C103)</f>
        <v>6.0944372979094803</v>
      </c>
      <c r="E104">
        <f>SUMXMY2(E2:E103,B2:B103)</f>
        <v>6340.5056232872612</v>
      </c>
      <c r="F104">
        <f>SUMXMY2(F2:F103,B2:B103)</f>
        <v>350599.26709398028</v>
      </c>
      <c r="H104">
        <f>SUMXMY2(H2:H103,B2:B103)</f>
        <v>6913.6869594333602</v>
      </c>
      <c r="I104">
        <f>SUMXMY2(I2:I103,B2:B103)</f>
        <v>7072.7662611460019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</dc:creator>
  <cp:lastModifiedBy>NAZARET</cp:lastModifiedBy>
  <dcterms:created xsi:type="dcterms:W3CDTF">2017-03-08T09:23:10Z</dcterms:created>
  <dcterms:modified xsi:type="dcterms:W3CDTF">2017-03-09T15:34:30Z</dcterms:modified>
</cp:coreProperties>
</file>