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9D89DFC7-9754-4AB5-95D6-0F5D2E52082C}" xr6:coauthVersionLast="47" xr6:coauthVersionMax="47" xr10:uidLastSave="{00000000-0000-0000-0000-000000000000}"/>
  <bookViews>
    <workbookView xWindow="-108" yWindow="-108" windowWidth="23256" windowHeight="12456" activeTab="7" xr2:uid="{98D403D1-4C83-4579-B5FD-F50D5F04C544}"/>
  </bookViews>
  <sheets>
    <sheet name="Part 1" sheetId="1" r:id="rId1"/>
    <sheet name="Part 2" sheetId="2" r:id="rId2"/>
    <sheet name="Part 3" sheetId="4" r:id="rId3"/>
    <sheet name="Part 4" sheetId="5" r:id="rId4"/>
    <sheet name="Part 5" sheetId="6" r:id="rId5"/>
    <sheet name="Part 6" sheetId="7" r:id="rId6"/>
    <sheet name="Part 7" sheetId="8" r:id="rId7"/>
    <sheet name="Part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9" l="1"/>
  <c r="A9" i="8"/>
  <c r="A10" i="7"/>
  <c r="A14" i="7"/>
  <c r="A12" i="7"/>
  <c r="A7" i="8"/>
  <c r="A8" i="7"/>
  <c r="C31" i="6"/>
  <c r="C32" i="6"/>
  <c r="C33" i="6"/>
  <c r="C34" i="6"/>
  <c r="B31" i="6"/>
  <c r="B32" i="6"/>
  <c r="B33" i="6"/>
  <c r="B34" i="6"/>
  <c r="C30" i="6"/>
  <c r="B30" i="6"/>
  <c r="B13" i="5" a="1"/>
  <c r="B13" i="5" s="1"/>
  <c r="G5" i="5"/>
  <c r="G6" i="5"/>
  <c r="G7" i="5"/>
  <c r="G8" i="5"/>
  <c r="G9" i="5"/>
  <c r="G4" i="5"/>
  <c r="C5" i="5"/>
  <c r="C6" i="5"/>
  <c r="C7" i="5"/>
  <c r="C8" i="5"/>
  <c r="C9" i="5"/>
  <c r="E5" i="5"/>
  <c r="E6" i="5"/>
  <c r="E7" i="5"/>
  <c r="E8" i="5"/>
  <c r="E9" i="5"/>
  <c r="E4" i="5"/>
  <c r="C4" i="5"/>
  <c r="C23" i="4"/>
  <c r="D23" i="4"/>
  <c r="E23" i="4"/>
  <c r="F23" i="4"/>
  <c r="B23" i="4"/>
  <c r="C22" i="4"/>
  <c r="D22" i="4"/>
  <c r="E22" i="4"/>
  <c r="F22" i="4"/>
  <c r="B22" i="4"/>
  <c r="C21" i="4"/>
  <c r="D21" i="4"/>
  <c r="E21" i="4"/>
  <c r="F21" i="4"/>
  <c r="B21" i="4"/>
  <c r="C20" i="4"/>
  <c r="D20" i="4"/>
  <c r="E20" i="4"/>
  <c r="F20" i="4"/>
  <c r="B20" i="4"/>
  <c r="C19" i="4"/>
  <c r="D19" i="4"/>
  <c r="E19" i="4"/>
  <c r="F19" i="4"/>
  <c r="B19" i="4"/>
  <c r="F4" i="4"/>
  <c r="F5" i="4"/>
  <c r="F6" i="4"/>
  <c r="F7" i="4"/>
  <c r="F8" i="4"/>
  <c r="F9" i="4"/>
  <c r="F10" i="4"/>
  <c r="F11" i="4"/>
  <c r="F12" i="4"/>
  <c r="F13" i="4"/>
  <c r="F3" i="4"/>
  <c r="F2" i="4"/>
  <c r="B15" i="4"/>
  <c r="B16" i="4" s="1"/>
  <c r="C15" i="4"/>
  <c r="C16" i="4" s="1"/>
  <c r="D15" i="4"/>
  <c r="D16" i="4" s="1"/>
  <c r="E15" i="4"/>
  <c r="E38" i="4"/>
  <c r="E48" i="4"/>
  <c r="E46" i="4"/>
  <c r="E44" i="4"/>
  <c r="E42" i="4"/>
  <c r="E40" i="4"/>
  <c r="D17" i="4" l="1"/>
  <c r="C17" i="4"/>
  <c r="B17" i="4"/>
  <c r="E16" i="4"/>
  <c r="E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<sst xmlns="http://schemas.openxmlformats.org/spreadsheetml/2006/main" count="408" uniqueCount="336">
  <si>
    <t>Right click or double click to rename worksheet</t>
  </si>
  <si>
    <t>if multiple sheets drag the sheets in order or right click move reorder</t>
  </si>
  <si>
    <t>shift+arrow to select multiple cells</t>
  </si>
  <si>
    <t>3D reference eg D9:H18</t>
  </si>
  <si>
    <t>double click any ribbon tab to hide the ribbon or ctrl+f1</t>
  </si>
  <si>
    <t>click little arrow in tab for more options</t>
  </si>
  <si>
    <t>quick access toolbar at the top save undo redo new open but can add more options</t>
  </si>
  <si>
    <t>ctrl+home takes you to start of worksheet, ctrl+end for last cell</t>
  </si>
  <si>
    <t>ctrl+down arrow for end of col, ctrl+up for top of col</t>
  </si>
  <si>
    <t>ctrl+down to see how many roows of data you have</t>
  </si>
  <si>
    <t>shift+arrow keys or+ to sleect multiple cells</t>
  </si>
  <si>
    <t>can use ctrl key to select unconnected cols</t>
  </si>
  <si>
    <t>click top left of triangle to select full worksheet (incl empty r &amp; c)</t>
  </si>
  <si>
    <t>ctrl+A to just select data</t>
  </si>
  <si>
    <t>big white cross cell selection</t>
  </si>
  <si>
    <t>double click middle between 2 columns to adjust length</t>
  </si>
  <si>
    <t>hover black symbol move cell data</t>
  </si>
  <si>
    <t>small thin cross bottom right corner of cell is fill handle/copy symbol</t>
  </si>
  <si>
    <t>Task</t>
  </si>
  <si>
    <t>Shortcut</t>
  </si>
  <si>
    <t>Close a workbook</t>
  </si>
  <si>
    <t>Ctrl+W</t>
  </si>
  <si>
    <t>Open a workbook</t>
  </si>
  <si>
    <t>Ctrl+O</t>
  </si>
  <si>
    <t>Save a workbook</t>
  </si>
  <si>
    <t>Ctrl+S</t>
  </si>
  <si>
    <t>Copy</t>
  </si>
  <si>
    <t>Ctrl+C</t>
  </si>
  <si>
    <t>Cut</t>
  </si>
  <si>
    <t>Ctrl+X</t>
  </si>
  <si>
    <t>Paste</t>
  </si>
  <si>
    <t>Ctrl+V</t>
  </si>
  <si>
    <t>Undo</t>
  </si>
  <si>
    <t>Ctrl+Z</t>
  </si>
  <si>
    <t>Remove cell contents</t>
  </si>
  <si>
    <t>Delete</t>
  </si>
  <si>
    <t>Bold</t>
  </si>
  <si>
    <t>Ctrl+B</t>
  </si>
  <si>
    <t>Open context menu</t>
  </si>
  <si>
    <t>Shift+F10</t>
  </si>
  <si>
    <t>Expand or collapse the ribbon</t>
  </si>
  <si>
    <t>Ctrl+F1</t>
  </si>
  <si>
    <t>Move up one cell in the worksheet</t>
  </si>
  <si>
    <t>Up arrow key</t>
  </si>
  <si>
    <t>Move down one cell in the worksheet</t>
  </si>
  <si>
    <t>Down arrow key</t>
  </si>
  <si>
    <t>Move one cell left in the worksheet</t>
  </si>
  <si>
    <t>Left arrow key</t>
  </si>
  <si>
    <t>Move one cell right in the worksheet</t>
  </si>
  <si>
    <t>Right arrow key</t>
  </si>
  <si>
    <t>Move to the edge of the current data region in the worksheet (e.g. end of column)</t>
  </si>
  <si>
    <t>Ctrl+Arrow key (e.g. Ctrl+Down arrow)</t>
  </si>
  <si>
    <t>Move to the last cell on a worksheet</t>
  </si>
  <si>
    <t>Ctrl+End</t>
  </si>
  <si>
    <t>Move to the beginning of a worksheet</t>
  </si>
  <si>
    <t>Ctrl+Home</t>
  </si>
  <si>
    <t>Extend the selection of cells to the last used cell on a worksheet (lower right corner)</t>
  </si>
  <si>
    <t>Ctrl+Shift+End</t>
  </si>
  <si>
    <t>Move to the cell in the upper-left corner of the window (when Scroll Lock is On)</t>
  </si>
  <si>
    <t>Home+Scroll Lock</t>
  </si>
  <si>
    <t>Move one screen down in a worksheet</t>
  </si>
  <si>
    <t>Page Down</t>
  </si>
  <si>
    <t>Move one screen up in a worksheet</t>
  </si>
  <si>
    <t>Page Up</t>
  </si>
  <si>
    <t>Move one screen to the right in a worksheet</t>
  </si>
  <si>
    <t>Alt+Page Down</t>
  </si>
  <si>
    <t>Move one screen to the left in a worksheet</t>
  </si>
  <si>
    <t>Alt+Page Up</t>
  </si>
  <si>
    <t>Move to the next sheet in a workbook</t>
  </si>
  <si>
    <t>Ctrl+Page Down</t>
  </si>
  <si>
    <t>Move to the previous sheet in a workbook</t>
  </si>
  <si>
    <t>Ctrl+Page Up</t>
  </si>
  <si>
    <t>Edit the active cell and put the cursor at the end of the cell’s contents</t>
  </si>
  <si>
    <t>F2</t>
  </si>
  <si>
    <t>Enter the current time</t>
  </si>
  <si>
    <t>Ctrl+Shift+colon (:)</t>
  </si>
  <si>
    <t>Enter the current date</t>
  </si>
  <si>
    <t>Ctrl+semi-colon (;)</t>
  </si>
  <si>
    <t>Ctrl+find</t>
  </si>
  <si>
    <t>ctrl+arrow move to end, shift+arrow to select multiple cols</t>
  </si>
  <si>
    <t>view zoom</t>
  </si>
  <si>
    <t>split, double click at center to unsplit</t>
  </si>
  <si>
    <t>freeze panes/ top row to see headings even while scrolling</t>
  </si>
  <si>
    <t>select 1 row below and 1 col right to where you wanna freeze</t>
  </si>
  <si>
    <t>ctrl+f6 to switch windows</t>
  </si>
  <si>
    <t>ctrl+n for new to open new worksheet or new from quick access toolbar</t>
  </si>
  <si>
    <t>enter directly below, tab to the right</t>
  </si>
  <si>
    <t>Month</t>
  </si>
  <si>
    <t>Car Sales</t>
  </si>
  <si>
    <t>Parts Sales</t>
  </si>
  <si>
    <t>Servicing Sales</t>
  </si>
  <si>
    <t>Accessories Sales</t>
  </si>
  <si>
    <t>f2/double click to edit cell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</si>
  <si>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</si>
  <si>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</si>
  <si>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</si>
  <si>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</si>
  <si>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</si>
  <si>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</si>
  <si>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</si>
  <si>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</si>
  <si>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</si>
  <si>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</si>
  <si>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</si>
  <si>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</si>
  <si>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Home paste keep source col widths</t>
  </si>
  <si>
    <t>Mon</t>
  </si>
  <si>
    <t>Tue</t>
  </si>
  <si>
    <t>Wed</t>
  </si>
  <si>
    <t>Thu</t>
  </si>
  <si>
    <t>Fri</t>
  </si>
  <si>
    <t>Sat</t>
  </si>
  <si>
    <t>Sun</t>
  </si>
  <si>
    <t>or</t>
  </si>
  <si>
    <t>ctrl+shift+down</t>
  </si>
  <si>
    <t>colon for range</t>
  </si>
  <si>
    <t>select range using mouse</t>
  </si>
  <si>
    <t>type range</t>
  </si>
  <si>
    <t>Subtotals</t>
  </si>
  <si>
    <t>Tax(20%)</t>
  </si>
  <si>
    <t>use autofill</t>
  </si>
  <si>
    <t>Totals</t>
  </si>
  <si>
    <t>Monthly Total</t>
  </si>
  <si>
    <t>sum fn shortcut is alt + =</t>
  </si>
  <si>
    <t>equal SUM(cell reference+-*/constants)</t>
  </si>
  <si>
    <t>home editing autosum same as alt + =</t>
  </si>
  <si>
    <t>can double click fill handle for auto fill</t>
  </si>
  <si>
    <t>Avg</t>
  </si>
  <si>
    <t>Min</t>
  </si>
  <si>
    <t>Max</t>
  </si>
  <si>
    <t>Count</t>
  </si>
  <si>
    <t>Median</t>
  </si>
  <si>
    <t>autosum dropdown more fns statistical median</t>
  </si>
  <si>
    <t>formulas tab fn library insert fn to search for fn</t>
  </si>
  <si>
    <t>Excel uses relative references by default</t>
  </si>
  <si>
    <t>A3+A5</t>
  </si>
  <si>
    <t>$A3+$A5</t>
  </si>
  <si>
    <t>absolute</t>
  </si>
  <si>
    <t>relative</t>
  </si>
  <si>
    <t>don't forget equal sign in front</t>
  </si>
  <si>
    <t>to prevent cell references from changing when we copy them</t>
  </si>
  <si>
    <t>A$1+$A3</t>
  </si>
  <si>
    <t>mixed reference</t>
  </si>
  <si>
    <t>A$1 has relative col</t>
  </si>
  <si>
    <t>Relative Reference</t>
  </si>
  <si>
    <t>Absolute</t>
  </si>
  <si>
    <t>here both col and row move 1 cell</t>
  </si>
  <si>
    <t>here col and row remain same</t>
  </si>
  <si>
    <t>Mixed</t>
  </si>
  <si>
    <t>List of error codes (formula errors)</t>
  </si>
  <si>
    <t>mult ### means col not wide enough to display whole value or -ve date or time</t>
  </si>
  <si>
    <t>ctrl ; for date, ctrl shift ; for time</t>
  </si>
  <si>
    <t>A1xC7 x is not * operator</t>
  </si>
  <si>
    <t>Traits of good data</t>
  </si>
  <si>
    <t>Accuracy</t>
  </si>
  <si>
    <t>Completeness</t>
  </si>
  <si>
    <t>Timeliness</t>
  </si>
  <si>
    <t>Reliability</t>
  </si>
  <si>
    <t>Relevance</t>
  </si>
  <si>
    <t>remove duplicates, correct formatting errors, remove blank rows</t>
  </si>
  <si>
    <t xml:space="preserve">info required to complete dataset readily available? </t>
  </si>
  <si>
    <t>exclude unncessary info</t>
  </si>
  <si>
    <t>availability &amp; accessiblity of data</t>
  </si>
  <si>
    <t>reliable source?</t>
  </si>
  <si>
    <t>Import data from a text file using the Text Import Wizard</t>
  </si>
  <si>
    <t>Excel files .xlxs or .xls</t>
  </si>
  <si>
    <t>Excel can also use plain text, comma/tab separated data</t>
  </si>
  <si>
    <t>.txt or .csv</t>
  </si>
  <si>
    <t>16 headings &amp; 16 pcs of data on each row separated by ,</t>
  </si>
  <si>
    <t>file open from recently used or file open browse choose file text import wizard opens</t>
  </si>
  <si>
    <t>tick my data has headers next</t>
  </si>
  <si>
    <t>select delimiter , unselect others, next</t>
  </si>
  <si>
    <t>change a col to text/date format if needed</t>
  </si>
  <si>
    <t>if ###, col widths too narrow so adjust</t>
  </si>
  <si>
    <t>Basics of data privacy</t>
  </si>
  <si>
    <t>Confidentiality</t>
  </si>
  <si>
    <t>Collection &amp; Use</t>
  </si>
  <si>
    <t>Compliance</t>
  </si>
  <si>
    <t>Personally Identifiable Information, Sensitive Personal Information</t>
  </si>
  <si>
    <t>shld know location of company &amp; respondent, GDPR (EU), LGPD (Brazil), both in respondent's jurisdiction, California (CCPA), industry specific eg HIPAA (health), PCI (in retail, credit card data)</t>
  </si>
  <si>
    <t>review tab spelling for spell check</t>
  </si>
  <si>
    <t>ctrl+down arrow to find empty row</t>
  </si>
  <si>
    <t>ctrl+shift+end to select all</t>
  </si>
  <si>
    <t>data tab filter</t>
  </si>
  <si>
    <t>den go to col filter icon</t>
  </si>
  <si>
    <t>uncheck select all</t>
  </si>
  <si>
    <t>check blanks ok</t>
  </si>
  <si>
    <t>select and delete rows or ctrl shift end then delete</t>
  </si>
  <si>
    <t>clear filter</t>
  </si>
  <si>
    <t>ctrl+shift+down to see if it worked shld go to last col</t>
  </si>
  <si>
    <t>duplicated data row</t>
  </si>
  <si>
    <t>choose a col that shldntve duplicates</t>
  </si>
  <si>
    <t>home style conditional formatting highlight cell rules duplicate values scroll down dlt duplicates</t>
  </si>
  <si>
    <t>another method to remove duplicates</t>
  </si>
  <si>
    <t>select whole dataset</t>
  </si>
  <si>
    <t>less secure method</t>
  </si>
  <si>
    <t>data tab, data tools, remove  duplicates, unselect all cols, select supposed to be unique col</t>
  </si>
  <si>
    <t>find &amp; replace</t>
  </si>
  <si>
    <t>home tab, editing, find &amp; select, find all replace all</t>
  </si>
  <si>
    <t>data cleaning</t>
  </si>
  <si>
    <t>changing cases</t>
  </si>
  <si>
    <t>fixing formatting errors</t>
  </si>
  <si>
    <t>trimming whitespace</t>
  </si>
  <si>
    <t>Word has change case option here no</t>
  </si>
  <si>
    <t>UPPER LOWER PROPER fns</t>
  </si>
  <si>
    <t>add another row below row we need known as helper row</t>
  </si>
  <si>
    <t xml:space="preserve">equal PROPER(cellref) </t>
  </si>
  <si>
    <t>(then drag/  ctrl shift right press f2 then ctrl enter when removing header row, ref error</t>
  </si>
  <si>
    <t>so don't do this undo if did)</t>
  </si>
  <si>
    <t>copy contents of helper row to header row and paste (paste values)</t>
  </si>
  <si>
    <t>remove helper row</t>
  </si>
  <si>
    <t>insert a col to right of col u wanna change (helper col)</t>
  </si>
  <si>
    <t>type equalUPPER(T2)</t>
  </si>
  <si>
    <t>double click fillhandle cross symbol</t>
  </si>
  <si>
    <t>copy helper col and paste values to org col</t>
  </si>
  <si>
    <t>dlt helper col</t>
  </si>
  <si>
    <t>to change date</t>
  </si>
  <si>
    <t>home, number, number format dialog box, select locale, type or custom, type</t>
  </si>
  <si>
    <t>format painter tool or select col and choose new custom format</t>
  </si>
  <si>
    <t>use find &amp; replace, replace double space with single space or replace all</t>
  </si>
  <si>
    <t>to remove single spaces at start and end, clear spaces from cells, use trim fn</t>
  </si>
  <si>
    <t>insert helper col to right</t>
  </si>
  <si>
    <t>equal TRIM(cell ref) enter, double click fill handle</t>
  </si>
  <si>
    <t>copy and paste values option</t>
  </si>
  <si>
    <t>remove helper col</t>
  </si>
  <si>
    <t>split a single columncontaining two names into two separate columns, each with one name</t>
  </si>
  <si>
    <t xml:space="preserve">Flash Fill and Text to Columns </t>
  </si>
  <si>
    <t xml:space="preserve">type the last name of the first record. Then, under the "Data" tab, click on the "Flash Fill" option. </t>
  </si>
  <si>
    <t>Customer Contact</t>
  </si>
  <si>
    <t>Last Name</t>
  </si>
  <si>
    <t>First Name</t>
  </si>
  <si>
    <t>Ferguson, Peter</t>
  </si>
  <si>
    <t>Savaley, Mary</t>
  </si>
  <si>
    <t>Huxley, Adrian</t>
  </si>
  <si>
    <t>Tonini, Daniel</t>
  </si>
  <si>
    <t>Tannamuri, Yoshi</t>
  </si>
  <si>
    <t>Ferguson</t>
  </si>
  <si>
    <t>Savaley</t>
  </si>
  <si>
    <t>Huxley</t>
  </si>
  <si>
    <t>Tonini</t>
  </si>
  <si>
    <t>Tannamuri</t>
  </si>
  <si>
    <t>Peter</t>
  </si>
  <si>
    <t>Mary</t>
  </si>
  <si>
    <t>Adrian</t>
  </si>
  <si>
    <t>Daniel</t>
  </si>
  <si>
    <t>Yoshi</t>
  </si>
  <si>
    <t>create helper col and give heading eg Contactname</t>
  </si>
  <si>
    <t>in 1st row of new col enter full name of 1st contact in format of ur choice eg surname initial</t>
  </si>
  <si>
    <t>type for next too if happy w preview press enter</t>
  </si>
  <si>
    <t>Full Name</t>
  </si>
  <si>
    <t>Ann</t>
  </si>
  <si>
    <t>Evan</t>
  </si>
  <si>
    <t>Johns</t>
  </si>
  <si>
    <t>Ariana</t>
  </si>
  <si>
    <t>Grande</t>
  </si>
  <si>
    <t>Taylor</t>
  </si>
  <si>
    <t>Swift</t>
  </si>
  <si>
    <t>Shawn</t>
  </si>
  <si>
    <t>Mendes</t>
  </si>
  <si>
    <t>Marie</t>
  </si>
  <si>
    <t>Ann Marie</t>
  </si>
  <si>
    <t>Evan Johns</t>
  </si>
  <si>
    <t>Ariana Grande</t>
  </si>
  <si>
    <t>Taylor Swift</t>
  </si>
  <si>
    <t>Shawn Mendes</t>
  </si>
  <si>
    <t>flash fill to combine cols eg combine Contactlastname and Contactfirstname to get Contactname</t>
  </si>
  <si>
    <t>flash fill to modify naming convention in a col</t>
  </si>
  <si>
    <t>Marie, Ann</t>
  </si>
  <si>
    <t>Johns, Evan</t>
  </si>
  <si>
    <t>Grande, Ariana</t>
  </si>
  <si>
    <t>Swift, Taylor</t>
  </si>
  <si>
    <t>Mendes, Shawn</t>
  </si>
  <si>
    <t>dlt org col if not needed</t>
  </si>
  <si>
    <t>flash fill cannot separate a single col w 2 names into 2 col, for that use text to columns feature</t>
  </si>
  <si>
    <t>text to columns splits multipart text into mult col eg names, addr into cmpnt parts</t>
  </si>
  <si>
    <t>Forename</t>
  </si>
  <si>
    <t>Surname</t>
  </si>
  <si>
    <t>data tab text to col</t>
  </si>
  <si>
    <t>only delimited selected</t>
  </si>
  <si>
    <t>only space selected</t>
  </si>
  <si>
    <t>click little arrow next to destination and select cell on worksheet</t>
  </si>
  <si>
    <t>click little arrow again to return to wizard, finish</t>
  </si>
  <si>
    <t>select cells to be split</t>
  </si>
  <si>
    <t>excel online does not have text to col feature so use fns instead</t>
  </si>
  <si>
    <t>Forename LEFT(A30,SEARCH(" ",A30,1))</t>
  </si>
  <si>
    <t>Surname RIGHT(A30,LEN(A30)-SEARCH(" ",A30,1))</t>
  </si>
  <si>
    <t>apply new data formats to the rest of a column using format painter tool</t>
  </si>
  <si>
    <t>equal avg(b1:b160)</t>
  </si>
  <si>
    <t>if formatted as table, filter auto</t>
  </si>
  <si>
    <t>data tab, sort, add levels</t>
  </si>
  <si>
    <t>data tab, filter, clear filter</t>
  </si>
  <si>
    <t>equal IF(selectedcell="Shipped","Yes","No")</t>
  </si>
  <si>
    <t>equal IF(prevcell&gt;3000,"Over 3k","Under 3k")</t>
  </si>
  <si>
    <t>equal IF(E2&gt;7000,"Large", IF(E2&gt;4000,"Medium",IF(E2&gt;0,"Small")))</t>
  </si>
  <si>
    <t>Nested IF</t>
  </si>
  <si>
    <t>Fns</t>
  </si>
  <si>
    <t>IFS (to avoid nested IF)</t>
  </si>
  <si>
    <t>equal IFS(E2&gt;7000,"Large", E2&gt;4000,"Medium",E2&gt;0,"Small")</t>
  </si>
  <si>
    <t>select cell, home tab, conditional formatting, new formatting rule, format only cells with specific text containing GOOD</t>
  </si>
  <si>
    <t>Format, fill, pale green</t>
  </si>
  <si>
    <t>select cell, home tab, conditional formatting, manage rules, format POOR with red text and red bg fill</t>
  </si>
  <si>
    <t>COUNTIF</t>
  </si>
  <si>
    <t>equal COUNTIF(X2:X115,"Usa")</t>
  </si>
  <si>
    <t>not case sensitive</t>
  </si>
  <si>
    <t>COUNTIFS</t>
  </si>
  <si>
    <t>SUMIF</t>
  </si>
  <si>
    <t>equal SUMIF(E2:E115,"&gt;3000")</t>
  </si>
  <si>
    <t>? And * for partial matches</t>
  </si>
  <si>
    <t>SUMIFS</t>
  </si>
  <si>
    <t>VLOOKUP</t>
  </si>
  <si>
    <t>vertical</t>
  </si>
  <si>
    <t>find by col</t>
  </si>
  <si>
    <t>HLOOKUP</t>
  </si>
  <si>
    <t>horiz</t>
  </si>
  <si>
    <t>look by row</t>
  </si>
  <si>
    <t>equal VLOOKUP(B3,A2:A12,2,FALSE)</t>
  </si>
  <si>
    <t>lookup value</t>
  </si>
  <si>
    <t>lookup table/range (same/diff worksheet), table_array</t>
  </si>
  <si>
    <t xml:space="preserve"> lookup col no. Col_index_num</t>
  </si>
  <si>
    <t>FALSE means exact, TRUE means approx (optional hence the square bracket) [range_lookup]</t>
  </si>
  <si>
    <t>can use 0 instead of FALSE, 1 for TRUE</t>
  </si>
  <si>
    <t>Transaction ID</t>
  </si>
  <si>
    <t>Region</t>
  </si>
  <si>
    <t>Amount</t>
  </si>
  <si>
    <t>West</t>
  </si>
  <si>
    <t>South</t>
  </si>
  <si>
    <t>East</t>
  </si>
  <si>
    <t>Product ID</t>
  </si>
  <si>
    <t>Product Name</t>
  </si>
  <si>
    <t>Price</t>
  </si>
  <si>
    <t>Apple</t>
  </si>
  <si>
    <t>Banana</t>
  </si>
  <si>
    <t>Cherry</t>
  </si>
  <si>
    <t>Date</t>
  </si>
  <si>
    <t>XLOOKUP</t>
  </si>
  <si>
    <t>copy paste transpose to switch vert table to horiz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</si>
</sst>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F1F1F"/>
      <name val="Source Sans Pro"/>
      <family val="2"/>
    </font>
    <font>
      <sz val="10"/>
      <color rgb="FF0F1114"/>
      <name val="Source Sans Pro"/>
      <family val="2"/>
    </font>
    <font>
      <sz val="8"/>
      <color rgb="FFD63384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8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5" fillId="4" borderId="0" xfId="1"/>
    <xf numFmtId="164" fontId="0" fillId="0" borderId="0" xfId="0" applyNumberFormat="1"/>
    <xf numFmtId="22" fontId="0" fillId="0" borderId="0" xfId="0" applyNumberFormat="1"/>
    <xf numFmtId="0" fontId="7" fillId="0" borderId="0" xfId="0" applyFont="1"/>
    <xf numFmtId="0" fontId="6" fillId="5" borderId="2" xfId="2" applyBorder="1"/>
    <xf numFmtId="0" fontId="0" fillId="0" borderId="2" xfId="0" applyBorder="1"/>
    <xf numFmtId="0" fontId="0" fillId="6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</cellXfs>
  <cellStyles count="3">
    <cellStyle name="60% - Accent6" xfId="2" builtinId="52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C14B-87C9-4993-97AD-D3D5BEF66BB5}">
  <dimension ref="A1:F30"/>
  <sheetViews>
    <sheetView topLeftCell="B5" workbookViewId="0">
      <selection activeCell="F19" sqref="F19"/>
    </sheetView>
  </sheetViews>
  <sheetFormatPr defaultRowHeight="14.4" x14ac:dyDescent="0.3"/>
  <cols>
    <col min="1" max="1" width="35.21875" customWidth="1"/>
    <col min="2" max="2" width="36.109375" customWidth="1"/>
    <col min="4" max="4" width="57.44140625" bestFit="1" customWidth="1"/>
    <col min="6" max="6" width="70" bestFit="1" customWidth="1"/>
  </cols>
  <sheetData>
    <row r="1" spans="1:6" ht="15" thickBot="1" x14ac:dyDescent="0.35">
      <c r="A1" s="1" t="s">
        <v>18</v>
      </c>
      <c r="B1" s="1" t="s">
        <v>19</v>
      </c>
      <c r="D1" t="s">
        <v>14</v>
      </c>
      <c r="F1" t="s">
        <v>0</v>
      </c>
    </row>
    <row r="2" spans="1:6" ht="15" thickBot="1" x14ac:dyDescent="0.35">
      <c r="A2" s="2" t="s">
        <v>20</v>
      </c>
      <c r="B2" s="2" t="s">
        <v>21</v>
      </c>
    </row>
    <row r="3" spans="1:6" ht="15" thickBot="1" x14ac:dyDescent="0.35">
      <c r="A3" s="3" t="s">
        <v>22</v>
      </c>
      <c r="B3" s="3" t="s">
        <v>23</v>
      </c>
      <c r="D3" t="s">
        <v>15</v>
      </c>
      <c r="F3" t="s">
        <v>1</v>
      </c>
    </row>
    <row r="4" spans="1:6" ht="15" thickBot="1" x14ac:dyDescent="0.35">
      <c r="A4" s="2" t="s">
        <v>24</v>
      </c>
      <c r="B4" s="2" t="s">
        <v>25</v>
      </c>
    </row>
    <row r="5" spans="1:6" ht="15" thickBot="1" x14ac:dyDescent="0.35">
      <c r="A5" s="3" t="s">
        <v>26</v>
      </c>
      <c r="B5" s="3" t="s">
        <v>27</v>
      </c>
      <c r="D5" t="s">
        <v>16</v>
      </c>
      <c r="F5" t="s">
        <v>2</v>
      </c>
    </row>
    <row r="6" spans="1:6" ht="15" thickBot="1" x14ac:dyDescent="0.35">
      <c r="A6" s="2" t="s">
        <v>28</v>
      </c>
      <c r="B6" s="2" t="s">
        <v>29</v>
      </c>
    </row>
    <row r="7" spans="1:6" ht="15" thickBot="1" x14ac:dyDescent="0.35">
      <c r="A7" s="3" t="s">
        <v>30</v>
      </c>
      <c r="B7" s="3" t="s">
        <v>31</v>
      </c>
      <c r="D7" t="s">
        <v>17</v>
      </c>
      <c r="F7" t="s">
        <v>3</v>
      </c>
    </row>
    <row r="8" spans="1:6" ht="15" thickBot="1" x14ac:dyDescent="0.35">
      <c r="A8" s="2" t="s">
        <v>32</v>
      </c>
      <c r="B8" s="2" t="s">
        <v>33</v>
      </c>
    </row>
    <row r="9" spans="1:6" ht="15" thickBot="1" x14ac:dyDescent="0.35">
      <c r="A9" s="3" t="s">
        <v>34</v>
      </c>
      <c r="B9" s="3" t="s">
        <v>35</v>
      </c>
      <c r="D9" t="s">
        <v>10</v>
      </c>
      <c r="F9" t="s">
        <v>4</v>
      </c>
    </row>
    <row r="10" spans="1:6" ht="15" thickBot="1" x14ac:dyDescent="0.35">
      <c r="A10" s="4" t="s">
        <v>36</v>
      </c>
      <c r="B10" s="2" t="s">
        <v>37</v>
      </c>
    </row>
    <row r="11" spans="1:6" ht="15" thickBot="1" x14ac:dyDescent="0.35">
      <c r="A11" s="3" t="s">
        <v>38</v>
      </c>
      <c r="B11" s="3" t="s">
        <v>39</v>
      </c>
      <c r="D11" t="s">
        <v>11</v>
      </c>
      <c r="F11" t="s">
        <v>5</v>
      </c>
    </row>
    <row r="12" spans="1:6" ht="15" thickBot="1" x14ac:dyDescent="0.35">
      <c r="A12" s="2" t="s">
        <v>40</v>
      </c>
      <c r="B12" s="2" t="s">
        <v>41</v>
      </c>
    </row>
    <row r="13" spans="1:6" ht="15" thickBot="1" x14ac:dyDescent="0.35">
      <c r="A13" s="3" t="s">
        <v>42</v>
      </c>
      <c r="B13" s="3" t="s">
        <v>43</v>
      </c>
      <c r="D13" t="s">
        <v>12</v>
      </c>
      <c r="F13" t="s">
        <v>6</v>
      </c>
    </row>
    <row r="14" spans="1:6" ht="15" thickBot="1" x14ac:dyDescent="0.35">
      <c r="A14" s="2" t="s">
        <v>44</v>
      </c>
      <c r="B14" s="2" t="s">
        <v>45</v>
      </c>
    </row>
    <row r="15" spans="1:6" ht="15" thickBot="1" x14ac:dyDescent="0.35">
      <c r="A15" s="3" t="s">
        <v>46</v>
      </c>
      <c r="B15" s="3" t="s">
        <v>47</v>
      </c>
      <c r="D15" t="s">
        <v>13</v>
      </c>
      <c r="F15" t="s">
        <v>7</v>
      </c>
    </row>
    <row r="16" spans="1:6" ht="15" thickBot="1" x14ac:dyDescent="0.35">
      <c r="A16" s="2" t="s">
        <v>48</v>
      </c>
      <c r="B16" s="2" t="s">
        <v>49</v>
      </c>
    </row>
    <row r="17" spans="1:6" ht="43.8" thickBot="1" x14ac:dyDescent="0.35">
      <c r="A17" s="3" t="s">
        <v>50</v>
      </c>
      <c r="B17" s="3" t="s">
        <v>51</v>
      </c>
      <c r="D17" t="s">
        <v>78</v>
      </c>
      <c r="F17" t="s">
        <v>8</v>
      </c>
    </row>
    <row r="18" spans="1:6" ht="15" thickBot="1" x14ac:dyDescent="0.35">
      <c r="A18" s="2" t="s">
        <v>52</v>
      </c>
      <c r="B18" s="2" t="s">
        <v>53</v>
      </c>
    </row>
    <row r="19" spans="1:6" ht="15" thickBot="1" x14ac:dyDescent="0.35">
      <c r="A19" s="3" t="s">
        <v>54</v>
      </c>
      <c r="B19" s="3" t="s">
        <v>55</v>
      </c>
      <c r="D19" t="s">
        <v>9</v>
      </c>
      <c r="F19" t="s">
        <v>79</v>
      </c>
    </row>
    <row r="20" spans="1:6" ht="43.8" thickBot="1" x14ac:dyDescent="0.35">
      <c r="A20" s="2" t="s">
        <v>56</v>
      </c>
      <c r="B20" s="2" t="s">
        <v>57</v>
      </c>
    </row>
    <row r="21" spans="1:6" ht="43.8" thickBot="1" x14ac:dyDescent="0.35">
      <c r="A21" s="3" t="s">
        <v>58</v>
      </c>
      <c r="B21" s="3" t="s">
        <v>59</v>
      </c>
    </row>
    <row r="22" spans="1:6" ht="15" thickBot="1" x14ac:dyDescent="0.35">
      <c r="A22" s="2" t="s">
        <v>60</v>
      </c>
      <c r="B22" s="2" t="s">
        <v>61</v>
      </c>
    </row>
    <row r="23" spans="1:6" ht="15" thickBot="1" x14ac:dyDescent="0.35">
      <c r="A23" s="3" t="s">
        <v>62</v>
      </c>
      <c r="B23" s="3" t="s">
        <v>63</v>
      </c>
    </row>
    <row r="24" spans="1:6" ht="29.4" thickBot="1" x14ac:dyDescent="0.35">
      <c r="A24" s="2" t="s">
        <v>64</v>
      </c>
      <c r="B24" s="2" t="s">
        <v>65</v>
      </c>
    </row>
    <row r="25" spans="1:6" ht="29.4" thickBot="1" x14ac:dyDescent="0.35">
      <c r="A25" s="3" t="s">
        <v>66</v>
      </c>
      <c r="B25" s="3" t="s">
        <v>67</v>
      </c>
    </row>
    <row r="26" spans="1:6" ht="15" thickBot="1" x14ac:dyDescent="0.35">
      <c r="A26" s="2" t="s">
        <v>68</v>
      </c>
      <c r="B26" s="2" t="s">
        <v>69</v>
      </c>
    </row>
    <row r="27" spans="1:6" ht="29.4" thickBot="1" x14ac:dyDescent="0.35">
      <c r="A27" s="3" t="s">
        <v>70</v>
      </c>
      <c r="B27" s="3" t="s">
        <v>71</v>
      </c>
    </row>
    <row r="28" spans="1:6" ht="29.4" thickBot="1" x14ac:dyDescent="0.35">
      <c r="A28" s="2" t="s">
        <v>72</v>
      </c>
      <c r="B28" s="2" t="s">
        <v>73</v>
      </c>
    </row>
    <row r="29" spans="1:6" ht="15" thickBot="1" x14ac:dyDescent="0.35">
      <c r="A29" s="3" t="s">
        <v>74</v>
      </c>
      <c r="B29" s="3" t="s">
        <v>75</v>
      </c>
      <c r="C29" s="5">
        <v>0.76527777777777772</v>
      </c>
    </row>
    <row r="30" spans="1:6" ht="15" thickBot="1" x14ac:dyDescent="0.35">
      <c r="A30" s="2" t="s">
        <v>76</v>
      </c>
      <c r="B30" s="2" t="s">
        <v>77</v>
      </c>
      <c r="C30" s="6">
        <v>45814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ED5A-D33C-4C88-9528-8883FC3EDEDA}">
  <dimension ref="A1:G21"/>
  <sheetViews>
    <sheetView workbookViewId="0">
      <selection activeCell="L12" sqref="L12"/>
    </sheetView>
  </sheetViews>
  <sheetFormatPr defaultRowHeight="14.4" x14ac:dyDescent="0.3"/>
  <cols>
    <col min="1" max="1" width="6.44140625" bestFit="1" customWidth="1"/>
    <col min="2" max="2" width="8.33203125" bestFit="1" customWidth="1"/>
    <col min="3" max="3" width="9.6640625" bestFit="1" customWidth="1"/>
    <col min="4" max="4" width="12.6640625" bestFit="1" customWidth="1"/>
    <col min="5" max="5" width="15.109375" bestFit="1" customWidth="1"/>
    <col min="7" max="7" width="52" bestFit="1" customWidth="1"/>
  </cols>
  <sheetData>
    <row r="1" spans="1:7" x14ac:dyDescent="0.3">
      <c r="A1" s="7" t="s">
        <v>87</v>
      </c>
      <c r="B1" s="7" t="s">
        <v>88</v>
      </c>
      <c r="C1" s="7" t="s">
        <v>89</v>
      </c>
      <c r="D1" s="7" t="s">
        <v>90</v>
      </c>
      <c r="E1" s="7" t="s">
        <v>91</v>
      </c>
    </row>
    <row r="2" spans="1:7" x14ac:dyDescent="0.3">
      <c r="A2" t="s">
        <v>93</v>
      </c>
      <c r="B2">
        <v>5</v>
      </c>
      <c r="G2" t="s">
        <v>80</v>
      </c>
    </row>
    <row r="3" spans="1:7" x14ac:dyDescent="0.3">
      <c r="A3" t="s">
        <v>94</v>
      </c>
      <c r="B3">
        <v>10</v>
      </c>
    </row>
    <row r="4" spans="1:7" x14ac:dyDescent="0.3">
      <c r="A4" t="s">
        <v>95</v>
      </c>
      <c r="B4">
        <v>15</v>
      </c>
      <c r="G4" t="s">
        <v>81</v>
      </c>
    </row>
    <row r="5" spans="1:7" x14ac:dyDescent="0.3">
      <c r="A5" t="s">
        <v>96</v>
      </c>
      <c r="B5">
        <v>20</v>
      </c>
    </row>
    <row r="6" spans="1:7" x14ac:dyDescent="0.3">
      <c r="A6" t="s">
        <v>97</v>
      </c>
      <c r="B6">
        <v>25</v>
      </c>
      <c r="G6" t="s">
        <v>82</v>
      </c>
    </row>
    <row r="7" spans="1:7" x14ac:dyDescent="0.3">
      <c r="A7" t="s">
        <v>98</v>
      </c>
      <c r="B7">
        <v>30</v>
      </c>
      <c r="G7" t="s">
        <v>83</v>
      </c>
    </row>
    <row r="8" spans="1:7" x14ac:dyDescent="0.3">
      <c r="A8" t="s">
        <v>99</v>
      </c>
      <c r="B8">
        <v>35</v>
      </c>
    </row>
    <row r="9" spans="1:7" x14ac:dyDescent="0.3">
      <c r="A9" t="s">
        <v>100</v>
      </c>
      <c r="B9">
        <v>40</v>
      </c>
      <c r="G9" t="s">
        <v>84</v>
      </c>
    </row>
    <row r="10" spans="1:7" x14ac:dyDescent="0.3">
      <c r="A10" t="s">
        <v>101</v>
      </c>
      <c r="B10">
        <v>45</v>
      </c>
    </row>
    <row r="11" spans="1:7" x14ac:dyDescent="0.3">
      <c r="A11" t="s">
        <v>102</v>
      </c>
      <c r="B11">
        <v>50</v>
      </c>
      <c r="G11" t="s">
        <v>85</v>
      </c>
    </row>
    <row r="12" spans="1:7" x14ac:dyDescent="0.3">
      <c r="A12" t="s">
        <v>103</v>
      </c>
      <c r="B12">
        <v>55</v>
      </c>
    </row>
    <row r="13" spans="1:7" x14ac:dyDescent="0.3">
      <c r="A13" t="s">
        <v>104</v>
      </c>
      <c r="B13">
        <v>60</v>
      </c>
      <c r="G13" t="s">
        <v>86</v>
      </c>
    </row>
    <row r="15" spans="1:7" x14ac:dyDescent="0.3">
      <c r="A15" t="s">
        <v>106</v>
      </c>
      <c r="C15" t="s">
        <v>106</v>
      </c>
      <c r="E15">
        <v>5</v>
      </c>
      <c r="G15" t="s">
        <v>92</v>
      </c>
    </row>
    <row r="16" spans="1:7" x14ac:dyDescent="0.3">
      <c r="A16" t="s">
        <v>107</v>
      </c>
      <c r="C16" t="s">
        <v>108</v>
      </c>
      <c r="E16">
        <v>5</v>
      </c>
    </row>
    <row r="17" spans="1:7" x14ac:dyDescent="0.3">
      <c r="A17" t="s">
        <v>108</v>
      </c>
      <c r="C17" t="s">
        <v>110</v>
      </c>
      <c r="E17">
        <v>5</v>
      </c>
      <c r="G17" t="s">
        <v>105</v>
      </c>
    </row>
    <row r="18" spans="1:7" x14ac:dyDescent="0.3">
      <c r="A18" t="s">
        <v>109</v>
      </c>
      <c r="C18" t="s">
        <v>112</v>
      </c>
      <c r="E18">
        <v>5</v>
      </c>
    </row>
    <row r="19" spans="1:7" x14ac:dyDescent="0.3">
      <c r="A19" t="s">
        <v>110</v>
      </c>
      <c r="C19" t="s">
        <v>107</v>
      </c>
      <c r="E19">
        <v>5</v>
      </c>
    </row>
    <row r="20" spans="1:7" x14ac:dyDescent="0.3">
      <c r="A20" t="s">
        <v>111</v>
      </c>
      <c r="C20" t="s">
        <v>109</v>
      </c>
      <c r="E20">
        <v>5</v>
      </c>
    </row>
    <row r="21" spans="1:7" x14ac:dyDescent="0.3">
      <c r="A21" t="s">
        <v>112</v>
      </c>
      <c r="C21" t="s">
        <v>111</v>
      </c>
      <c r="E21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2116-90EB-49FF-8EF2-D5C44F7A2823}">
  <dimension ref="A1:L48"/>
  <sheetViews>
    <sheetView workbookViewId="0">
      <selection activeCell="H21" sqref="H21"/>
    </sheetView>
  </sheetViews>
  <sheetFormatPr defaultRowHeight="14.4" x14ac:dyDescent="0.3"/>
  <cols>
    <col min="1" max="1" width="8.5546875" bestFit="1" customWidth="1"/>
    <col min="2" max="3" width="12.109375" bestFit="1" customWidth="1"/>
    <col min="4" max="4" width="13.5546875" bestFit="1" customWidth="1"/>
    <col min="5" max="5" width="15.5546875" bestFit="1" customWidth="1"/>
    <col min="6" max="6" width="15.33203125" customWidth="1"/>
    <col min="8" max="8" width="40" bestFit="1" customWidth="1"/>
    <col min="10" max="10" width="34.109375" bestFit="1" customWidth="1"/>
    <col min="11" max="11" width="14.33203125" bestFit="1" customWidth="1"/>
    <col min="12" max="12" width="51.6640625" bestFit="1" customWidth="1"/>
  </cols>
  <sheetData>
    <row r="1" spans="1:12" x14ac:dyDescent="0.3">
      <c r="A1" s="9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122</v>
      </c>
      <c r="J1" t="s">
        <v>134</v>
      </c>
    </row>
    <row r="2" spans="1:12" x14ac:dyDescent="0.3">
      <c r="A2" t="s">
        <v>93</v>
      </c>
      <c r="B2" s="10">
        <v>19500</v>
      </c>
      <c r="C2" s="10">
        <v>13500</v>
      </c>
      <c r="D2" s="10">
        <v>5000</v>
      </c>
      <c r="E2" s="10">
        <v>1700</v>
      </c>
      <c r="F2" s="10">
        <f>SUM(B2:E2)</f>
        <v>39700</v>
      </c>
      <c r="H2" t="s">
        <v>123</v>
      </c>
    </row>
    <row r="3" spans="1:12" x14ac:dyDescent="0.3">
      <c r="A3" t="s">
        <v>94</v>
      </c>
      <c r="B3" s="10">
        <v>17000</v>
      </c>
      <c r="C3" s="10">
        <v>14500</v>
      </c>
      <c r="D3" s="10">
        <v>6000</v>
      </c>
      <c r="E3" s="10">
        <v>2000</v>
      </c>
      <c r="F3" s="10">
        <f>SUM(B3:E3)</f>
        <v>39500</v>
      </c>
      <c r="J3" t="s">
        <v>135</v>
      </c>
      <c r="K3" t="s">
        <v>138</v>
      </c>
    </row>
    <row r="4" spans="1:12" x14ac:dyDescent="0.3">
      <c r="A4" t="s">
        <v>95</v>
      </c>
      <c r="B4" s="10">
        <v>22000</v>
      </c>
      <c r="C4" s="10">
        <v>12000</v>
      </c>
      <c r="D4" s="10">
        <v>7500</v>
      </c>
      <c r="E4" s="10">
        <v>2400</v>
      </c>
      <c r="F4" s="10">
        <f t="shared" ref="F4:F13" si="0">SUM(B4:E4)</f>
        <v>43900</v>
      </c>
      <c r="H4" t="s">
        <v>124</v>
      </c>
    </row>
    <row r="5" spans="1:12" x14ac:dyDescent="0.3">
      <c r="A5" t="s">
        <v>96</v>
      </c>
      <c r="B5" s="10">
        <v>23000</v>
      </c>
      <c r="C5" s="10">
        <v>11000</v>
      </c>
      <c r="D5" s="10">
        <v>4300</v>
      </c>
      <c r="E5" s="10">
        <v>1800</v>
      </c>
      <c r="F5" s="10">
        <f t="shared" si="0"/>
        <v>40100</v>
      </c>
      <c r="J5" t="s">
        <v>136</v>
      </c>
      <c r="K5" t="s">
        <v>137</v>
      </c>
      <c r="L5" t="s">
        <v>140</v>
      </c>
    </row>
    <row r="6" spans="1:12" x14ac:dyDescent="0.3">
      <c r="A6" t="s">
        <v>97</v>
      </c>
      <c r="B6" s="10">
        <v>24250</v>
      </c>
      <c r="C6" s="10">
        <v>10250</v>
      </c>
      <c r="D6" s="10">
        <v>2500</v>
      </c>
      <c r="E6" s="10">
        <v>2150</v>
      </c>
      <c r="F6" s="10">
        <f t="shared" si="0"/>
        <v>39150</v>
      </c>
      <c r="H6" t="s">
        <v>125</v>
      </c>
    </row>
    <row r="7" spans="1:12" x14ac:dyDescent="0.3">
      <c r="A7" t="s">
        <v>98</v>
      </c>
      <c r="B7" s="10">
        <v>25800</v>
      </c>
      <c r="C7" s="10">
        <v>9250</v>
      </c>
      <c r="D7" s="10">
        <v>8000</v>
      </c>
      <c r="E7" s="10">
        <v>2220</v>
      </c>
      <c r="F7" s="10">
        <f t="shared" si="0"/>
        <v>45270</v>
      </c>
      <c r="J7" t="s">
        <v>139</v>
      </c>
    </row>
    <row r="8" spans="1:12" x14ac:dyDescent="0.3">
      <c r="A8" t="s">
        <v>99</v>
      </c>
      <c r="B8" s="10">
        <v>27350</v>
      </c>
      <c r="C8" s="10">
        <v>8250</v>
      </c>
      <c r="D8" s="10">
        <v>6280</v>
      </c>
      <c r="E8" s="10">
        <v>2290</v>
      </c>
      <c r="F8" s="10">
        <f t="shared" si="0"/>
        <v>44170</v>
      </c>
      <c r="H8" t="s">
        <v>126</v>
      </c>
    </row>
    <row r="9" spans="1:12" x14ac:dyDescent="0.3">
      <c r="A9" t="s">
        <v>100</v>
      </c>
      <c r="B9" s="10">
        <v>28900</v>
      </c>
      <c r="C9" s="10">
        <v>7250</v>
      </c>
      <c r="D9" s="10">
        <v>6060</v>
      </c>
      <c r="E9" s="10">
        <v>2360</v>
      </c>
      <c r="F9" s="10">
        <f t="shared" si="0"/>
        <v>44570</v>
      </c>
      <c r="J9" t="s">
        <v>141</v>
      </c>
      <c r="K9" t="s">
        <v>142</v>
      </c>
      <c r="L9" t="s">
        <v>143</v>
      </c>
    </row>
    <row r="10" spans="1:12" x14ac:dyDescent="0.3">
      <c r="A10" t="s">
        <v>101</v>
      </c>
      <c r="B10" s="10">
        <v>30450</v>
      </c>
      <c r="C10" s="10">
        <v>8500</v>
      </c>
      <c r="D10" s="10">
        <v>4840</v>
      </c>
      <c r="E10" s="10">
        <v>2430</v>
      </c>
      <c r="F10" s="10">
        <f t="shared" si="0"/>
        <v>46220</v>
      </c>
    </row>
    <row r="11" spans="1:12" x14ac:dyDescent="0.3">
      <c r="A11" t="s">
        <v>102</v>
      </c>
      <c r="B11" s="10">
        <v>32000</v>
      </c>
      <c r="C11" s="10">
        <v>6250</v>
      </c>
      <c r="D11" s="10">
        <v>3870</v>
      </c>
      <c r="E11" s="10">
        <v>2500</v>
      </c>
      <c r="F11" s="10">
        <f t="shared" si="0"/>
        <v>44620</v>
      </c>
    </row>
    <row r="12" spans="1:12" x14ac:dyDescent="0.3">
      <c r="A12" t="s">
        <v>103</v>
      </c>
      <c r="B12" s="10">
        <v>33550</v>
      </c>
      <c r="C12" s="10">
        <v>5400</v>
      </c>
      <c r="D12" s="10">
        <v>2900</v>
      </c>
      <c r="E12" s="10">
        <v>2570</v>
      </c>
      <c r="F12" s="10">
        <f t="shared" si="0"/>
        <v>44420</v>
      </c>
    </row>
    <row r="13" spans="1:12" x14ac:dyDescent="0.3">
      <c r="A13" t="s">
        <v>104</v>
      </c>
      <c r="B13" s="10">
        <v>35100</v>
      </c>
      <c r="C13" s="10">
        <v>4550</v>
      </c>
      <c r="D13" s="10">
        <v>1930</v>
      </c>
      <c r="E13" s="10">
        <v>2640</v>
      </c>
      <c r="F13" s="10">
        <f t="shared" si="0"/>
        <v>44220</v>
      </c>
    </row>
    <row r="14" spans="1:12" ht="16.8" customHeight="1" x14ac:dyDescent="0.3">
      <c r="B14" s="10"/>
      <c r="C14" s="10"/>
      <c r="D14" s="10"/>
      <c r="E14" s="10"/>
      <c r="F14" s="10"/>
    </row>
    <row r="15" spans="1:12" x14ac:dyDescent="0.3">
      <c r="A15" t="s">
        <v>118</v>
      </c>
      <c r="B15" s="10">
        <f t="shared" ref="B15:D15" si="1">SUM(B2:B13)</f>
        <v>318900</v>
      </c>
      <c r="C15" s="10">
        <f t="shared" si="1"/>
        <v>110700</v>
      </c>
      <c r="D15" s="10">
        <f t="shared" si="1"/>
        <v>59180</v>
      </c>
      <c r="E15" s="10">
        <f>SUM(E2:E13)</f>
        <v>27060</v>
      </c>
      <c r="F15" s="10"/>
      <c r="H15" t="s">
        <v>120</v>
      </c>
    </row>
    <row r="16" spans="1:12" x14ac:dyDescent="0.3">
      <c r="A16" t="s">
        <v>119</v>
      </c>
      <c r="B16" s="10">
        <f t="shared" ref="B16:D16" si="2">SUM(B15*20%)</f>
        <v>63780</v>
      </c>
      <c r="C16" s="10">
        <f t="shared" si="2"/>
        <v>22140</v>
      </c>
      <c r="D16" s="10">
        <f t="shared" si="2"/>
        <v>11836</v>
      </c>
      <c r="E16" s="10">
        <f>SUM(E15*20%)</f>
        <v>5412</v>
      </c>
      <c r="F16" s="10"/>
    </row>
    <row r="17" spans="1:8" x14ac:dyDescent="0.3">
      <c r="A17" t="s">
        <v>121</v>
      </c>
      <c r="B17" s="10">
        <f>SUM(B15:B16)</f>
        <v>382680</v>
      </c>
      <c r="C17" s="10">
        <f t="shared" ref="C17:E17" si="3">SUM(C15:C16)</f>
        <v>132840</v>
      </c>
      <c r="D17" s="10">
        <f t="shared" si="3"/>
        <v>71016</v>
      </c>
      <c r="E17" s="10">
        <f t="shared" si="3"/>
        <v>32472</v>
      </c>
      <c r="F17" s="10"/>
    </row>
    <row r="19" spans="1:8" x14ac:dyDescent="0.3">
      <c r="A19" t="s">
        <v>127</v>
      </c>
      <c r="B19" s="10">
        <f>AVERAGE(B2:B13)</f>
        <v>26575</v>
      </c>
      <c r="C19" s="10">
        <f t="shared" ref="C19:F19" si="4">AVERAGE(C2:C13)</f>
        <v>9225</v>
      </c>
      <c r="D19" s="10">
        <f t="shared" si="4"/>
        <v>4931.666666666667</v>
      </c>
      <c r="E19" s="10">
        <f t="shared" si="4"/>
        <v>2255</v>
      </c>
      <c r="F19" s="10">
        <f t="shared" si="4"/>
        <v>42986.666666666664</v>
      </c>
    </row>
    <row r="20" spans="1:8" x14ac:dyDescent="0.3">
      <c r="A20" t="s">
        <v>128</v>
      </c>
      <c r="B20" s="10">
        <f>MIN(B2:B13)</f>
        <v>17000</v>
      </c>
      <c r="C20" s="10">
        <f t="shared" ref="C20:F20" si="5">MIN(C2:C13)</f>
        <v>4550</v>
      </c>
      <c r="D20" s="10">
        <f t="shared" si="5"/>
        <v>1930</v>
      </c>
      <c r="E20" s="10">
        <f t="shared" si="5"/>
        <v>1700</v>
      </c>
      <c r="F20" s="10">
        <f t="shared" si="5"/>
        <v>39150</v>
      </c>
    </row>
    <row r="21" spans="1:8" x14ac:dyDescent="0.3">
      <c r="A21" t="s">
        <v>129</v>
      </c>
      <c r="B21" s="10">
        <f>MAX(B2:B13)</f>
        <v>35100</v>
      </c>
      <c r="C21" s="10">
        <f t="shared" ref="C21:F21" si="6">MAX(C2:C13)</f>
        <v>14500</v>
      </c>
      <c r="D21" s="10">
        <f t="shared" si="6"/>
        <v>8000</v>
      </c>
      <c r="E21" s="10">
        <f t="shared" si="6"/>
        <v>2640</v>
      </c>
      <c r="F21" s="10">
        <f t="shared" si="6"/>
        <v>46220</v>
      </c>
    </row>
    <row r="22" spans="1:8" x14ac:dyDescent="0.3">
      <c r="A22" t="s">
        <v>130</v>
      </c>
      <c r="B22">
        <f>COUNT(B2:B13)</f>
        <v>12</v>
      </c>
      <c r="C22">
        <f t="shared" ref="C22:F22" si="7">COUNT(C2:C13)</f>
        <v>12</v>
      </c>
      <c r="D22">
        <f t="shared" si="7"/>
        <v>12</v>
      </c>
      <c r="E22">
        <f t="shared" si="7"/>
        <v>12</v>
      </c>
      <c r="F22">
        <f t="shared" si="7"/>
        <v>12</v>
      </c>
    </row>
    <row r="23" spans="1:8" x14ac:dyDescent="0.3">
      <c r="A23" t="s">
        <v>131</v>
      </c>
      <c r="B23" s="10">
        <f>MEDIAN(B2:B13)</f>
        <v>26575</v>
      </c>
      <c r="C23" s="10">
        <f t="shared" ref="C23:F23" si="8">MEDIAN(C2:C13)</f>
        <v>8875</v>
      </c>
      <c r="D23" s="10">
        <f t="shared" si="8"/>
        <v>4920</v>
      </c>
      <c r="E23" s="10">
        <f t="shared" si="8"/>
        <v>2325</v>
      </c>
      <c r="F23" s="10">
        <f t="shared" si="8"/>
        <v>44195</v>
      </c>
      <c r="H23" t="s">
        <v>132</v>
      </c>
    </row>
    <row r="25" spans="1:8" x14ac:dyDescent="0.3">
      <c r="H25" t="s">
        <v>133</v>
      </c>
    </row>
    <row r="38" spans="5:8" x14ac:dyDescent="0.3">
      <c r="E38">
        <f>SUM(E2,E3)</f>
        <v>3700</v>
      </c>
    </row>
    <row r="40" spans="5:8" x14ac:dyDescent="0.3">
      <c r="E40">
        <f>SUM(E2,E3,E4)</f>
        <v>6100</v>
      </c>
      <c r="G40" s="8"/>
    </row>
    <row r="41" spans="5:8" x14ac:dyDescent="0.3">
      <c r="E41" t="s">
        <v>113</v>
      </c>
    </row>
    <row r="42" spans="5:8" x14ac:dyDescent="0.3">
      <c r="E42">
        <f>SUM(E2:E4)</f>
        <v>6100</v>
      </c>
      <c r="H42" t="s">
        <v>115</v>
      </c>
    </row>
    <row r="44" spans="5:8" x14ac:dyDescent="0.3">
      <c r="E44">
        <f>SUM(E2:E13)</f>
        <v>27060</v>
      </c>
      <c r="H44" t="s">
        <v>117</v>
      </c>
    </row>
    <row r="46" spans="5:8" x14ac:dyDescent="0.3">
      <c r="E46">
        <f>SUM(E2:E13)</f>
        <v>27060</v>
      </c>
      <c r="H46" t="s">
        <v>116</v>
      </c>
    </row>
    <row r="48" spans="5:8" x14ac:dyDescent="0.3">
      <c r="E48">
        <f>SUM(E2:E13)</f>
        <v>27060</v>
      </c>
      <c r="H4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9CC3-02C0-4DE8-BCD6-E520AA32F949}">
  <dimension ref="A1:G19"/>
  <sheetViews>
    <sheetView workbookViewId="0">
      <selection activeCell="C14" sqref="C14"/>
    </sheetView>
  </sheetViews>
  <sheetFormatPr defaultRowHeight="14.4" x14ac:dyDescent="0.3"/>
  <cols>
    <col min="1" max="1" width="29.6640625" bestFit="1" customWidth="1"/>
    <col min="2" max="2" width="8.109375" customWidth="1"/>
    <col min="3" max="3" width="66.33203125" bestFit="1" customWidth="1"/>
    <col min="4" max="4" width="27.6640625" bestFit="1" customWidth="1"/>
    <col min="5" max="5" width="26" bestFit="1" customWidth="1"/>
  </cols>
  <sheetData>
    <row r="1" spans="1:7" x14ac:dyDescent="0.3">
      <c r="A1">
        <v>1</v>
      </c>
      <c r="C1" t="s">
        <v>144</v>
      </c>
      <c r="E1" t="s">
        <v>145</v>
      </c>
      <c r="G1" t="s">
        <v>148</v>
      </c>
    </row>
    <row r="2" spans="1:7" x14ac:dyDescent="0.3">
      <c r="A2">
        <v>2</v>
      </c>
      <c r="C2" t="s">
        <v>146</v>
      </c>
      <c r="E2" t="s">
        <v>147</v>
      </c>
    </row>
    <row r="3" spans="1:7" x14ac:dyDescent="0.3">
      <c r="A3">
        <v>3</v>
      </c>
    </row>
    <row r="4" spans="1:7" x14ac:dyDescent="0.3">
      <c r="A4">
        <v>4</v>
      </c>
      <c r="C4">
        <f>SUM(A1+A3)</f>
        <v>4</v>
      </c>
      <c r="E4">
        <f>$A$1+$A$3</f>
        <v>4</v>
      </c>
      <c r="G4">
        <f>A$1+$A3</f>
        <v>4</v>
      </c>
    </row>
    <row r="5" spans="1:7" x14ac:dyDescent="0.3">
      <c r="A5">
        <v>5</v>
      </c>
      <c r="C5">
        <f t="shared" ref="C5:C9" si="0">SUM(A2+A4)</f>
        <v>6</v>
      </c>
      <c r="E5">
        <f t="shared" ref="E5:E9" si="1">$A$1+$A$3</f>
        <v>4</v>
      </c>
      <c r="G5">
        <f t="shared" ref="G5:G9" si="2">A$1+$A4</f>
        <v>5</v>
      </c>
    </row>
    <row r="6" spans="1:7" x14ac:dyDescent="0.3">
      <c r="A6">
        <v>6</v>
      </c>
      <c r="C6">
        <f t="shared" si="0"/>
        <v>8</v>
      </c>
      <c r="E6">
        <f t="shared" si="1"/>
        <v>4</v>
      </c>
      <c r="G6">
        <f t="shared" si="2"/>
        <v>6</v>
      </c>
    </row>
    <row r="7" spans="1:7" x14ac:dyDescent="0.3">
      <c r="A7">
        <v>7</v>
      </c>
      <c r="C7">
        <f t="shared" si="0"/>
        <v>10</v>
      </c>
      <c r="E7">
        <f t="shared" si="1"/>
        <v>4</v>
      </c>
      <c r="G7">
        <f t="shared" si="2"/>
        <v>7</v>
      </c>
    </row>
    <row r="8" spans="1:7" x14ac:dyDescent="0.3">
      <c r="A8">
        <v>8</v>
      </c>
      <c r="C8">
        <f t="shared" si="0"/>
        <v>12</v>
      </c>
      <c r="E8">
        <f t="shared" si="1"/>
        <v>4</v>
      </c>
      <c r="G8">
        <f t="shared" si="2"/>
        <v>8</v>
      </c>
    </row>
    <row r="9" spans="1:7" x14ac:dyDescent="0.3">
      <c r="A9">
        <v>9</v>
      </c>
      <c r="C9">
        <f t="shared" si="0"/>
        <v>14</v>
      </c>
      <c r="E9">
        <f t="shared" si="1"/>
        <v>4</v>
      </c>
      <c r="G9">
        <f t="shared" si="2"/>
        <v>9</v>
      </c>
    </row>
    <row r="11" spans="1:7" x14ac:dyDescent="0.3">
      <c r="A11" t="s">
        <v>149</v>
      </c>
    </row>
    <row r="12" spans="1:7" x14ac:dyDescent="0.3">
      <c r="A12" t="e">
        <v>#N/A</v>
      </c>
    </row>
    <row r="13" spans="1:7" x14ac:dyDescent="0.3">
      <c r="A13" t="e">
        <v>#NAME?</v>
      </c>
      <c r="B13" t="e" cm="1">
        <f t="array" ref="B13">A1xC7</f>
        <v>#NAME?</v>
      </c>
      <c r="C13" t="s">
        <v>152</v>
      </c>
    </row>
    <row r="14" spans="1:7" x14ac:dyDescent="0.3">
      <c r="A14" t="e">
        <v>#NULL!</v>
      </c>
    </row>
    <row r="15" spans="1:7" x14ac:dyDescent="0.3">
      <c r="A15" t="e">
        <v>#REF!</v>
      </c>
    </row>
    <row r="16" spans="1:7" x14ac:dyDescent="0.3">
      <c r="A16" t="e">
        <v>#VALUE!</v>
      </c>
    </row>
    <row r="17" spans="1:4" x14ac:dyDescent="0.3">
      <c r="A17" t="e">
        <v>#DIV/0!</v>
      </c>
    </row>
    <row r="19" spans="1:4" x14ac:dyDescent="0.3">
      <c r="A19" s="11">
        <v>45818.477083333331</v>
      </c>
      <c r="B19" s="11">
        <v>45818.477777777778</v>
      </c>
      <c r="C19" t="s">
        <v>150</v>
      </c>
      <c r="D19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306F-1810-48AB-9C51-280EFB1FAE93}">
  <dimension ref="A1:O34"/>
  <sheetViews>
    <sheetView topLeftCell="D10" workbookViewId="0">
      <selection activeCell="E24" sqref="E24"/>
    </sheetView>
  </sheetViews>
  <sheetFormatPr defaultRowHeight="14.4" x14ac:dyDescent="0.3"/>
  <cols>
    <col min="1" max="1" width="15.88671875" bestFit="1" customWidth="1"/>
    <col min="2" max="2" width="13.77734375" bestFit="1" customWidth="1"/>
    <col min="3" max="3" width="13.33203125" bestFit="1" customWidth="1"/>
    <col min="5" max="5" width="81.44140625" bestFit="1" customWidth="1"/>
    <col min="7" max="7" width="72.5546875" bestFit="1" customWidth="1"/>
    <col min="9" max="9" width="79.6640625" bestFit="1" customWidth="1"/>
    <col min="11" max="11" width="16.5546875" bestFit="1" customWidth="1"/>
    <col min="12" max="12" width="54.6640625" bestFit="1" customWidth="1"/>
    <col min="14" max="14" width="18.77734375" bestFit="1" customWidth="1"/>
    <col min="15" max="15" width="157" bestFit="1" customWidth="1"/>
  </cols>
  <sheetData>
    <row r="1" spans="1:15" x14ac:dyDescent="0.3">
      <c r="A1" s="13" t="s">
        <v>228</v>
      </c>
      <c r="B1" s="13" t="s">
        <v>229</v>
      </c>
      <c r="C1" s="13" t="s">
        <v>230</v>
      </c>
      <c r="E1" s="12" t="s">
        <v>226</v>
      </c>
      <c r="G1" t="s">
        <v>200</v>
      </c>
      <c r="I1" t="s">
        <v>199</v>
      </c>
      <c r="K1" t="s">
        <v>153</v>
      </c>
      <c r="N1" t="s">
        <v>174</v>
      </c>
    </row>
    <row r="2" spans="1:15" x14ac:dyDescent="0.3">
      <c r="A2" s="14" t="s">
        <v>231</v>
      </c>
      <c r="B2" s="14" t="s">
        <v>236</v>
      </c>
      <c r="C2" s="14" t="s">
        <v>241</v>
      </c>
      <c r="E2" t="s">
        <v>225</v>
      </c>
      <c r="G2" t="s">
        <v>203</v>
      </c>
    </row>
    <row r="3" spans="1:15" x14ac:dyDescent="0.3">
      <c r="A3" s="14" t="s">
        <v>232</v>
      </c>
      <c r="B3" s="14" t="s">
        <v>237</v>
      </c>
      <c r="C3" s="14" t="s">
        <v>242</v>
      </c>
      <c r="E3" s="12" t="s">
        <v>227</v>
      </c>
      <c r="G3" t="s">
        <v>204</v>
      </c>
      <c r="I3" t="s">
        <v>180</v>
      </c>
      <c r="K3" t="s">
        <v>154</v>
      </c>
      <c r="L3" t="s">
        <v>159</v>
      </c>
      <c r="N3" t="s">
        <v>175</v>
      </c>
      <c r="O3" t="s">
        <v>178</v>
      </c>
    </row>
    <row r="4" spans="1:15" x14ac:dyDescent="0.3">
      <c r="A4" s="14" t="s">
        <v>233</v>
      </c>
      <c r="B4" s="14" t="s">
        <v>238</v>
      </c>
      <c r="C4" s="14" t="s">
        <v>243</v>
      </c>
      <c r="G4" t="s">
        <v>205</v>
      </c>
    </row>
    <row r="5" spans="1:15" x14ac:dyDescent="0.3">
      <c r="A5" s="14" t="s">
        <v>234</v>
      </c>
      <c r="B5" s="14" t="s">
        <v>239</v>
      </c>
      <c r="C5" s="14" t="s">
        <v>244</v>
      </c>
      <c r="E5" t="s">
        <v>265</v>
      </c>
      <c r="G5" t="s">
        <v>206</v>
      </c>
      <c r="I5" t="s">
        <v>181</v>
      </c>
      <c r="K5" t="s">
        <v>155</v>
      </c>
      <c r="L5" t="s">
        <v>160</v>
      </c>
      <c r="N5" t="s">
        <v>176</v>
      </c>
      <c r="O5" t="s">
        <v>179</v>
      </c>
    </row>
    <row r="6" spans="1:15" x14ac:dyDescent="0.3">
      <c r="A6" s="14" t="s">
        <v>235</v>
      </c>
      <c r="B6" s="14" t="s">
        <v>240</v>
      </c>
      <c r="C6" s="14" t="s">
        <v>245</v>
      </c>
      <c r="E6" t="s">
        <v>246</v>
      </c>
      <c r="G6" t="s">
        <v>207</v>
      </c>
    </row>
    <row r="7" spans="1:15" x14ac:dyDescent="0.3">
      <c r="E7" t="s">
        <v>247</v>
      </c>
      <c r="G7" t="s">
        <v>208</v>
      </c>
      <c r="I7" t="s">
        <v>182</v>
      </c>
      <c r="K7" t="s">
        <v>157</v>
      </c>
      <c r="L7" t="s">
        <v>163</v>
      </c>
      <c r="N7" t="s">
        <v>177</v>
      </c>
    </row>
    <row r="8" spans="1:15" x14ac:dyDescent="0.3">
      <c r="A8" s="13" t="s">
        <v>229</v>
      </c>
      <c r="B8" s="13" t="s">
        <v>230</v>
      </c>
      <c r="C8" s="13" t="s">
        <v>249</v>
      </c>
      <c r="E8" t="s">
        <v>248</v>
      </c>
      <c r="G8" t="s">
        <v>209</v>
      </c>
      <c r="I8" t="s">
        <v>183</v>
      </c>
    </row>
    <row r="9" spans="1:15" x14ac:dyDescent="0.3">
      <c r="A9" s="14" t="s">
        <v>259</v>
      </c>
      <c r="B9" s="14" t="s">
        <v>250</v>
      </c>
      <c r="C9" s="14" t="s">
        <v>260</v>
      </c>
      <c r="G9" t="s">
        <v>210</v>
      </c>
      <c r="I9" t="s">
        <v>184</v>
      </c>
      <c r="K9" t="s">
        <v>158</v>
      </c>
      <c r="L9" t="s">
        <v>161</v>
      </c>
    </row>
    <row r="10" spans="1:15" x14ac:dyDescent="0.3">
      <c r="A10" s="14" t="s">
        <v>252</v>
      </c>
      <c r="B10" s="14" t="s">
        <v>251</v>
      </c>
      <c r="C10" s="14" t="s">
        <v>261</v>
      </c>
      <c r="E10" t="s">
        <v>266</v>
      </c>
      <c r="I10" t="s">
        <v>185</v>
      </c>
    </row>
    <row r="11" spans="1:15" x14ac:dyDescent="0.3">
      <c r="A11" s="14" t="s">
        <v>254</v>
      </c>
      <c r="B11" s="14" t="s">
        <v>253</v>
      </c>
      <c r="C11" s="14" t="s">
        <v>262</v>
      </c>
      <c r="E11" t="s">
        <v>272</v>
      </c>
      <c r="G11" t="s">
        <v>211</v>
      </c>
      <c r="I11" t="s">
        <v>186</v>
      </c>
      <c r="K11" t="s">
        <v>156</v>
      </c>
      <c r="L11" t="s">
        <v>162</v>
      </c>
    </row>
    <row r="12" spans="1:15" x14ac:dyDescent="0.3">
      <c r="A12" s="14" t="s">
        <v>256</v>
      </c>
      <c r="B12" s="14" t="s">
        <v>255</v>
      </c>
      <c r="C12" s="14" t="s">
        <v>263</v>
      </c>
      <c r="G12" t="s">
        <v>212</v>
      </c>
      <c r="I12" t="s">
        <v>187</v>
      </c>
    </row>
    <row r="13" spans="1:15" x14ac:dyDescent="0.3">
      <c r="A13" s="14" t="s">
        <v>258</v>
      </c>
      <c r="B13" s="14" t="s">
        <v>257</v>
      </c>
      <c r="C13" s="14" t="s">
        <v>264</v>
      </c>
      <c r="E13" t="s">
        <v>273</v>
      </c>
      <c r="G13" t="s">
        <v>213</v>
      </c>
      <c r="I13" t="s">
        <v>188</v>
      </c>
      <c r="K13" t="s">
        <v>164</v>
      </c>
    </row>
    <row r="14" spans="1:15" x14ac:dyDescent="0.3">
      <c r="E14" t="s">
        <v>274</v>
      </c>
      <c r="G14" t="s">
        <v>214</v>
      </c>
      <c r="I14" t="s">
        <v>189</v>
      </c>
    </row>
    <row r="15" spans="1:15" x14ac:dyDescent="0.3">
      <c r="A15" s="13" t="s">
        <v>249</v>
      </c>
      <c r="B15" s="13" t="s">
        <v>249</v>
      </c>
      <c r="E15" t="s">
        <v>282</v>
      </c>
      <c r="G15" t="s">
        <v>215</v>
      </c>
      <c r="K15" t="s">
        <v>165</v>
      </c>
    </row>
    <row r="16" spans="1:15" x14ac:dyDescent="0.3">
      <c r="A16" s="14" t="s">
        <v>260</v>
      </c>
      <c r="B16" s="14" t="s">
        <v>267</v>
      </c>
      <c r="E16" t="s">
        <v>277</v>
      </c>
      <c r="I16" t="s">
        <v>190</v>
      </c>
    </row>
    <row r="17" spans="1:11" x14ac:dyDescent="0.3">
      <c r="A17" s="14" t="s">
        <v>261</v>
      </c>
      <c r="B17" s="14" t="s">
        <v>268</v>
      </c>
      <c r="E17" t="s">
        <v>278</v>
      </c>
      <c r="G17" t="s">
        <v>201</v>
      </c>
      <c r="I17" t="s">
        <v>191</v>
      </c>
      <c r="K17" t="s">
        <v>166</v>
      </c>
    </row>
    <row r="18" spans="1:11" x14ac:dyDescent="0.3">
      <c r="A18" s="14" t="s">
        <v>262</v>
      </c>
      <c r="B18" s="14" t="s">
        <v>269</v>
      </c>
      <c r="E18" t="s">
        <v>279</v>
      </c>
      <c r="G18" t="s">
        <v>216</v>
      </c>
      <c r="I18" t="s">
        <v>192</v>
      </c>
    </row>
    <row r="19" spans="1:11" x14ac:dyDescent="0.3">
      <c r="A19" s="14" t="s">
        <v>263</v>
      </c>
      <c r="B19" s="14" t="s">
        <v>270</v>
      </c>
      <c r="E19" t="s">
        <v>280</v>
      </c>
      <c r="G19" t="s">
        <v>217</v>
      </c>
      <c r="K19" t="s">
        <v>167</v>
      </c>
    </row>
    <row r="20" spans="1:11" x14ac:dyDescent="0.3">
      <c r="A20" s="14" t="s">
        <v>264</v>
      </c>
      <c r="B20" s="14" t="s">
        <v>271</v>
      </c>
      <c r="E20" t="s">
        <v>281</v>
      </c>
      <c r="G20" t="s">
        <v>218</v>
      </c>
      <c r="I20" t="s">
        <v>193</v>
      </c>
    </row>
    <row r="21" spans="1:11" x14ac:dyDescent="0.3">
      <c r="I21" t="s">
        <v>194</v>
      </c>
      <c r="K21" t="s">
        <v>168</v>
      </c>
    </row>
    <row r="22" spans="1:11" x14ac:dyDescent="0.3">
      <c r="A22" s="13" t="s">
        <v>249</v>
      </c>
      <c r="B22" s="13" t="s">
        <v>275</v>
      </c>
      <c r="C22" s="13" t="s">
        <v>276</v>
      </c>
      <c r="E22" t="s">
        <v>283</v>
      </c>
      <c r="G22" t="s">
        <v>202</v>
      </c>
      <c r="I22" t="s">
        <v>196</v>
      </c>
    </row>
    <row r="23" spans="1:11" x14ac:dyDescent="0.3">
      <c r="A23" s="14" t="s">
        <v>260</v>
      </c>
      <c r="B23" s="14" t="s">
        <v>250</v>
      </c>
      <c r="C23" s="14" t="s">
        <v>259</v>
      </c>
      <c r="G23" t="s">
        <v>219</v>
      </c>
      <c r="I23" t="s">
        <v>195</v>
      </c>
      <c r="K23" t="s">
        <v>169</v>
      </c>
    </row>
    <row r="24" spans="1:11" x14ac:dyDescent="0.3">
      <c r="A24" s="14" t="s">
        <v>261</v>
      </c>
      <c r="B24" s="14" t="s">
        <v>251</v>
      </c>
      <c r="C24" s="14" t="s">
        <v>252</v>
      </c>
      <c r="E24" s="16" t="s">
        <v>286</v>
      </c>
      <c r="G24" t="s">
        <v>220</v>
      </c>
      <c r="K24" t="s">
        <v>170</v>
      </c>
    </row>
    <row r="25" spans="1:11" x14ac:dyDescent="0.3">
      <c r="A25" s="14" t="s">
        <v>262</v>
      </c>
      <c r="B25" s="14" t="s">
        <v>253</v>
      </c>
      <c r="C25" s="14" t="s">
        <v>254</v>
      </c>
      <c r="G25" t="s">
        <v>221</v>
      </c>
      <c r="I25" t="s">
        <v>197</v>
      </c>
      <c r="K25" t="s">
        <v>171</v>
      </c>
    </row>
    <row r="26" spans="1:11" x14ac:dyDescent="0.3">
      <c r="A26" s="14" t="s">
        <v>263</v>
      </c>
      <c r="B26" s="14" t="s">
        <v>255</v>
      </c>
      <c r="C26" s="14" t="s">
        <v>256</v>
      </c>
      <c r="G26" t="s">
        <v>222</v>
      </c>
      <c r="I26" t="s">
        <v>198</v>
      </c>
      <c r="K26" t="s">
        <v>172</v>
      </c>
    </row>
    <row r="27" spans="1:11" x14ac:dyDescent="0.3">
      <c r="A27" s="14" t="s">
        <v>264</v>
      </c>
      <c r="B27" s="14" t="s">
        <v>257</v>
      </c>
      <c r="C27" s="14" t="s">
        <v>258</v>
      </c>
      <c r="G27" t="s">
        <v>223</v>
      </c>
    </row>
    <row r="28" spans="1:11" x14ac:dyDescent="0.3">
      <c r="G28" t="s">
        <v>224</v>
      </c>
      <c r="K28" t="s">
        <v>173</v>
      </c>
    </row>
    <row r="29" spans="1:11" x14ac:dyDescent="0.3">
      <c r="A29" s="13" t="s">
        <v>249</v>
      </c>
      <c r="B29" s="13" t="s">
        <v>275</v>
      </c>
      <c r="C29" s="13" t="s">
        <v>276</v>
      </c>
      <c r="E29" s="15" t="s">
        <v>284</v>
      </c>
    </row>
    <row r="30" spans="1:11" x14ac:dyDescent="0.3">
      <c r="A30" s="14" t="s">
        <v>260</v>
      </c>
      <c r="B30" s="14" t="str">
        <f>LEFT(A30,SEARCH(" ",A30,1))</f>
        <v xml:space="preserve">Ann </v>
      </c>
      <c r="C30" s="14" t="str">
        <f>RIGHT(A30,LEN(A30)-SEARCH(" ",A30,1))</f>
        <v>Marie</v>
      </c>
    </row>
    <row r="31" spans="1:11" x14ac:dyDescent="0.3">
      <c r="A31" s="14" t="s">
        <v>261</v>
      </c>
      <c r="B31" s="14" t="str">
        <f t="shared" ref="B31:B34" si="0">LEFT(A31,SEARCH(" ",A31,1))</f>
        <v xml:space="preserve">Evan </v>
      </c>
      <c r="C31" s="14" t="str">
        <f t="shared" ref="C31:C34" si="1">RIGHT(A31,LEN(A31)-SEARCH(" ",A31,1))</f>
        <v>Johns</v>
      </c>
      <c r="E31" s="15" t="s">
        <v>285</v>
      </c>
    </row>
    <row r="32" spans="1:11" x14ac:dyDescent="0.3">
      <c r="A32" s="14" t="s">
        <v>262</v>
      </c>
      <c r="B32" s="14" t="str">
        <f t="shared" si="0"/>
        <v xml:space="preserve">Ariana </v>
      </c>
      <c r="C32" s="14" t="str">
        <f t="shared" si="1"/>
        <v>Grande</v>
      </c>
    </row>
    <row r="33" spans="1:3" x14ac:dyDescent="0.3">
      <c r="A33" s="14" t="s">
        <v>263</v>
      </c>
      <c r="B33" s="14" t="str">
        <f t="shared" si="0"/>
        <v xml:space="preserve">Taylor </v>
      </c>
      <c r="C33" s="14" t="str">
        <f t="shared" si="1"/>
        <v>Swift</v>
      </c>
    </row>
    <row r="34" spans="1:3" x14ac:dyDescent="0.3">
      <c r="A34" s="14" t="s">
        <v>264</v>
      </c>
      <c r="B34" s="14" t="str">
        <f t="shared" si="0"/>
        <v xml:space="preserve">Shawn </v>
      </c>
      <c r="C34" s="14" t="str">
        <f t="shared" si="1"/>
        <v>Mendes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2689-2803-4942-A855-BE1B99839E52}">
  <dimension ref="A1:G51"/>
  <sheetViews>
    <sheetView workbookViewId="0">
      <selection activeCell="A18" sqref="A18:B20"/>
    </sheetView>
  </sheetViews>
  <sheetFormatPr defaultRowHeight="14.4" x14ac:dyDescent="0.3"/>
  <cols>
    <col min="1" max="1" width="12.77734375" bestFit="1" customWidth="1"/>
    <col min="2" max="2" width="9.44140625" bestFit="1" customWidth="1"/>
    <col min="3" max="3" width="7.44140625" bestFit="1" customWidth="1"/>
    <col min="7" max="7" width="99.21875" bestFit="1" customWidth="1"/>
  </cols>
  <sheetData>
    <row r="1" spans="1:7" x14ac:dyDescent="0.3">
      <c r="A1" t="s">
        <v>321</v>
      </c>
      <c r="B1" t="s">
        <v>322</v>
      </c>
      <c r="C1" t="s">
        <v>323</v>
      </c>
      <c r="G1" t="s">
        <v>287</v>
      </c>
    </row>
    <row r="2" spans="1:7" x14ac:dyDescent="0.3">
      <c r="A2">
        <v>1</v>
      </c>
      <c r="B2" t="s">
        <v>324</v>
      </c>
      <c r="C2">
        <v>550</v>
      </c>
    </row>
    <row r="3" spans="1:7" x14ac:dyDescent="0.3">
      <c r="A3">
        <v>2</v>
      </c>
      <c r="B3" t="s">
        <v>325</v>
      </c>
      <c r="C3">
        <v>450</v>
      </c>
      <c r="G3" t="s">
        <v>290</v>
      </c>
    </row>
    <row r="4" spans="1:7" x14ac:dyDescent="0.3">
      <c r="A4">
        <v>3</v>
      </c>
      <c r="B4" t="s">
        <v>324</v>
      </c>
      <c r="C4">
        <v>560</v>
      </c>
    </row>
    <row r="5" spans="1:7" x14ac:dyDescent="0.3">
      <c r="A5">
        <v>4</v>
      </c>
      <c r="B5" t="s">
        <v>326</v>
      </c>
      <c r="C5">
        <v>200</v>
      </c>
      <c r="G5" t="s">
        <v>288</v>
      </c>
    </row>
    <row r="6" spans="1:7" x14ac:dyDescent="0.3">
      <c r="A6">
        <v>5</v>
      </c>
      <c r="B6" t="s">
        <v>324</v>
      </c>
      <c r="C6">
        <v>300</v>
      </c>
    </row>
    <row r="7" spans="1:7" x14ac:dyDescent="0.3">
      <c r="G7" t="s">
        <v>289</v>
      </c>
    </row>
    <row r="8" spans="1:7" x14ac:dyDescent="0.3">
      <c r="A8" s="18">
        <f>COUNTIFS(B2:B6, "West",C2:C6, "&gt;500")</f>
        <v>2</v>
      </c>
      <c r="B8" t="s">
        <v>304</v>
      </c>
    </row>
    <row r="9" spans="1:7" x14ac:dyDescent="0.3">
      <c r="A9" s="18"/>
      <c r="G9" t="s">
        <v>295</v>
      </c>
    </row>
    <row r="10" spans="1:7" x14ac:dyDescent="0.3">
      <c r="A10" s="18">
        <f>SUMIFS(C2:C6, B2:B6, "West", C2:C6, "&gt;500")</f>
        <v>1110</v>
      </c>
      <c r="B10" t="s">
        <v>308</v>
      </c>
    </row>
    <row r="11" spans="1:7" x14ac:dyDescent="0.3">
      <c r="A11" s="18"/>
      <c r="G11" t="s">
        <v>291</v>
      </c>
    </row>
    <row r="12" spans="1:7" x14ac:dyDescent="0.3">
      <c r="A12" s="18">
        <f>COUNTIF(B2:B6, "West")</f>
        <v>3</v>
      </c>
      <c r="B12" t="s">
        <v>301</v>
      </c>
    </row>
    <row r="13" spans="1:7" x14ac:dyDescent="0.3">
      <c r="A13" s="19"/>
      <c r="G13" t="s">
        <v>292</v>
      </c>
    </row>
    <row r="14" spans="1:7" x14ac:dyDescent="0.3">
      <c r="A14" s="19">
        <f>SUMIF(B2:B6, "West", C2:C6)</f>
        <v>1410</v>
      </c>
      <c r="B14" t="s">
        <v>305</v>
      </c>
    </row>
    <row r="15" spans="1:7" x14ac:dyDescent="0.3">
      <c r="A15" s="19"/>
      <c r="G15" t="s">
        <v>294</v>
      </c>
    </row>
    <row r="16" spans="1:7" x14ac:dyDescent="0.3">
      <c r="A16" s="17"/>
      <c r="G16" t="s">
        <v>293</v>
      </c>
    </row>
    <row r="17" spans="1:7" x14ac:dyDescent="0.3">
      <c r="A17" s="19"/>
    </row>
    <row r="18" spans="1:7" x14ac:dyDescent="0.3">
      <c r="G18" t="s">
        <v>296</v>
      </c>
    </row>
    <row r="19" spans="1:7" x14ac:dyDescent="0.3">
      <c r="G19" t="s">
        <v>297</v>
      </c>
    </row>
    <row r="21" spans="1:7" x14ac:dyDescent="0.3">
      <c r="G21" t="s">
        <v>298</v>
      </c>
    </row>
    <row r="22" spans="1:7" x14ac:dyDescent="0.3">
      <c r="G22" t="s">
        <v>299</v>
      </c>
    </row>
    <row r="24" spans="1:7" x14ac:dyDescent="0.3">
      <c r="G24" t="s">
        <v>300</v>
      </c>
    </row>
    <row r="26" spans="1:7" x14ac:dyDescent="0.3">
      <c r="G26" t="s">
        <v>301</v>
      </c>
    </row>
    <row r="27" spans="1:7" x14ac:dyDescent="0.3">
      <c r="G27" t="s">
        <v>302</v>
      </c>
    </row>
    <row r="28" spans="1:7" x14ac:dyDescent="0.3">
      <c r="G28" t="s">
        <v>303</v>
      </c>
    </row>
    <row r="30" spans="1:7" x14ac:dyDescent="0.3">
      <c r="G30" t="s">
        <v>304</v>
      </c>
    </row>
    <row r="32" spans="1:7" x14ac:dyDescent="0.3">
      <c r="G32" t="s">
        <v>305</v>
      </c>
    </row>
    <row r="33" spans="7:7" x14ac:dyDescent="0.3">
      <c r="G33" t="s">
        <v>306</v>
      </c>
    </row>
    <row r="34" spans="7:7" x14ac:dyDescent="0.3">
      <c r="G34" t="s">
        <v>307</v>
      </c>
    </row>
    <row r="36" spans="7:7" x14ac:dyDescent="0.3">
      <c r="G36" t="s">
        <v>308</v>
      </c>
    </row>
    <row r="38" spans="7:7" x14ac:dyDescent="0.3">
      <c r="G38" t="s">
        <v>309</v>
      </c>
    </row>
    <row r="39" spans="7:7" x14ac:dyDescent="0.3">
      <c r="G39" t="s">
        <v>310</v>
      </c>
    </row>
    <row r="40" spans="7:7" x14ac:dyDescent="0.3">
      <c r="G40" t="s">
        <v>311</v>
      </c>
    </row>
    <row r="42" spans="7:7" x14ac:dyDescent="0.3">
      <c r="G42" t="s">
        <v>315</v>
      </c>
    </row>
    <row r="43" spans="7:7" x14ac:dyDescent="0.3">
      <c r="G43" t="s">
        <v>316</v>
      </c>
    </row>
    <row r="44" spans="7:7" x14ac:dyDescent="0.3">
      <c r="G44" t="s">
        <v>317</v>
      </c>
    </row>
    <row r="45" spans="7:7" x14ac:dyDescent="0.3">
      <c r="G45" t="s">
        <v>318</v>
      </c>
    </row>
    <row r="46" spans="7:7" x14ac:dyDescent="0.3">
      <c r="G46" t="s">
        <v>319</v>
      </c>
    </row>
    <row r="47" spans="7:7" x14ac:dyDescent="0.3">
      <c r="G47" t="s">
        <v>320</v>
      </c>
    </row>
    <row r="49" spans="7:7" x14ac:dyDescent="0.3">
      <c r="G49" t="s">
        <v>312</v>
      </c>
    </row>
    <row r="50" spans="7:7" x14ac:dyDescent="0.3">
      <c r="G50" t="s">
        <v>313</v>
      </c>
    </row>
    <row r="51" spans="7:7" x14ac:dyDescent="0.3">
      <c r="G51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4C14-FEEB-4046-AC32-492E2CFAE133}">
  <dimension ref="A1:C10"/>
  <sheetViews>
    <sheetView workbookViewId="0">
      <selection activeCell="I17" sqref="I17"/>
    </sheetView>
  </sheetViews>
  <sheetFormatPr defaultRowHeight="14.4" x14ac:dyDescent="0.3"/>
  <cols>
    <col min="1" max="1" width="9.5546875" bestFit="1" customWidth="1"/>
    <col min="2" max="2" width="12.6640625" bestFit="1" customWidth="1"/>
    <col min="3" max="3" width="5" bestFit="1" customWidth="1"/>
  </cols>
  <sheetData>
    <row r="1" spans="1:3" x14ac:dyDescent="0.3">
      <c r="A1" t="s">
        <v>327</v>
      </c>
      <c r="B1" t="s">
        <v>328</v>
      </c>
      <c r="C1" t="s">
        <v>329</v>
      </c>
    </row>
    <row r="2" spans="1:3" x14ac:dyDescent="0.3">
      <c r="A2">
        <v>101</v>
      </c>
      <c r="B2" t="s">
        <v>330</v>
      </c>
      <c r="C2">
        <v>1</v>
      </c>
    </row>
    <row r="3" spans="1:3" x14ac:dyDescent="0.3">
      <c r="A3">
        <v>102</v>
      </c>
      <c r="B3" t="s">
        <v>331</v>
      </c>
      <c r="C3">
        <v>0.5</v>
      </c>
    </row>
    <row r="4" spans="1:3" x14ac:dyDescent="0.3">
      <c r="A4">
        <v>103</v>
      </c>
      <c r="B4" t="s">
        <v>332</v>
      </c>
      <c r="C4">
        <v>2</v>
      </c>
    </row>
    <row r="5" spans="1:3" x14ac:dyDescent="0.3">
      <c r="A5">
        <v>104</v>
      </c>
      <c r="B5" t="s">
        <v>333</v>
      </c>
      <c r="C5">
        <v>3</v>
      </c>
    </row>
    <row r="6" spans="1:3" x14ac:dyDescent="0.3">
      <c r="A6" s="18"/>
    </row>
    <row r="7" spans="1:3" x14ac:dyDescent="0.3">
      <c r="A7" s="20">
        <f>_xlfn.XLOOKUP("Cherry", B2:B5, C2:C5)</f>
        <v>2</v>
      </c>
      <c r="B7" t="s">
        <v>334</v>
      </c>
    </row>
    <row r="8" spans="1:3" x14ac:dyDescent="0.3">
      <c r="A8" s="18"/>
    </row>
    <row r="9" spans="1:3" x14ac:dyDescent="0.3">
      <c r="A9" s="21">
        <f>VLOOKUP("Cherry", B2:C5, 2, FALSE)</f>
        <v>2</v>
      </c>
      <c r="B9" t="s">
        <v>309</v>
      </c>
    </row>
    <row r="10" spans="1:3" x14ac:dyDescent="0.3">
      <c r="A1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B785-A00E-4272-8A1A-B6F8DF563F8C}">
  <dimension ref="A1:G5"/>
  <sheetViews>
    <sheetView tabSelected="1" workbookViewId="0">
      <selection activeCell="G7" sqref="G7"/>
    </sheetView>
  </sheetViews>
  <sheetFormatPr defaultRowHeight="14.4" x14ac:dyDescent="0.3"/>
  <cols>
    <col min="1" max="1" width="12.6640625" bestFit="1" customWidth="1"/>
    <col min="2" max="2" width="5.5546875" bestFit="1" customWidth="1"/>
    <col min="3" max="3" width="7.109375" bestFit="1" customWidth="1"/>
    <col min="4" max="4" width="6.33203125" bestFit="1" customWidth="1"/>
    <col min="5" max="5" width="4.88671875" bestFit="1" customWidth="1"/>
    <col min="7" max="7" width="41.88671875" bestFit="1" customWidth="1"/>
  </cols>
  <sheetData>
    <row r="1" spans="1:7" x14ac:dyDescent="0.3">
      <c r="A1" t="s">
        <v>327</v>
      </c>
      <c r="B1">
        <v>101</v>
      </c>
      <c r="C1">
        <v>102</v>
      </c>
      <c r="D1">
        <v>103</v>
      </c>
      <c r="E1">
        <v>104</v>
      </c>
      <c r="G1" t="s">
        <v>335</v>
      </c>
    </row>
    <row r="2" spans="1:7" x14ac:dyDescent="0.3">
      <c r="A2" t="s">
        <v>328</v>
      </c>
      <c r="B2" t="s">
        <v>330</v>
      </c>
      <c r="C2" t="s">
        <v>331</v>
      </c>
      <c r="D2" t="s">
        <v>332</v>
      </c>
      <c r="E2" t="s">
        <v>333</v>
      </c>
    </row>
    <row r="3" spans="1:7" x14ac:dyDescent="0.3">
      <c r="A3" t="s">
        <v>329</v>
      </c>
      <c r="B3">
        <v>1</v>
      </c>
      <c r="C3">
        <v>0.5</v>
      </c>
      <c r="D3">
        <v>2</v>
      </c>
      <c r="E3">
        <v>3</v>
      </c>
    </row>
    <row r="5" spans="1:7" x14ac:dyDescent="0.3">
      <c r="A5" s="21">
        <f>HLOOKUP("Cherry", B2:E3, 2, FALSE)</f>
        <v>2</v>
      </c>
      <c r="B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1</vt:lpstr>
      <vt:lpstr>Part 2</vt:lpstr>
      <vt:lpstr>Part 3</vt:lpstr>
      <vt:lpstr>Part 4</vt:lpstr>
      <vt:lpstr>Part 5</vt:lpstr>
      <vt:lpstr>Part 6</vt:lpstr>
      <vt:lpstr>Part 7</vt:lpstr>
      <vt:lpstr>Part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Jumana Jouhar</dc:creator>
  <cp:lastModifiedBy>Jumana Jouhar</cp:lastModifiedBy>
  <dcterms:created xsi:type="dcterms:W3CDTF">2025-06-06T07:21:18Z</dcterms:created>
  <dcterms:modified xsi:type="dcterms:W3CDTF">2025-06-25T11:10:43Z</dcterms:modified>
</cp:coreProperties>
</file>